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ports\2017 revizorsko, status report, ZSE kodeks\"/>
    </mc:Choice>
  </mc:AlternateContent>
  <workbookProtection workbookPassword="E090" lockStructure="1"/>
  <bookViews>
    <workbookView xWindow="0" yWindow="0" windowWidth="24000" windowHeight="973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<sst xmlns="http://schemas.openxmlformats.org/spreadsheetml/2006/main" count="211" uniqueCount="115">
  <si>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</si>
  <si>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</si>
  <si>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</si>
  <si>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</si>
  <si>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</si>
  <si>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</si>
  <si>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</si>
  <si>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</si>
  <si>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</si>
  <si>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</si>
  <si>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</si>
  <si>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</si>
  <si>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</si>
  <si>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</si>
  <si>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</si>
  <si>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</si>
  <si>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</si>
  <si>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</si>
  <si>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</si>
  <si>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</si>
  <si>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</si>
  <si>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</si>
  <si>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</si>
  <si>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</si>
  <si>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</si>
  <si>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</si>
  <si>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</si>
  <si>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</si>
  <si>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</si>
  <si>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</si>
  <si>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</si>
  <si>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</si>
  <si>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</si>
  <si>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</si>
  <si>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</si>
  <si>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</si>
  <si>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</si>
  <si>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</si>
  <si>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</si>
  <si>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</si>
  <si>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</si>
  <si>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</si>
  <si>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</si>
  <si>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</si>
  <si>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</si>
  <si>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</si>
  <si>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</si>
  <si>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</si>
  <si>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</si>
  <si>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</si>
  <si>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</si>
  <si>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</si>
  <si>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</si>
  <si>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</si>
  <si>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</si>
  <si>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</si>
  <si>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</si>
  <si>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</si>
  <si>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</si>
  <si>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</si>
  <si>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</si>
  <si>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</si>
  <si>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</si>
  <si>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</si>
  <si>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</si>
  <si>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</si>
  <si>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</si>
  <si>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</si>
  <si>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</si>
  <si>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</si>
  <si>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</si>
  <si>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</si>
  <si>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</si>
  <si>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</si>
  <si>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</si>
  <si>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</si>
  <si>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</si>
  <si>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</si>
  <si>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</si>
  <si>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</si>
  <si>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</si>
  <si>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</si>
  <si>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</si>
  <si>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</si>
  <si>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</si>
  <si>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</si>
  <si>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</si>
  <si>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</si>
  <si>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</si>
  <si>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</si>
  <si>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</si>
  <si>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</si>
  <si>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INA, Industrija nafte d.d.</t>
  </si>
  <si>
    <t>Ivan Kolar</t>
  </si>
  <si>
    <t>DA</t>
  </si>
  <si>
    <t>NE</t>
  </si>
  <si>
    <t>Nitko od dioničara nije postavio takav zahtjev za osiguranje opunomoćenika, no ako se zaprimi takav zahtjev INA bi ga mogla osigurati</t>
  </si>
  <si>
    <t xml:space="preserve">Korištene su zakonske i statutarne mogućnosti prijave dolaska i punomoći u cilju zaštite interesa dioničara i održavanje primjerene tehniče kvalitete skupa. </t>
  </si>
  <si>
    <t xml:space="preserve">Zoltán Áldott - predsjednik Uprave,
Niko Dalić - član Uprave,
Gábor Horváth - član Uprave,
Ivan Krešić - član Uprave,
Davor Mayer - član Uprave,
Péter Ratatics - član Uprave </t>
  </si>
  <si>
    <t>Postojeći sustavi izbora članova Nadzornog odbora, Uprave i viših rukovoditelja vode računa o kontinuitetu vršenja nadzornih, upravljačkih  i rukovodećih funkcija.</t>
  </si>
  <si>
    <t>Naknada članovima NO utvrđena je u apsolutnom iznosu odlukom Glavne skupštine na prijedlog Nadzornog odbora. Naknadu članovina Uprave određuje Nadzorni odbor.</t>
  </si>
  <si>
    <t>Sadašnja interna regulativa ne predviđa mogućnost javnog objavljivanja takvih podataka.</t>
  </si>
  <si>
    <t>U okviru usuglašavanja s najboljom međunarodnom praksom korporativnog upravljanja INE djeluje Odbor za reviziju te povremeno djeluju i drugi odbori po pojedinim pitanjima sukladno zaduženjima NO-a</t>
  </si>
  <si>
    <t>NO je uspostavio ad-hoc Odbor za nagrađivanje i korporativno upravljanje koji se povremeno sastaje po pojedinim zaduženjima u skladu s zasebnim zahtjevom od strane Nadzornog odbora</t>
  </si>
  <si>
    <t>Najvažniji čimbenici rizika koji se odnose na INA, d.d. objavljeni su u Konsolidiranim i nekonsolidiranim financijskim izvještajima i bilješkama sa izvještajem neovisnog revizora INA - INDUSTRIJA NAFTE, d.d. Zagreb i INA GRUPE.</t>
  </si>
  <si>
    <t xml:space="preserve">Odbor za reviziju nadgleda neovisnost i objektivnost vanjskog revizora a u skladu sa EU propisima. </t>
  </si>
  <si>
    <t>Odbor za reviziju primio je na znanje informacije o takvim uslugama.</t>
  </si>
  <si>
    <t>Odbor za reviziju prati rad vanjskog revizora i svih eventualnih dodatnih usluga koje revizorska kuća daje društvu u skladu s EU propisima.</t>
  </si>
  <si>
    <t>Ocjena je izrađena na razini Nadzornog odbora gdje su uključene aktivnosti Odbora kao cjeline i rad uspostavljenog odbora.</t>
  </si>
  <si>
    <t>Društvo objavljuje skupni iznos naknada višeg rukovodstva kao sastavni dio bilješki uz godišnje financijsko izvješće.</t>
  </si>
  <si>
    <t>Izvješće  ne sadrži posebne ocjene jer su implicitno uključene u prijedlog odluke za davanjem razrješnice Upravi INA, d.d. kao točki dnevnog reda Glavne skupštine.</t>
  </si>
  <si>
    <t>Iznos naknada plaćenih revizoru smatra se poslovnom tajnom.</t>
  </si>
  <si>
    <t>Damir Vanđelić - predsjednik,
József Molnár - zamjenik predsjednika,
József Simola - član,
Szabolcs I. Ferencz - član,
Ferenc Horváth - član,
Jasna Pipunić - član, 
Damir Mikuljan - član (od 14.06.2017),
Luka Burilović - član,
László Uzsoki - član,
Dario Čehić - član (do 14.06.2017.)</t>
  </si>
  <si>
    <t>Ožujak 2018.</t>
  </si>
  <si>
    <t xml:space="preserve">Nadzorni odbor sačinjavaju članovi birani na Glavnoj skupštini sukladno Zakonu o trgovačkim društvima na prijedlog većinskih dioničara i predstavnik radnika sukladno Zakonu o radu.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</si>
</sst>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14" fontId="1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7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4" borderId="7" xfId="0" applyFont="1" applyFill="1" applyBorder="1" applyAlignment="1" applyProtection="1">
      <alignment vertical="center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52" zoomScale="130" zoomScaleNormal="130" workbookViewId="0">
      <selection activeCell="G52" sqref="G52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3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3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5.75" thickBot="1" x14ac:dyDescent="0.25">
      <c r="A5" s="52" t="s">
        <v>38</v>
      </c>
      <c r="B5" s="53"/>
      <c r="C5" s="54"/>
      <c r="D5" s="55"/>
      <c r="E5" s="56"/>
      <c r="F5" s="56"/>
      <c r="G5" s="104" t="s">
        <v>92</v>
      </c>
    </row>
    <row r="6" spans="1:11" ht="15.75" thickBot="1" x14ac:dyDescent="0.25">
      <c r="A6" s="52" t="s">
        <v>0</v>
      </c>
      <c r="B6" s="53"/>
      <c r="C6" s="54"/>
      <c r="D6" s="55"/>
      <c r="E6" s="56"/>
      <c r="F6" s="56"/>
      <c r="G6" s="104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7" t="s">
        <v>113</v>
      </c>
    </row>
    <row r="8" spans="1:11" x14ac:dyDescent="0.2">
      <c r="A8" s="58" t="s">
        <v>51</v>
      </c>
      <c r="B8" s="59"/>
      <c r="C8" s="60"/>
      <c r="D8" s="56"/>
      <c r="E8" s="56"/>
      <c r="F8" s="56"/>
      <c r="G8" s="55"/>
    </row>
    <row r="9" spans="1:11" x14ac:dyDescent="0.2">
      <c r="A9" s="58" t="s">
        <v>50</v>
      </c>
      <c r="B9" s="59"/>
      <c r="C9" s="60"/>
      <c r="D9" s="56"/>
      <c r="E9" s="56"/>
      <c r="F9" s="56"/>
      <c r="G9" s="55"/>
    </row>
    <row r="10" spans="1:11" x14ac:dyDescent="0.2">
      <c r="A10" s="58" t="s">
        <v>44</v>
      </c>
      <c r="B10" s="59"/>
      <c r="C10" s="60"/>
      <c r="D10" s="56"/>
      <c r="E10" s="56"/>
      <c r="F10" s="56"/>
      <c r="G10" s="55"/>
    </row>
    <row r="11" spans="1:11" x14ac:dyDescent="0.2">
      <c r="A11" s="58"/>
      <c r="B11" s="59"/>
      <c r="C11" s="60"/>
      <c r="D11" s="56"/>
      <c r="E11" s="56"/>
      <c r="F11" s="56"/>
      <c r="G11" s="56"/>
    </row>
    <row r="12" spans="1:11" ht="15" x14ac:dyDescent="0.2">
      <c r="A12" s="61" t="s">
        <v>45</v>
      </c>
      <c r="B12" s="61"/>
      <c r="C12" s="61"/>
      <c r="D12" s="61"/>
      <c r="E12" s="61"/>
      <c r="F12" s="61"/>
      <c r="G12" s="61"/>
      <c r="H12" s="28"/>
      <c r="I12" s="28"/>
      <c r="J12" s="28"/>
      <c r="K12" s="28"/>
    </row>
    <row r="13" spans="1:11" ht="15" x14ac:dyDescent="0.3">
      <c r="A13" s="58" t="s">
        <v>47</v>
      </c>
      <c r="B13" s="62"/>
      <c r="C13" s="63"/>
      <c r="D13" s="58"/>
      <c r="E13" s="58"/>
      <c r="F13" s="56"/>
      <c r="G13" s="56"/>
      <c r="H13" s="1"/>
      <c r="I13" s="1"/>
      <c r="J13" s="1"/>
    </row>
    <row r="14" spans="1:11" s="9" customFormat="1" ht="30" x14ac:dyDescent="0.2">
      <c r="A14" s="64"/>
      <c r="B14" s="64" t="s">
        <v>3</v>
      </c>
      <c r="C14" s="65" t="s">
        <v>4</v>
      </c>
      <c r="D14" s="64" t="s">
        <v>37</v>
      </c>
      <c r="E14" s="64" t="s">
        <v>32</v>
      </c>
      <c r="F14" s="64" t="s">
        <v>33</v>
      </c>
      <c r="G14" s="64" t="s">
        <v>5</v>
      </c>
      <c r="H14" s="8"/>
      <c r="I14" s="8"/>
      <c r="J14" s="8"/>
      <c r="K14" s="7" t="s">
        <v>34</v>
      </c>
    </row>
    <row r="15" spans="1:11" ht="15" x14ac:dyDescent="0.2">
      <c r="A15" s="66"/>
      <c r="B15" s="67">
        <v>1</v>
      </c>
      <c r="C15" s="68" t="s">
        <v>70</v>
      </c>
      <c r="D15" s="69" t="s">
        <v>94</v>
      </c>
      <c r="E15" s="70">
        <v>0.25</v>
      </c>
      <c r="F15" s="70">
        <f>IF(D15="DA",E15,0)</f>
        <v>0.25</v>
      </c>
      <c r="G15" s="71"/>
      <c r="H15" s="10"/>
      <c r="I15" s="10"/>
      <c r="J15" s="10"/>
      <c r="K15" s="105">
        <f>SUM(F15:F18)*0.2</f>
        <v>0.2</v>
      </c>
    </row>
    <row r="16" spans="1:11" ht="15" x14ac:dyDescent="0.2">
      <c r="A16" s="66"/>
      <c r="B16" s="67">
        <v>2</v>
      </c>
      <c r="C16" s="68" t="s">
        <v>66</v>
      </c>
      <c r="D16" s="69" t="s">
        <v>94</v>
      </c>
      <c r="E16" s="70">
        <v>0.25</v>
      </c>
      <c r="F16" s="70">
        <f>IF(D16="DA",E16,0)</f>
        <v>0.25</v>
      </c>
      <c r="G16" s="71"/>
      <c r="H16" s="10"/>
      <c r="I16" s="10"/>
      <c r="J16" s="10"/>
      <c r="K16" s="106"/>
    </row>
    <row r="17" spans="1:11" ht="25.5" x14ac:dyDescent="0.2">
      <c r="A17" s="66"/>
      <c r="B17" s="67">
        <v>3</v>
      </c>
      <c r="C17" s="68" t="s">
        <v>7</v>
      </c>
      <c r="D17" s="69" t="s">
        <v>94</v>
      </c>
      <c r="E17" s="70">
        <v>0.25</v>
      </c>
      <c r="F17" s="70">
        <f>IF(D17="DA",E17,0)</f>
        <v>0.25</v>
      </c>
      <c r="G17" s="71"/>
      <c r="H17" s="10"/>
      <c r="I17" s="10"/>
      <c r="J17" s="10"/>
      <c r="K17" s="106"/>
    </row>
    <row r="18" spans="1:11" ht="25.5" x14ac:dyDescent="0.2">
      <c r="A18" s="66"/>
      <c r="B18" s="67">
        <v>4</v>
      </c>
      <c r="C18" s="68" t="s">
        <v>71</v>
      </c>
      <c r="D18" s="69" t="s">
        <v>94</v>
      </c>
      <c r="E18" s="70">
        <v>0.25</v>
      </c>
      <c r="F18" s="70">
        <f>IF(D18="DA",E18,0)</f>
        <v>0.25</v>
      </c>
      <c r="G18" s="71"/>
      <c r="H18" s="11"/>
      <c r="I18" s="11"/>
      <c r="J18" s="11"/>
      <c r="K18" s="106"/>
    </row>
    <row r="19" spans="1:11" ht="23.25" x14ac:dyDescent="0.2">
      <c r="A19" s="55"/>
      <c r="B19" s="72"/>
      <c r="C19" s="54"/>
      <c r="D19" s="53"/>
      <c r="E19" s="73">
        <f>SUM(E15:E18)</f>
        <v>1</v>
      </c>
      <c r="F19" s="73"/>
      <c r="G19" s="53"/>
      <c r="H19" s="11"/>
      <c r="I19" s="11"/>
      <c r="J19" s="11"/>
      <c r="K19" s="21"/>
    </row>
    <row r="20" spans="1:11" x14ac:dyDescent="0.2">
      <c r="A20" s="56"/>
      <c r="B20" s="62"/>
      <c r="C20" s="60"/>
      <c r="D20" s="56"/>
      <c r="E20" s="56"/>
      <c r="F20" s="56"/>
      <c r="G20" s="56"/>
    </row>
    <row r="21" spans="1:11" ht="15" x14ac:dyDescent="0.2">
      <c r="A21" s="61" t="s">
        <v>2</v>
      </c>
      <c r="B21" s="61"/>
      <c r="C21" s="61"/>
      <c r="D21" s="61"/>
      <c r="E21" s="61"/>
      <c r="F21" s="61"/>
      <c r="G21" s="61"/>
      <c r="H21" s="28"/>
      <c r="I21" s="28"/>
      <c r="J21" s="28"/>
      <c r="K21" s="28"/>
    </row>
    <row r="22" spans="1:11" s="23" customFormat="1" x14ac:dyDescent="0.2">
      <c r="A22" s="74" t="s">
        <v>52</v>
      </c>
      <c r="B22" s="75"/>
      <c r="C22" s="76"/>
      <c r="D22" s="77"/>
      <c r="E22" s="77"/>
      <c r="F22" s="77"/>
      <c r="G22" s="77"/>
    </row>
    <row r="23" spans="1:11" s="11" customFormat="1" ht="30" x14ac:dyDescent="0.2">
      <c r="A23" s="67"/>
      <c r="B23" s="64" t="s">
        <v>3</v>
      </c>
      <c r="C23" s="64" t="s">
        <v>4</v>
      </c>
      <c r="D23" s="64" t="s">
        <v>37</v>
      </c>
      <c r="E23" s="64" t="s">
        <v>32</v>
      </c>
      <c r="F23" s="64" t="s">
        <v>33</v>
      </c>
      <c r="G23" s="67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8"/>
      <c r="B24" s="79">
        <v>5</v>
      </c>
      <c r="C24" s="80" t="s">
        <v>27</v>
      </c>
      <c r="D24" s="69" t="s">
        <v>95</v>
      </c>
      <c r="E24" s="81">
        <v>0.05</v>
      </c>
      <c r="F24" s="82">
        <f>IF(D24="NE",E24,0)</f>
        <v>0.05</v>
      </c>
      <c r="G24" s="71"/>
      <c r="H24" s="27"/>
      <c r="I24" s="27"/>
      <c r="J24" s="27"/>
      <c r="K24" s="105">
        <f>SUM(F24:F37)*0.3</f>
        <v>0.26400000000000001</v>
      </c>
    </row>
    <row r="25" spans="1:11" ht="15" x14ac:dyDescent="0.3">
      <c r="A25" s="83"/>
      <c r="B25" s="84">
        <v>6</v>
      </c>
      <c r="C25" s="85" t="s">
        <v>72</v>
      </c>
      <c r="D25" s="69" t="s">
        <v>94</v>
      </c>
      <c r="E25" s="70">
        <v>0.1</v>
      </c>
      <c r="F25" s="86">
        <f t="shared" ref="F25:F37" si="0">IF(D25="DA",E25,0)</f>
        <v>0.1</v>
      </c>
      <c r="G25" s="71"/>
      <c r="H25" s="2"/>
      <c r="I25" s="2"/>
      <c r="J25" s="2"/>
      <c r="K25" s="105"/>
    </row>
    <row r="26" spans="1:11" ht="15" x14ac:dyDescent="0.3">
      <c r="A26" s="83"/>
      <c r="B26" s="84">
        <v>7</v>
      </c>
      <c r="C26" s="87" t="s">
        <v>67</v>
      </c>
      <c r="D26" s="69" t="s">
        <v>95</v>
      </c>
      <c r="E26" s="70">
        <v>7.0000000000000007E-2</v>
      </c>
      <c r="F26" s="86">
        <f t="shared" si="0"/>
        <v>0</v>
      </c>
      <c r="G26" s="71"/>
      <c r="H26" s="2"/>
      <c r="I26" s="2"/>
      <c r="J26" s="2"/>
      <c r="K26" s="105"/>
    </row>
    <row r="27" spans="1:11" ht="25.5" x14ac:dyDescent="0.3">
      <c r="A27" s="83"/>
      <c r="B27" s="84">
        <v>8</v>
      </c>
      <c r="C27" s="87" t="s">
        <v>26</v>
      </c>
      <c r="D27" s="69" t="s">
        <v>94</v>
      </c>
      <c r="E27" s="70">
        <v>7.0000000000000007E-2</v>
      </c>
      <c r="F27" s="86">
        <f t="shared" si="0"/>
        <v>7.0000000000000007E-2</v>
      </c>
      <c r="G27" s="71"/>
      <c r="H27" s="2"/>
      <c r="I27" s="2"/>
      <c r="J27" s="2"/>
      <c r="K27" s="105"/>
    </row>
    <row r="28" spans="1:11" ht="51" x14ac:dyDescent="0.3">
      <c r="A28" s="83"/>
      <c r="B28" s="84">
        <v>9</v>
      </c>
      <c r="C28" s="87" t="s">
        <v>46</v>
      </c>
      <c r="D28" s="69" t="s">
        <v>95</v>
      </c>
      <c r="E28" s="70">
        <v>0.05</v>
      </c>
      <c r="F28" s="86">
        <f t="shared" si="0"/>
        <v>0</v>
      </c>
      <c r="G28" s="71" t="s">
        <v>96</v>
      </c>
      <c r="H28" s="2"/>
      <c r="I28" s="2"/>
      <c r="J28" s="2"/>
      <c r="K28" s="105"/>
    </row>
    <row r="29" spans="1:11" ht="51" x14ac:dyDescent="0.3">
      <c r="A29" s="88"/>
      <c r="B29" s="67">
        <v>10</v>
      </c>
      <c r="C29" s="68" t="s">
        <v>53</v>
      </c>
      <c r="D29" s="69" t="s">
        <v>94</v>
      </c>
      <c r="E29" s="70">
        <v>0.1</v>
      </c>
      <c r="F29" s="86">
        <f t="shared" si="0"/>
        <v>0.1</v>
      </c>
      <c r="G29" s="71"/>
      <c r="H29" s="2"/>
      <c r="I29" s="2"/>
      <c r="J29" s="2"/>
      <c r="K29" s="105"/>
    </row>
    <row r="30" spans="1:11" ht="51" x14ac:dyDescent="0.3">
      <c r="A30" s="88"/>
      <c r="B30" s="67">
        <v>11</v>
      </c>
      <c r="C30" s="68" t="s">
        <v>62</v>
      </c>
      <c r="D30" s="69" t="s">
        <v>94</v>
      </c>
      <c r="E30" s="70">
        <v>0.1</v>
      </c>
      <c r="F30" s="86">
        <f t="shared" si="0"/>
        <v>0.1</v>
      </c>
      <c r="G30" s="71"/>
      <c r="H30" s="2"/>
      <c r="I30" s="2"/>
      <c r="J30" s="2"/>
      <c r="K30" s="105"/>
    </row>
    <row r="31" spans="1:11" ht="38.25" x14ac:dyDescent="0.3">
      <c r="A31" s="88"/>
      <c r="B31" s="67">
        <v>12</v>
      </c>
      <c r="C31" s="89" t="s">
        <v>24</v>
      </c>
      <c r="D31" s="69" t="s">
        <v>94</v>
      </c>
      <c r="E31" s="70">
        <v>7.0000000000000007E-2</v>
      </c>
      <c r="F31" s="86">
        <f t="shared" si="0"/>
        <v>7.0000000000000007E-2</v>
      </c>
      <c r="G31" s="71"/>
      <c r="H31" s="2"/>
      <c r="I31" s="2"/>
      <c r="J31" s="2"/>
      <c r="K31" s="105"/>
    </row>
    <row r="32" spans="1:11" ht="25.5" x14ac:dyDescent="0.3">
      <c r="A32" s="88"/>
      <c r="B32" s="67">
        <v>13</v>
      </c>
      <c r="C32" s="89" t="s">
        <v>40</v>
      </c>
      <c r="D32" s="69" t="s">
        <v>94</v>
      </c>
      <c r="E32" s="70">
        <v>0.05</v>
      </c>
      <c r="F32" s="86">
        <f t="shared" si="0"/>
        <v>0.05</v>
      </c>
      <c r="G32" s="71"/>
      <c r="H32" s="2"/>
      <c r="I32" s="2"/>
      <c r="J32" s="2"/>
      <c r="K32" s="105"/>
    </row>
    <row r="33" spans="1:11" ht="25.5" x14ac:dyDescent="0.3">
      <c r="A33" s="88"/>
      <c r="B33" s="67">
        <v>14</v>
      </c>
      <c r="C33" s="89" t="s">
        <v>68</v>
      </c>
      <c r="D33" s="69" t="s">
        <v>95</v>
      </c>
      <c r="E33" s="70">
        <v>0.1</v>
      </c>
      <c r="F33" s="86">
        <f>IF(D33="NE",E33,0)</f>
        <v>0.1</v>
      </c>
      <c r="G33" s="71"/>
      <c r="H33" s="2"/>
      <c r="I33" s="2"/>
      <c r="J33" s="2"/>
      <c r="K33" s="105"/>
    </row>
    <row r="34" spans="1:11" ht="25.5" x14ac:dyDescent="0.3">
      <c r="A34" s="88"/>
      <c r="B34" s="67">
        <v>15</v>
      </c>
      <c r="C34" s="89" t="s">
        <v>20</v>
      </c>
      <c r="D34" s="69" t="s">
        <v>94</v>
      </c>
      <c r="E34" s="70">
        <v>0.02</v>
      </c>
      <c r="F34" s="86">
        <f t="shared" si="0"/>
        <v>0.02</v>
      </c>
      <c r="G34" s="71"/>
      <c r="H34" s="2"/>
      <c r="I34" s="2"/>
      <c r="J34" s="2"/>
      <c r="K34" s="105"/>
    </row>
    <row r="35" spans="1:11" ht="63.75" x14ac:dyDescent="0.3">
      <c r="A35" s="88"/>
      <c r="B35" s="67">
        <v>16</v>
      </c>
      <c r="C35" s="89" t="s">
        <v>54</v>
      </c>
      <c r="D35" s="69" t="s">
        <v>94</v>
      </c>
      <c r="E35" s="70">
        <v>7.0000000000000007E-2</v>
      </c>
      <c r="F35" s="86">
        <f t="shared" si="0"/>
        <v>7.0000000000000007E-2</v>
      </c>
      <c r="G35" s="71" t="s">
        <v>97</v>
      </c>
      <c r="H35" s="2"/>
      <c r="I35" s="2"/>
      <c r="J35" s="2"/>
      <c r="K35" s="105"/>
    </row>
    <row r="36" spans="1:11" x14ac:dyDescent="0.2">
      <c r="A36" s="88"/>
      <c r="B36" s="67">
        <v>17</v>
      </c>
      <c r="C36" s="89" t="s">
        <v>41</v>
      </c>
      <c r="D36" s="69" t="s">
        <v>94</v>
      </c>
      <c r="E36" s="70">
        <v>0.1</v>
      </c>
      <c r="F36" s="86">
        <f t="shared" si="0"/>
        <v>0.1</v>
      </c>
      <c r="G36" s="71"/>
      <c r="H36" s="3"/>
      <c r="I36" s="3"/>
      <c r="J36" s="3"/>
      <c r="K36" s="105"/>
    </row>
    <row r="37" spans="1:11" ht="25.5" x14ac:dyDescent="0.2">
      <c r="A37" s="88"/>
      <c r="B37" s="67">
        <v>18</v>
      </c>
      <c r="C37" s="89" t="s">
        <v>63</v>
      </c>
      <c r="D37" s="69" t="s">
        <v>94</v>
      </c>
      <c r="E37" s="70">
        <v>0.05</v>
      </c>
      <c r="F37" s="86">
        <f t="shared" si="0"/>
        <v>0.05</v>
      </c>
      <c r="G37" s="71"/>
      <c r="H37" s="3"/>
      <c r="I37" s="3"/>
      <c r="J37" s="3"/>
      <c r="K37" s="105"/>
    </row>
    <row r="38" spans="1:11" ht="23.25" x14ac:dyDescent="0.2">
      <c r="A38" s="90"/>
      <c r="B38" s="72"/>
      <c r="C38" s="54"/>
      <c r="D38" s="53"/>
      <c r="E38" s="91">
        <f>SUM(E24:E37)</f>
        <v>1</v>
      </c>
      <c r="F38" s="91"/>
      <c r="G38" s="55"/>
      <c r="H38" s="5"/>
      <c r="I38" s="5"/>
      <c r="J38" s="5"/>
      <c r="K38" s="12"/>
    </row>
    <row r="39" spans="1:11" x14ac:dyDescent="0.2">
      <c r="A39" s="90"/>
      <c r="B39" s="72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1" t="s">
        <v>6</v>
      </c>
      <c r="B40" s="92"/>
      <c r="C40" s="92"/>
      <c r="D40" s="92"/>
      <c r="E40" s="92"/>
      <c r="F40" s="92"/>
      <c r="G40" s="92"/>
      <c r="H40" s="29"/>
      <c r="I40" s="29"/>
      <c r="J40" s="29"/>
      <c r="K40" s="29"/>
    </row>
    <row r="41" spans="1:11" ht="77.25" thickBot="1" x14ac:dyDescent="0.25">
      <c r="A41" s="93" t="s">
        <v>17</v>
      </c>
      <c r="B41" s="62"/>
      <c r="C41" s="60"/>
      <c r="D41" s="55"/>
      <c r="E41" s="55"/>
      <c r="F41" s="55"/>
      <c r="G41" s="94" t="s">
        <v>98</v>
      </c>
      <c r="H41" s="5"/>
      <c r="I41" s="5"/>
      <c r="J41" s="5"/>
    </row>
    <row r="42" spans="1:11" ht="13.5" thickBot="1" x14ac:dyDescent="0.25">
      <c r="A42" s="93"/>
      <c r="B42" s="62"/>
      <c r="C42" s="60"/>
      <c r="D42" s="55"/>
      <c r="E42" s="55"/>
      <c r="F42" s="55"/>
      <c r="G42" s="55"/>
      <c r="H42" s="5"/>
      <c r="I42" s="5"/>
      <c r="J42" s="5"/>
    </row>
    <row r="43" spans="1:11" ht="153.75" thickBot="1" x14ac:dyDescent="0.25">
      <c r="A43" s="93" t="s">
        <v>16</v>
      </c>
      <c r="B43" s="62"/>
      <c r="C43" s="60"/>
      <c r="D43" s="55"/>
      <c r="E43" s="55"/>
      <c r="F43" s="55"/>
      <c r="G43" s="94" t="s">
        <v>112</v>
      </c>
      <c r="H43" s="5"/>
      <c r="I43" s="5"/>
      <c r="J43" s="5"/>
    </row>
    <row r="44" spans="1:11" x14ac:dyDescent="0.2">
      <c r="A44" s="93"/>
      <c r="B44" s="62"/>
      <c r="C44" s="60"/>
      <c r="D44" s="55"/>
      <c r="E44" s="55"/>
      <c r="F44" s="55"/>
      <c r="G44" s="55"/>
      <c r="H44" s="5"/>
      <c r="I44" s="5"/>
      <c r="J44" s="5"/>
    </row>
    <row r="45" spans="1:11" x14ac:dyDescent="0.2">
      <c r="A45" s="93" t="s">
        <v>47</v>
      </c>
      <c r="B45" s="62"/>
      <c r="C45" s="60"/>
      <c r="D45" s="56"/>
      <c r="E45" s="56"/>
      <c r="F45" s="56"/>
      <c r="G45" s="56"/>
    </row>
    <row r="46" spans="1:11" s="11" customFormat="1" ht="30" x14ac:dyDescent="0.2">
      <c r="A46" s="67"/>
      <c r="B46" s="64" t="s">
        <v>3</v>
      </c>
      <c r="C46" s="64" t="s">
        <v>4</v>
      </c>
      <c r="D46" s="64" t="s">
        <v>37</v>
      </c>
      <c r="E46" s="64" t="s">
        <v>32</v>
      </c>
      <c r="F46" s="64" t="s">
        <v>33</v>
      </c>
      <c r="G46" s="64" t="s">
        <v>5</v>
      </c>
      <c r="H46" s="8"/>
      <c r="I46" s="8"/>
      <c r="J46" s="8"/>
      <c r="K46" s="7" t="s">
        <v>34</v>
      </c>
    </row>
    <row r="47" spans="1:11" ht="38.25" x14ac:dyDescent="0.2">
      <c r="A47" s="95"/>
      <c r="B47" s="67">
        <v>19</v>
      </c>
      <c r="C47" s="89" t="s">
        <v>23</v>
      </c>
      <c r="D47" s="69" t="s">
        <v>94</v>
      </c>
      <c r="E47" s="70">
        <v>0.03</v>
      </c>
      <c r="F47" s="70">
        <f t="shared" ref="F47:F78" si="1">IF(D47="DA",E47,0)</f>
        <v>0.03</v>
      </c>
      <c r="G47" s="71"/>
      <c r="H47" s="10"/>
      <c r="I47" s="10"/>
      <c r="J47" s="10"/>
      <c r="K47" s="105">
        <f>SUM(F47:F78)*0.2</f>
        <v>0.10600000000000005</v>
      </c>
    </row>
    <row r="48" spans="1:11" ht="15" x14ac:dyDescent="0.2">
      <c r="A48" s="88"/>
      <c r="B48" s="67">
        <v>20</v>
      </c>
      <c r="C48" s="89" t="s">
        <v>73</v>
      </c>
      <c r="D48" s="69" t="s">
        <v>94</v>
      </c>
      <c r="E48" s="70">
        <v>0.03</v>
      </c>
      <c r="F48" s="70">
        <f t="shared" si="1"/>
        <v>0.03</v>
      </c>
      <c r="G48" s="71"/>
      <c r="H48" s="10"/>
      <c r="I48" s="10"/>
      <c r="J48" s="10"/>
      <c r="K48" s="105"/>
    </row>
    <row r="49" spans="1:11" ht="76.5" x14ac:dyDescent="0.2">
      <c r="A49" s="83"/>
      <c r="B49" s="84">
        <v>21</v>
      </c>
      <c r="C49" s="85" t="s">
        <v>69</v>
      </c>
      <c r="D49" s="69" t="s">
        <v>95</v>
      </c>
      <c r="E49" s="70">
        <v>0.03</v>
      </c>
      <c r="F49" s="70">
        <f t="shared" si="1"/>
        <v>0</v>
      </c>
      <c r="G49" s="71" t="s">
        <v>114</v>
      </c>
      <c r="H49" s="10"/>
      <c r="I49" s="10"/>
      <c r="J49" s="10"/>
      <c r="K49" s="105"/>
    </row>
    <row r="50" spans="1:11" ht="63.75" x14ac:dyDescent="0.2">
      <c r="A50" s="83"/>
      <c r="B50" s="84">
        <v>22</v>
      </c>
      <c r="C50" s="87" t="s">
        <v>48</v>
      </c>
      <c r="D50" s="69" t="s">
        <v>95</v>
      </c>
      <c r="E50" s="70">
        <v>0.03</v>
      </c>
      <c r="F50" s="70">
        <f t="shared" si="1"/>
        <v>0</v>
      </c>
      <c r="G50" s="71" t="s">
        <v>99</v>
      </c>
      <c r="H50" s="11"/>
      <c r="I50" s="11"/>
      <c r="J50" s="11"/>
      <c r="K50" s="105"/>
    </row>
    <row r="51" spans="1:11" ht="63.75" x14ac:dyDescent="0.3">
      <c r="A51" s="83"/>
      <c r="B51" s="84">
        <v>23</v>
      </c>
      <c r="C51" s="87" t="s">
        <v>22</v>
      </c>
      <c r="D51" s="69" t="s">
        <v>95</v>
      </c>
      <c r="E51" s="70">
        <v>0.03</v>
      </c>
      <c r="F51" s="70">
        <f t="shared" si="1"/>
        <v>0</v>
      </c>
      <c r="G51" s="71" t="s">
        <v>100</v>
      </c>
      <c r="H51" s="2"/>
      <c r="I51" s="2"/>
      <c r="J51" s="18"/>
      <c r="K51" s="105"/>
    </row>
    <row r="52" spans="1:11" ht="25.5" x14ac:dyDescent="0.3">
      <c r="A52" s="83"/>
      <c r="B52" s="84">
        <v>24</v>
      </c>
      <c r="C52" s="87" t="s">
        <v>39</v>
      </c>
      <c r="D52" s="69" t="s">
        <v>94</v>
      </c>
      <c r="E52" s="70">
        <v>0.03</v>
      </c>
      <c r="F52" s="70">
        <f t="shared" si="1"/>
        <v>0.03</v>
      </c>
      <c r="G52" s="71"/>
      <c r="H52" s="2"/>
      <c r="I52" s="2"/>
      <c r="J52" s="18"/>
      <c r="K52" s="105"/>
    </row>
    <row r="53" spans="1:11" ht="38.25" x14ac:dyDescent="0.3">
      <c r="A53" s="88"/>
      <c r="B53" s="67">
        <v>25</v>
      </c>
      <c r="C53" s="68" t="s">
        <v>74</v>
      </c>
      <c r="D53" s="69" t="s">
        <v>95</v>
      </c>
      <c r="E53" s="70">
        <v>0.03</v>
      </c>
      <c r="F53" s="70">
        <f t="shared" si="1"/>
        <v>0</v>
      </c>
      <c r="G53" s="71" t="s">
        <v>101</v>
      </c>
      <c r="H53" s="2"/>
      <c r="I53" s="2"/>
      <c r="J53" s="18"/>
      <c r="K53" s="105"/>
    </row>
    <row r="54" spans="1:11" ht="51" x14ac:dyDescent="0.2">
      <c r="A54" s="88"/>
      <c r="B54" s="67">
        <v>26</v>
      </c>
      <c r="C54" s="68" t="s">
        <v>85</v>
      </c>
      <c r="D54" s="69" t="s">
        <v>95</v>
      </c>
      <c r="E54" s="70">
        <v>0.03</v>
      </c>
      <c r="F54" s="70">
        <f t="shared" si="1"/>
        <v>0</v>
      </c>
      <c r="G54" s="71" t="s">
        <v>101</v>
      </c>
      <c r="H54" s="3"/>
      <c r="I54" s="3"/>
      <c r="J54" s="19"/>
      <c r="K54" s="105"/>
    </row>
    <row r="55" spans="1:11" ht="45.75" customHeight="1" x14ac:dyDescent="0.2">
      <c r="A55" s="88"/>
      <c r="B55" s="67">
        <v>27</v>
      </c>
      <c r="C55" s="68" t="s">
        <v>91</v>
      </c>
      <c r="D55" s="69" t="s">
        <v>94</v>
      </c>
      <c r="E55" s="70">
        <v>0.03</v>
      </c>
      <c r="F55" s="70">
        <f t="shared" si="1"/>
        <v>0.03</v>
      </c>
      <c r="G55" s="71"/>
      <c r="H55" s="3"/>
      <c r="I55" s="3"/>
      <c r="J55" s="19"/>
      <c r="K55" s="105"/>
    </row>
    <row r="56" spans="1:11" ht="38.25" x14ac:dyDescent="0.2">
      <c r="A56" s="88"/>
      <c r="B56" s="67">
        <v>28</v>
      </c>
      <c r="C56" s="68" t="s">
        <v>55</v>
      </c>
      <c r="D56" s="69" t="s">
        <v>94</v>
      </c>
      <c r="E56" s="70">
        <v>0.03</v>
      </c>
      <c r="F56" s="70">
        <f t="shared" si="1"/>
        <v>0.03</v>
      </c>
      <c r="G56" s="71"/>
      <c r="H56" s="3"/>
      <c r="I56" s="3"/>
      <c r="J56" s="19"/>
      <c r="K56" s="105"/>
    </row>
    <row r="57" spans="1:11" ht="25.5" x14ac:dyDescent="0.2">
      <c r="A57" s="88"/>
      <c r="B57" s="67">
        <v>29</v>
      </c>
      <c r="C57" s="68" t="s">
        <v>64</v>
      </c>
      <c r="D57" s="69" t="s">
        <v>95</v>
      </c>
      <c r="E57" s="70">
        <v>0.03</v>
      </c>
      <c r="F57" s="70">
        <f t="shared" si="1"/>
        <v>0</v>
      </c>
      <c r="G57" s="71"/>
      <c r="H57" s="3"/>
      <c r="I57" s="3"/>
      <c r="J57" s="19"/>
      <c r="K57" s="105"/>
    </row>
    <row r="58" spans="1:11" ht="25.5" x14ac:dyDescent="0.2">
      <c r="A58" s="88"/>
      <c r="B58" s="67">
        <v>30</v>
      </c>
      <c r="C58" s="68" t="s">
        <v>56</v>
      </c>
      <c r="D58" s="69"/>
      <c r="E58" s="70">
        <v>0.03</v>
      </c>
      <c r="F58" s="70">
        <f t="shared" si="1"/>
        <v>0</v>
      </c>
      <c r="G58" s="71"/>
      <c r="H58" s="3"/>
      <c r="I58" s="3"/>
      <c r="J58" s="19"/>
      <c r="K58" s="105"/>
    </row>
    <row r="59" spans="1:11" ht="25.5" x14ac:dyDescent="0.3">
      <c r="A59" s="88"/>
      <c r="B59" s="67">
        <v>31</v>
      </c>
      <c r="C59" s="68" t="s">
        <v>84</v>
      </c>
      <c r="D59" s="69"/>
      <c r="E59" s="70">
        <v>0.03</v>
      </c>
      <c r="F59" s="70">
        <f t="shared" si="1"/>
        <v>0</v>
      </c>
      <c r="G59" s="71"/>
      <c r="H59" s="2"/>
      <c r="I59" s="2"/>
      <c r="J59" s="18"/>
      <c r="K59" s="105"/>
    </row>
    <row r="60" spans="1:11" ht="76.5" x14ac:dyDescent="0.3">
      <c r="A60" s="88"/>
      <c r="B60" s="67">
        <v>32</v>
      </c>
      <c r="C60" s="89" t="s">
        <v>19</v>
      </c>
      <c r="D60" s="69" t="s">
        <v>95</v>
      </c>
      <c r="E60" s="70">
        <v>0.03</v>
      </c>
      <c r="F60" s="70">
        <f t="shared" si="1"/>
        <v>0</v>
      </c>
      <c r="G60" s="71" t="s">
        <v>102</v>
      </c>
      <c r="H60" s="2"/>
      <c r="I60" s="2"/>
      <c r="J60" s="18"/>
      <c r="K60" s="105"/>
    </row>
    <row r="61" spans="1:11" ht="76.5" x14ac:dyDescent="0.3">
      <c r="A61" s="88"/>
      <c r="B61" s="67">
        <v>33</v>
      </c>
      <c r="C61" s="89" t="s">
        <v>18</v>
      </c>
      <c r="D61" s="69" t="s">
        <v>95</v>
      </c>
      <c r="E61" s="70">
        <v>0.03</v>
      </c>
      <c r="F61" s="70">
        <f t="shared" si="1"/>
        <v>0</v>
      </c>
      <c r="G61" s="71" t="s">
        <v>103</v>
      </c>
      <c r="H61" s="2"/>
      <c r="I61" s="2"/>
      <c r="J61" s="18"/>
      <c r="K61" s="105"/>
    </row>
    <row r="62" spans="1:11" ht="15" x14ac:dyDescent="0.3">
      <c r="A62" s="88"/>
      <c r="B62" s="67">
        <v>34</v>
      </c>
      <c r="C62" s="89" t="s">
        <v>89</v>
      </c>
      <c r="D62" s="69" t="s">
        <v>94</v>
      </c>
      <c r="E62" s="70">
        <v>0.03</v>
      </c>
      <c r="F62" s="70">
        <f t="shared" si="1"/>
        <v>0.03</v>
      </c>
      <c r="G62" s="71"/>
      <c r="H62" s="2"/>
      <c r="I62" s="2"/>
      <c r="J62" s="18"/>
      <c r="K62" s="105"/>
    </row>
    <row r="63" spans="1:11" ht="25.5" x14ac:dyDescent="0.3">
      <c r="A63" s="88"/>
      <c r="B63" s="67">
        <v>35</v>
      </c>
      <c r="C63" s="89" t="s">
        <v>83</v>
      </c>
      <c r="D63" s="69" t="s">
        <v>94</v>
      </c>
      <c r="E63" s="70">
        <v>0.03</v>
      </c>
      <c r="F63" s="70">
        <f t="shared" si="1"/>
        <v>0.03</v>
      </c>
      <c r="G63" s="71"/>
      <c r="H63" s="2"/>
      <c r="I63" s="2"/>
      <c r="J63" s="18"/>
      <c r="K63" s="105"/>
    </row>
    <row r="64" spans="1:11" ht="51" x14ac:dyDescent="0.3">
      <c r="A64" s="88"/>
      <c r="B64" s="84">
        <v>36</v>
      </c>
      <c r="C64" s="89" t="s">
        <v>82</v>
      </c>
      <c r="D64" s="69" t="s">
        <v>94</v>
      </c>
      <c r="E64" s="70">
        <v>0.03</v>
      </c>
      <c r="F64" s="70">
        <f t="shared" si="1"/>
        <v>0.03</v>
      </c>
      <c r="G64" s="71"/>
      <c r="H64" s="2"/>
      <c r="I64" s="2"/>
      <c r="J64" s="18"/>
      <c r="K64" s="105"/>
    </row>
    <row r="65" spans="1:11" ht="89.25" x14ac:dyDescent="0.3">
      <c r="A65" s="88"/>
      <c r="B65" s="84">
        <v>37</v>
      </c>
      <c r="C65" s="89" t="s">
        <v>81</v>
      </c>
      <c r="D65" s="69" t="s">
        <v>94</v>
      </c>
      <c r="E65" s="70">
        <v>0.03</v>
      </c>
      <c r="F65" s="70">
        <f t="shared" si="1"/>
        <v>0.03</v>
      </c>
      <c r="G65" s="71" t="s">
        <v>104</v>
      </c>
      <c r="H65" s="2"/>
      <c r="I65" s="2"/>
      <c r="J65" s="18"/>
      <c r="K65" s="105"/>
    </row>
    <row r="66" spans="1:11" ht="63.75" x14ac:dyDescent="0.3">
      <c r="A66" s="88"/>
      <c r="B66" s="84">
        <v>38</v>
      </c>
      <c r="C66" s="89" t="s">
        <v>80</v>
      </c>
      <c r="D66" s="69" t="s">
        <v>94</v>
      </c>
      <c r="E66" s="70">
        <v>0.03</v>
      </c>
      <c r="F66" s="70">
        <f t="shared" si="1"/>
        <v>0.03</v>
      </c>
      <c r="G66" s="71"/>
      <c r="H66" s="2"/>
      <c r="I66" s="2"/>
      <c r="J66" s="18"/>
      <c r="K66" s="105"/>
    </row>
    <row r="67" spans="1:11" ht="25.5" x14ac:dyDescent="0.3">
      <c r="A67" s="88"/>
      <c r="B67" s="84">
        <v>39</v>
      </c>
      <c r="C67" s="89" t="s">
        <v>79</v>
      </c>
      <c r="D67" s="69"/>
      <c r="E67" s="70">
        <v>0.03</v>
      </c>
      <c r="F67" s="70">
        <f t="shared" si="1"/>
        <v>0</v>
      </c>
      <c r="G67" s="71"/>
      <c r="H67" s="2"/>
      <c r="I67" s="2"/>
      <c r="J67" s="18"/>
      <c r="K67" s="105"/>
    </row>
    <row r="68" spans="1:11" ht="38.25" x14ac:dyDescent="0.3">
      <c r="A68" s="88"/>
      <c r="B68" s="67">
        <v>40</v>
      </c>
      <c r="C68" s="89" t="s">
        <v>78</v>
      </c>
      <c r="D68" s="69" t="s">
        <v>94</v>
      </c>
      <c r="E68" s="70">
        <v>0.03</v>
      </c>
      <c r="F68" s="70">
        <f t="shared" si="1"/>
        <v>0.03</v>
      </c>
      <c r="G68" s="71" t="s">
        <v>105</v>
      </c>
      <c r="H68" s="2"/>
      <c r="I68" s="2"/>
      <c r="J68" s="18"/>
      <c r="K68" s="105"/>
    </row>
    <row r="69" spans="1:11" ht="25.5" x14ac:dyDescent="0.3">
      <c r="A69" s="88"/>
      <c r="B69" s="67">
        <v>41</v>
      </c>
      <c r="C69" s="89" t="s">
        <v>77</v>
      </c>
      <c r="D69" s="69" t="s">
        <v>94</v>
      </c>
      <c r="E69" s="70">
        <v>0.03</v>
      </c>
      <c r="F69" s="70">
        <f t="shared" si="1"/>
        <v>0.03</v>
      </c>
      <c r="G69" s="71" t="s">
        <v>106</v>
      </c>
      <c r="H69" s="2"/>
      <c r="I69" s="2"/>
      <c r="J69" s="18"/>
      <c r="K69" s="105"/>
    </row>
    <row r="70" spans="1:11" ht="51" x14ac:dyDescent="0.3">
      <c r="A70" s="88"/>
      <c r="B70" s="67">
        <v>42</v>
      </c>
      <c r="C70" s="89" t="s">
        <v>76</v>
      </c>
      <c r="D70" s="69" t="s">
        <v>94</v>
      </c>
      <c r="E70" s="70">
        <v>0.03</v>
      </c>
      <c r="F70" s="70">
        <f t="shared" si="1"/>
        <v>0.03</v>
      </c>
      <c r="G70" s="71" t="s">
        <v>107</v>
      </c>
      <c r="H70" s="2"/>
      <c r="I70" s="2"/>
      <c r="J70" s="18"/>
      <c r="K70" s="105"/>
    </row>
    <row r="71" spans="1:11" ht="25.5" x14ac:dyDescent="0.3">
      <c r="A71" s="88"/>
      <c r="B71" s="67">
        <v>43</v>
      </c>
      <c r="C71" s="89" t="s">
        <v>75</v>
      </c>
      <c r="D71" s="69" t="s">
        <v>94</v>
      </c>
      <c r="E71" s="70">
        <v>0.03</v>
      </c>
      <c r="F71" s="70">
        <f t="shared" si="1"/>
        <v>0.03</v>
      </c>
      <c r="G71" s="71"/>
      <c r="H71" s="2"/>
      <c r="I71" s="2"/>
      <c r="J71" s="18"/>
      <c r="K71" s="105"/>
    </row>
    <row r="72" spans="1:11" ht="25.5" x14ac:dyDescent="0.3">
      <c r="A72" s="95"/>
      <c r="B72" s="67">
        <v>44</v>
      </c>
      <c r="C72" s="89" t="s">
        <v>57</v>
      </c>
      <c r="D72" s="69" t="s">
        <v>94</v>
      </c>
      <c r="E72" s="70">
        <v>0.03</v>
      </c>
      <c r="F72" s="70">
        <f t="shared" si="1"/>
        <v>0.03</v>
      </c>
      <c r="G72" s="71"/>
      <c r="H72" s="2"/>
      <c r="I72" s="2"/>
      <c r="J72" s="18"/>
      <c r="K72" s="105"/>
    </row>
    <row r="73" spans="1:11" ht="25.5" x14ac:dyDescent="0.2">
      <c r="A73" s="66"/>
      <c r="B73" s="67">
        <v>45</v>
      </c>
      <c r="C73" s="89" t="s">
        <v>25</v>
      </c>
      <c r="D73" s="69" t="s">
        <v>94</v>
      </c>
      <c r="E73" s="70">
        <v>0.03</v>
      </c>
      <c r="F73" s="70">
        <f t="shared" si="1"/>
        <v>0.03</v>
      </c>
      <c r="G73" s="71"/>
      <c r="H73" s="3"/>
      <c r="I73" s="3"/>
      <c r="J73" s="19"/>
      <c r="K73" s="105"/>
    </row>
    <row r="74" spans="1:11" ht="51" x14ac:dyDescent="0.2">
      <c r="A74" s="66"/>
      <c r="B74" s="67">
        <v>46</v>
      </c>
      <c r="C74" s="89" t="s">
        <v>58</v>
      </c>
      <c r="D74" s="69" t="s">
        <v>94</v>
      </c>
      <c r="E74" s="70">
        <v>0.03</v>
      </c>
      <c r="F74" s="70">
        <f t="shared" si="1"/>
        <v>0.03</v>
      </c>
      <c r="G74" s="71" t="s">
        <v>108</v>
      </c>
      <c r="H74" s="5"/>
      <c r="I74" s="5"/>
      <c r="J74" s="5"/>
      <c r="K74" s="105"/>
    </row>
    <row r="75" spans="1:11" ht="38.25" x14ac:dyDescent="0.2">
      <c r="A75" s="66"/>
      <c r="B75" s="67">
        <v>47</v>
      </c>
      <c r="C75" s="89" t="s">
        <v>28</v>
      </c>
      <c r="D75" s="69" t="s">
        <v>95</v>
      </c>
      <c r="E75" s="70">
        <v>0.03</v>
      </c>
      <c r="F75" s="70">
        <f t="shared" si="1"/>
        <v>0</v>
      </c>
      <c r="G75" s="71" t="s">
        <v>101</v>
      </c>
      <c r="H75" s="5"/>
      <c r="I75" s="5"/>
      <c r="J75" s="5"/>
      <c r="K75" s="105"/>
    </row>
    <row r="76" spans="1:11" ht="51" x14ac:dyDescent="0.2">
      <c r="A76" s="66"/>
      <c r="B76" s="67">
        <v>48</v>
      </c>
      <c r="C76" s="89" t="s">
        <v>49</v>
      </c>
      <c r="D76" s="69" t="s">
        <v>95</v>
      </c>
      <c r="E76" s="70">
        <v>0.03</v>
      </c>
      <c r="F76" s="70">
        <f t="shared" si="1"/>
        <v>0</v>
      </c>
      <c r="G76" s="71" t="s">
        <v>109</v>
      </c>
      <c r="H76" s="5"/>
      <c r="I76" s="5"/>
      <c r="J76" s="5"/>
      <c r="K76" s="105"/>
    </row>
    <row r="77" spans="1:11" ht="38.25" x14ac:dyDescent="0.2">
      <c r="A77" s="66"/>
      <c r="B77" s="84">
        <v>49</v>
      </c>
      <c r="C77" s="89" t="s">
        <v>29</v>
      </c>
      <c r="D77" s="69" t="s">
        <v>94</v>
      </c>
      <c r="E77" s="70">
        <v>0.02</v>
      </c>
      <c r="F77" s="70">
        <f t="shared" si="1"/>
        <v>0.02</v>
      </c>
      <c r="G77" s="71"/>
      <c r="H77" s="5"/>
      <c r="I77" s="5"/>
      <c r="J77" s="5"/>
      <c r="K77" s="105"/>
    </row>
    <row r="78" spans="1:11" ht="63.75" x14ac:dyDescent="0.2">
      <c r="A78" s="66"/>
      <c r="B78" s="67">
        <v>50</v>
      </c>
      <c r="C78" s="89" t="s">
        <v>30</v>
      </c>
      <c r="D78" s="69" t="s">
        <v>95</v>
      </c>
      <c r="E78" s="70">
        <v>0.02</v>
      </c>
      <c r="F78" s="70">
        <f t="shared" si="1"/>
        <v>0</v>
      </c>
      <c r="G78" s="71" t="s">
        <v>110</v>
      </c>
      <c r="H78" s="5"/>
      <c r="I78" s="5"/>
      <c r="J78" s="5"/>
      <c r="K78" s="105"/>
    </row>
    <row r="79" spans="1:11" x14ac:dyDescent="0.2">
      <c r="A79" s="55"/>
      <c r="B79" s="72"/>
      <c r="C79" s="54"/>
      <c r="D79" s="55"/>
      <c r="E79" s="96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59"/>
      <c r="C80" s="60"/>
      <c r="D80" s="56"/>
      <c r="E80" s="56"/>
      <c r="F80" s="56"/>
      <c r="G80" s="56"/>
    </row>
    <row r="81" spans="1:11" x14ac:dyDescent="0.2">
      <c r="A81" s="61" t="s">
        <v>9</v>
      </c>
      <c r="B81" s="92"/>
      <c r="C81" s="92"/>
      <c r="D81" s="92"/>
      <c r="E81" s="92"/>
      <c r="F81" s="92"/>
      <c r="G81" s="92"/>
      <c r="H81" s="29"/>
      <c r="I81" s="29"/>
      <c r="J81" s="29"/>
      <c r="K81" s="29"/>
    </row>
    <row r="82" spans="1:11" s="25" customFormat="1" x14ac:dyDescent="0.2">
      <c r="A82" s="58" t="s">
        <v>59</v>
      </c>
      <c r="B82" s="62"/>
      <c r="C82" s="63"/>
      <c r="D82" s="58"/>
      <c r="E82" s="58"/>
      <c r="F82" s="58"/>
      <c r="G82" s="58"/>
    </row>
    <row r="83" spans="1:11" s="11" customFormat="1" ht="30" x14ac:dyDescent="0.2">
      <c r="A83" s="67"/>
      <c r="B83" s="64" t="s">
        <v>3</v>
      </c>
      <c r="C83" s="65" t="s">
        <v>4</v>
      </c>
      <c r="D83" s="64" t="s">
        <v>37</v>
      </c>
      <c r="E83" s="64" t="s">
        <v>32</v>
      </c>
      <c r="F83" s="64" t="s">
        <v>33</v>
      </c>
      <c r="G83" s="64" t="s">
        <v>5</v>
      </c>
      <c r="H83" s="8"/>
      <c r="I83" s="8"/>
      <c r="J83" s="8"/>
      <c r="K83" s="7" t="s">
        <v>34</v>
      </c>
    </row>
    <row r="84" spans="1:11" ht="15" x14ac:dyDescent="0.2">
      <c r="A84" s="66"/>
      <c r="B84" s="67">
        <v>51</v>
      </c>
      <c r="C84" s="68" t="s">
        <v>15</v>
      </c>
      <c r="D84" s="69" t="s">
        <v>94</v>
      </c>
      <c r="E84" s="70">
        <v>0.25</v>
      </c>
      <c r="F84" s="70">
        <f>IF(D84="DA",E84,0)</f>
        <v>0.25</v>
      </c>
      <c r="G84" s="71"/>
      <c r="H84" s="10"/>
      <c r="I84" s="10"/>
      <c r="J84" s="10"/>
      <c r="K84" s="105">
        <f>SUM(F84:F89)*0.1</f>
        <v>8.500000000000002E-2</v>
      </c>
    </row>
    <row r="85" spans="1:11" s="23" customFormat="1" ht="15" x14ac:dyDescent="0.2">
      <c r="A85" s="97"/>
      <c r="B85" s="98">
        <v>52</v>
      </c>
      <c r="C85" s="99" t="s">
        <v>90</v>
      </c>
      <c r="D85" s="69" t="s">
        <v>95</v>
      </c>
      <c r="E85" s="81">
        <v>0.2</v>
      </c>
      <c r="F85" s="81">
        <f>IF(D85="NE",E85,0)</f>
        <v>0.2</v>
      </c>
      <c r="G85" s="71"/>
      <c r="H85" s="22"/>
      <c r="I85" s="22"/>
      <c r="J85" s="22"/>
      <c r="K85" s="105"/>
    </row>
    <row r="86" spans="1:11" s="23" customFormat="1" ht="15" x14ac:dyDescent="0.2">
      <c r="A86" s="100"/>
      <c r="B86" s="79">
        <v>53</v>
      </c>
      <c r="C86" s="99" t="s">
        <v>65</v>
      </c>
      <c r="D86" s="69" t="s">
        <v>95</v>
      </c>
      <c r="E86" s="81">
        <v>0.2</v>
      </c>
      <c r="F86" s="81">
        <f>IF(D86="NE",E86,0)</f>
        <v>0.2</v>
      </c>
      <c r="G86" s="71"/>
      <c r="H86" s="22"/>
      <c r="I86" s="22"/>
      <c r="J86" s="22"/>
      <c r="K86" s="105"/>
    </row>
    <row r="87" spans="1:11" ht="25.5" x14ac:dyDescent="0.2">
      <c r="A87" s="66"/>
      <c r="B87" s="67">
        <v>54</v>
      </c>
      <c r="C87" s="68" t="s">
        <v>60</v>
      </c>
      <c r="D87" s="69" t="s">
        <v>95</v>
      </c>
      <c r="E87" s="70">
        <v>0.15</v>
      </c>
      <c r="F87" s="70">
        <f>IF(D87="DA",E87,0)</f>
        <v>0</v>
      </c>
      <c r="G87" s="71" t="s">
        <v>111</v>
      </c>
      <c r="H87" s="11"/>
      <c r="I87" s="11"/>
      <c r="J87" s="11"/>
      <c r="K87" s="105"/>
    </row>
    <row r="88" spans="1:11" x14ac:dyDescent="0.2">
      <c r="A88" s="66"/>
      <c r="B88" s="67">
        <v>55</v>
      </c>
      <c r="C88" s="68" t="s">
        <v>87</v>
      </c>
      <c r="D88" s="69" t="s">
        <v>94</v>
      </c>
      <c r="E88" s="70"/>
      <c r="F88" s="70"/>
      <c r="G88" s="71"/>
      <c r="H88" s="11"/>
      <c r="I88" s="11"/>
      <c r="J88" s="11"/>
      <c r="K88" s="105"/>
    </row>
    <row r="89" spans="1:11" x14ac:dyDescent="0.2">
      <c r="A89" s="66"/>
      <c r="B89" s="67">
        <v>56</v>
      </c>
      <c r="C89" s="68" t="s">
        <v>86</v>
      </c>
      <c r="D89" s="69" t="s">
        <v>94</v>
      </c>
      <c r="E89" s="70">
        <v>0.2</v>
      </c>
      <c r="F89" s="70">
        <f>IF(D89="DA",E89,0)</f>
        <v>0.2</v>
      </c>
      <c r="G89" s="71"/>
      <c r="K89" s="105"/>
    </row>
    <row r="90" spans="1:11" ht="23.25" x14ac:dyDescent="0.2">
      <c r="A90" s="55"/>
      <c r="B90" s="72"/>
      <c r="C90" s="54"/>
      <c r="D90" s="53"/>
      <c r="E90" s="73">
        <f>SUM(E84:E89)</f>
        <v>1</v>
      </c>
      <c r="F90" s="73"/>
      <c r="G90" s="55"/>
      <c r="K90" s="12"/>
    </row>
    <row r="91" spans="1:11" x14ac:dyDescent="0.2">
      <c r="A91" s="56"/>
      <c r="B91" s="59"/>
      <c r="C91" s="60"/>
      <c r="D91" s="56"/>
      <c r="E91" s="56"/>
      <c r="F91" s="56"/>
      <c r="G91" s="56"/>
    </row>
    <row r="92" spans="1:11" x14ac:dyDescent="0.2">
      <c r="A92" s="61" t="s">
        <v>10</v>
      </c>
      <c r="B92" s="92"/>
      <c r="C92" s="92"/>
      <c r="D92" s="92"/>
      <c r="E92" s="92"/>
      <c r="F92" s="92"/>
      <c r="G92" s="92"/>
      <c r="H92" s="29"/>
      <c r="I92" s="29"/>
      <c r="J92" s="29"/>
      <c r="K92" s="29"/>
    </row>
    <row r="93" spans="1:11" s="24" customFormat="1" ht="15" x14ac:dyDescent="0.3">
      <c r="A93" s="74" t="s">
        <v>61</v>
      </c>
      <c r="B93" s="101"/>
      <c r="C93" s="102"/>
      <c r="D93" s="74"/>
      <c r="E93" s="74"/>
      <c r="F93" s="74"/>
      <c r="G93" s="74"/>
    </row>
    <row r="94" spans="1:11" ht="30" x14ac:dyDescent="0.2">
      <c r="A94" s="88"/>
      <c r="B94" s="64" t="s">
        <v>3</v>
      </c>
      <c r="C94" s="65" t="s">
        <v>4</v>
      </c>
      <c r="D94" s="64" t="s">
        <v>37</v>
      </c>
      <c r="E94" s="64" t="s">
        <v>32</v>
      </c>
      <c r="F94" s="64" t="s">
        <v>33</v>
      </c>
      <c r="G94" s="64" t="s">
        <v>5</v>
      </c>
      <c r="H94" s="8"/>
      <c r="I94" s="8"/>
      <c r="J94" s="8"/>
      <c r="K94" s="7" t="s">
        <v>34</v>
      </c>
    </row>
    <row r="95" spans="1:11" ht="15" x14ac:dyDescent="0.2">
      <c r="A95" s="66"/>
      <c r="B95" s="67">
        <v>57</v>
      </c>
      <c r="C95" s="68" t="s">
        <v>11</v>
      </c>
      <c r="D95" s="69" t="s">
        <v>94</v>
      </c>
      <c r="E95" s="70">
        <v>0.15</v>
      </c>
      <c r="F95" s="70">
        <f>IF(D95="DA",E95,0)</f>
        <v>0.15</v>
      </c>
      <c r="G95" s="71"/>
      <c r="H95" s="10"/>
      <c r="I95" s="10"/>
      <c r="J95" s="10"/>
      <c r="K95" s="105">
        <f>SUM(F95:F101)*0.2</f>
        <v>0.18000000000000002</v>
      </c>
    </row>
    <row r="96" spans="1:11" ht="15" x14ac:dyDescent="0.2">
      <c r="A96" s="66"/>
      <c r="B96" s="67">
        <v>58</v>
      </c>
      <c r="C96" s="68" t="s">
        <v>12</v>
      </c>
      <c r="D96" s="69" t="s">
        <v>94</v>
      </c>
      <c r="E96" s="70">
        <v>0.1</v>
      </c>
      <c r="F96" s="70">
        <f>IF(D96="DA",E96,0)</f>
        <v>0.1</v>
      </c>
      <c r="G96" s="71"/>
      <c r="H96" s="10"/>
      <c r="I96" s="10"/>
      <c r="J96" s="10"/>
      <c r="K96" s="105"/>
    </row>
    <row r="97" spans="1:11" ht="38.25" x14ac:dyDescent="0.2">
      <c r="A97" s="66"/>
      <c r="B97" s="67">
        <v>59</v>
      </c>
      <c r="C97" s="68" t="s">
        <v>13</v>
      </c>
      <c r="D97" s="69" t="s">
        <v>94</v>
      </c>
      <c r="E97" s="70">
        <v>0.2</v>
      </c>
      <c r="F97" s="70">
        <f>IF(D97="DA",E97,0)</f>
        <v>0.2</v>
      </c>
      <c r="G97" s="71"/>
      <c r="H97" s="10"/>
      <c r="I97" s="10"/>
      <c r="J97" s="10"/>
      <c r="K97" s="105"/>
    </row>
    <row r="98" spans="1:11" ht="25.5" x14ac:dyDescent="0.2">
      <c r="A98" s="66"/>
      <c r="B98" s="67">
        <v>60</v>
      </c>
      <c r="C98" s="68" t="s">
        <v>14</v>
      </c>
      <c r="D98" s="69" t="s">
        <v>94</v>
      </c>
      <c r="E98" s="70">
        <v>0.15</v>
      </c>
      <c r="F98" s="70">
        <f>IF(D98="DA",E98,0)</f>
        <v>0.15</v>
      </c>
      <c r="G98" s="71"/>
      <c r="H98" s="11"/>
      <c r="I98" s="11"/>
      <c r="J98" s="11"/>
      <c r="K98" s="105"/>
    </row>
    <row r="99" spans="1:11" s="23" customFormat="1" ht="38.25" x14ac:dyDescent="0.2">
      <c r="A99" s="100"/>
      <c r="B99" s="79">
        <v>61</v>
      </c>
      <c r="C99" s="99" t="s">
        <v>31</v>
      </c>
      <c r="D99" s="69" t="s">
        <v>95</v>
      </c>
      <c r="E99" s="81">
        <v>0.15</v>
      </c>
      <c r="F99" s="81">
        <f>IF(D99="NE",E99,0)</f>
        <v>0.15</v>
      </c>
      <c r="G99" s="71"/>
      <c r="K99" s="105"/>
    </row>
    <row r="100" spans="1:11" x14ac:dyDescent="0.2">
      <c r="A100" s="66"/>
      <c r="B100" s="67">
        <v>62</v>
      </c>
      <c r="C100" s="68" t="s">
        <v>21</v>
      </c>
      <c r="D100" s="69" t="s">
        <v>95</v>
      </c>
      <c r="E100" s="70">
        <v>0.1</v>
      </c>
      <c r="F100" s="70">
        <f>IF(D100="DA",E100,0)</f>
        <v>0</v>
      </c>
      <c r="G100" s="71"/>
      <c r="K100" s="105"/>
    </row>
    <row r="101" spans="1:11" ht="25.5" x14ac:dyDescent="0.2">
      <c r="A101" s="66"/>
      <c r="B101" s="67">
        <v>63</v>
      </c>
      <c r="C101" s="68" t="s">
        <v>88</v>
      </c>
      <c r="D101" s="69" t="s">
        <v>94</v>
      </c>
      <c r="E101" s="70">
        <v>0.15</v>
      </c>
      <c r="F101" s="70">
        <f>IF(D101="DA",E101,0)</f>
        <v>0.15</v>
      </c>
      <c r="G101" s="71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7">
        <f>SUM(B5:B9)</f>
        <v>0.83500000000000008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0.26400000000000001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0.10600000000000005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8.500000000000002E-2</v>
      </c>
      <c r="C8" s="107"/>
    </row>
    <row r="9" spans="1:11" ht="38.25" customHeight="1" x14ac:dyDescent="0.2">
      <c r="A9" s="7" t="s">
        <v>10</v>
      </c>
      <c r="B9" s="16">
        <f>'Kodeks korp. upravljanja'!K95</f>
        <v>0.18000000000000002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Kolar Ivan</cp:lastModifiedBy>
  <cp:lastPrinted>2018-01-24T10:39:09Z</cp:lastPrinted>
  <dcterms:created xsi:type="dcterms:W3CDTF">2012-11-20T14:42:42Z</dcterms:created>
  <dcterms:modified xsi:type="dcterms:W3CDTF">2018-03-21T07:14:58Z</dcterms:modified>
</cp:coreProperties>
</file>