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090" lockStructure="1"/>
  <bookViews>
    <workbookView xWindow="480" yWindow="90" windowWidth="15180" windowHeight="11700"/>
  </bookViews>
  <sheets>
    <sheet name="Koeficijenti" sheetId="1" r:id="rId1"/>
    <sheet name="Uspješnost" sheetId="2" state="hidden" r:id="rId2"/>
  </sheets>
  <calcPr calcId="145621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86" i="1" l="1"/>
  <c r="B8" i="2" s="1"/>
  <c r="K96" i="1"/>
  <c r="B9" i="2" s="1"/>
  <c r="K47" i="1"/>
  <c r="B7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<sst xmlns="http://schemas.openxmlformats.org/spreadsheetml/2006/main" count="218" uniqueCount="113">
  <si>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</si>
  <si>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</si>
  <si>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</si>
  <si>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</si>
  <si>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</si>
  <si>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</si>
  <si>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</si>
  <si>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</si>
  <si>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</si>
  <si>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</si>
  <si>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</si>
  <si>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</si>
  <si>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</si>
  <si>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</si>
  <si>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</si>
  <si>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</si>
  <si>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</si>
  <si>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</si>
  <si>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</si>
  <si>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</si>
  <si>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</si>
  <si>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</si>
  <si>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</si>
  <si>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</si>
  <si>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</si>
  <si>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</si>
  <si>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</si>
  <si>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</si>
  <si>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</si>
  <si>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</si>
  <si>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</si>
  <si>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</si>
  <si>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</si>
  <si>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</si>
  <si>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</si>
  <si>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</si>
  <si>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</si>
  <si>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</si>
  <si>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</si>
  <si>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</si>
  <si>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</si>
  <si>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</si>
  <si>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</si>
  <si>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</si>
  <si>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</si>
  <si>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</si>
  <si>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</si>
  <si>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</si>
  <si>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</si>
  <si>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</si>
  <si>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</si>
  <si>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</si>
  <si>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</si>
  <si>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</si>
  <si>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</si>
  <si>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</si>
  <si>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</si>
  <si>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</si>
  <si>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</si>
  <si>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</si>
  <si>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</si>
  <si>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</si>
  <si>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</si>
  <si>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</si>
  <si>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</si>
  <si>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</si>
  <si>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</si>
  <si>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</si>
  <si>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</si>
  <si>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</si>
  <si>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</si>
  <si>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</si>
  <si>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</si>
  <si>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</si>
  <si>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</si>
  <si>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</si>
  <si>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</si>
  <si>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</si>
  <si>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</si>
  <si>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</si>
  <si>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</si>
  <si>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</si>
  <si>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</si>
  <si>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</si>
  <si>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</si>
  <si>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</si>
  <si>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</si>
  <si>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</si>
  <si>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</si>
  <si>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</si>
  <si>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</si>
  <si>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</si>
  <si>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</si>
  <si>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DA</t>
  </si>
  <si>
    <t>NE</t>
  </si>
  <si>
    <t>U dosadašnjoj poslovnoj praksi takvih zahtjeva dioničara nije bilo</t>
  </si>
  <si>
    <t xml:space="preserve">Nije bilo isplate dividende </t>
  </si>
  <si>
    <t>Nije bilo tužbi</t>
  </si>
  <si>
    <t>Vladan Zubak-predsjednik Uprave; Marijana Stančić- član Uprave; Antina Kendeš Rupić- član Uprave</t>
  </si>
  <si>
    <t>Andrija Kević- predsjednik NO; Valentin Vičič- zamjenik predsjednika NO;                           Tihomil Radja - član NO</t>
  </si>
  <si>
    <t>Nije zakonska obveza</t>
  </si>
  <si>
    <t>Visina naknade određena je Statutom</t>
  </si>
  <si>
    <t>Iznos isplaćenih naknada se skupno iskazuje u godišnjem financijskom izviješću</t>
  </si>
  <si>
    <t>Od trenutka imenovanja članovi nadzornog odbora nisu stjecali dionice društa</t>
  </si>
  <si>
    <t>Nije bilo takvih poslova</t>
  </si>
  <si>
    <t>Nije ih bilo</t>
  </si>
  <si>
    <t>Nije bilo nagrađivanja članova Uprave i Nadzornog odbora</t>
  </si>
  <si>
    <t xml:space="preserve">HOTELI VODICE d.d.                                </t>
  </si>
  <si>
    <t>Marijana Stančić                                       tel: 022 451 480</t>
  </si>
  <si>
    <t>Društvo nema unutarnje revizor, ali ima ustrojen sustav unutarnje kontrole</t>
  </si>
  <si>
    <t>03.05.2014.</t>
  </si>
  <si>
    <t>Nije propisano detaljno objavljivanje takvih podataka.</t>
  </si>
  <si>
    <t>Nije propisano takvo objavljivanje.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</si>
</sst>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indent="1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35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topLeftCell="A85" workbookViewId="0">
      <selection activeCell="D89" sqref="D89"/>
    </sheetView>
  </sheetViews>
  <sheetFormatPr defaultRowHeight="12.75" x14ac:dyDescent="0.2"/>
  <cols>
    <col min="1" max="1" width="7.5703125" customWidth="1"/>
    <col min="2" max="2" width="8.7109375" style="21" customWidth="1"/>
    <col min="3" max="3" width="75.28515625" style="41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71" customFormat="1" ht="70.5" customHeight="1" x14ac:dyDescent="0.2">
      <c r="A1" s="80"/>
      <c r="B1" s="81"/>
      <c r="C1" s="82"/>
      <c r="D1" s="72"/>
      <c r="E1" s="79"/>
      <c r="F1" s="87"/>
      <c r="G1" s="83"/>
    </row>
    <row r="2" spans="1:11" s="76" customFormat="1" ht="18" customHeight="1" x14ac:dyDescent="0.25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 x14ac:dyDescent="0.2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 x14ac:dyDescent="0.25">
      <c r="A4" s="80"/>
      <c r="B4" s="86"/>
      <c r="C4" s="86"/>
      <c r="D4" s="78"/>
      <c r="E4" s="79"/>
      <c r="F4" s="79"/>
      <c r="G4" s="83"/>
    </row>
    <row r="5" spans="1:11" ht="15.75" thickBot="1" x14ac:dyDescent="0.35">
      <c r="A5" s="88" t="s">
        <v>68</v>
      </c>
      <c r="B5" s="42"/>
      <c r="C5" s="40"/>
      <c r="D5" s="11"/>
      <c r="E5" s="1"/>
      <c r="F5" s="1"/>
      <c r="G5" s="94" t="s">
        <v>107</v>
      </c>
    </row>
    <row r="6" spans="1:11" ht="30.75" thickBot="1" x14ac:dyDescent="0.35">
      <c r="A6" s="88" t="s">
        <v>0</v>
      </c>
      <c r="B6" s="42"/>
      <c r="C6" s="40"/>
      <c r="D6" s="11"/>
      <c r="E6" s="1"/>
      <c r="F6" s="1"/>
      <c r="G6" s="94" t="s">
        <v>108</v>
      </c>
    </row>
    <row r="7" spans="1:11" ht="15" x14ac:dyDescent="0.3">
      <c r="A7" s="88" t="s">
        <v>1</v>
      </c>
      <c r="B7" s="42"/>
      <c r="C7" s="40"/>
      <c r="D7" s="11"/>
      <c r="E7" s="1"/>
      <c r="F7" s="1"/>
      <c r="G7" s="94" t="s">
        <v>110</v>
      </c>
    </row>
    <row r="8" spans="1:11" ht="15" x14ac:dyDescent="0.3">
      <c r="A8" s="2" t="s">
        <v>19</v>
      </c>
      <c r="B8" s="20"/>
      <c r="C8" s="35"/>
      <c r="D8" s="1"/>
      <c r="E8" s="1"/>
      <c r="F8" s="1"/>
      <c r="G8" s="11"/>
    </row>
    <row r="9" spans="1:11" ht="15" x14ac:dyDescent="0.3">
      <c r="A9" s="2" t="s">
        <v>69</v>
      </c>
      <c r="B9" s="20"/>
      <c r="C9" s="35"/>
      <c r="D9" s="1"/>
      <c r="E9" s="1"/>
      <c r="F9" s="1"/>
      <c r="G9" s="11"/>
    </row>
    <row r="10" spans="1:11" ht="15" x14ac:dyDescent="0.3">
      <c r="A10" s="2" t="s">
        <v>70</v>
      </c>
      <c r="B10" s="20"/>
      <c r="C10" s="35"/>
      <c r="D10" s="1"/>
      <c r="E10" s="1"/>
      <c r="F10" s="1"/>
      <c r="G10" s="11"/>
    </row>
    <row r="11" spans="1:11" ht="15" x14ac:dyDescent="0.3">
      <c r="A11" s="2"/>
      <c r="B11" s="20"/>
      <c r="C11" s="35"/>
      <c r="D11" s="1"/>
      <c r="E11" s="1"/>
      <c r="F11" s="1"/>
      <c r="G11" s="1"/>
    </row>
    <row r="12" spans="1:11" ht="15" x14ac:dyDescent="0.2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 x14ac:dyDescent="0.3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43.5" customHeight="1" x14ac:dyDescent="0.2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33" customHeight="1" x14ac:dyDescent="0.2">
      <c r="A15" s="9"/>
      <c r="B15" s="31">
        <v>1</v>
      </c>
      <c r="C15" s="36" t="s">
        <v>7</v>
      </c>
      <c r="D15" s="70" t="s">
        <v>93</v>
      </c>
      <c r="E15" s="19">
        <v>0.25</v>
      </c>
      <c r="F15" s="19">
        <f>IF(D15="DA",E15,0)</f>
        <v>0.25</v>
      </c>
      <c r="G15" s="93"/>
      <c r="H15" s="20"/>
      <c r="I15" s="20"/>
      <c r="J15" s="20"/>
      <c r="K15" s="95">
        <f>SUM(F15:F18)*0.2</f>
        <v>0.15000000000000002</v>
      </c>
    </row>
    <row r="16" spans="1:11" ht="33" customHeight="1" x14ac:dyDescent="0.3">
      <c r="A16" s="5"/>
      <c r="B16" s="31">
        <v>2</v>
      </c>
      <c r="C16" s="36" t="s">
        <v>8</v>
      </c>
      <c r="D16" s="70" t="s">
        <v>93</v>
      </c>
      <c r="E16" s="19">
        <v>0.25</v>
      </c>
      <c r="F16" s="19">
        <f>IF(D16="DA",E16,0)</f>
        <v>0.25</v>
      </c>
      <c r="G16" s="93"/>
      <c r="H16" s="20"/>
      <c r="I16" s="20"/>
      <c r="J16" s="20"/>
      <c r="K16" s="96"/>
    </row>
    <row r="17" spans="1:11" ht="33" customHeight="1" x14ac:dyDescent="0.3">
      <c r="A17" s="5"/>
      <c r="B17" s="31">
        <v>3</v>
      </c>
      <c r="C17" s="36" t="s">
        <v>9</v>
      </c>
      <c r="D17" s="70" t="s">
        <v>94</v>
      </c>
      <c r="E17" s="19">
        <v>0.25</v>
      </c>
      <c r="F17" s="19">
        <f>IF(D17="DA",E17,0)</f>
        <v>0</v>
      </c>
      <c r="G17" s="93"/>
      <c r="H17" s="20"/>
      <c r="I17" s="20"/>
      <c r="J17" s="20"/>
      <c r="K17" s="96"/>
    </row>
    <row r="18" spans="1:11" ht="33" customHeight="1" x14ac:dyDescent="0.2">
      <c r="A18" s="9"/>
      <c r="B18" s="31">
        <v>4</v>
      </c>
      <c r="C18" s="36" t="s">
        <v>86</v>
      </c>
      <c r="D18" s="70" t="s">
        <v>93</v>
      </c>
      <c r="E18" s="19">
        <v>0.25</v>
      </c>
      <c r="F18" s="19">
        <f>IF(D18="DA",E18,0)</f>
        <v>0.25</v>
      </c>
      <c r="G18" s="93"/>
      <c r="H18" s="21"/>
      <c r="I18" s="21"/>
      <c r="J18" s="21"/>
      <c r="K18" s="96"/>
    </row>
    <row r="19" spans="1:11" ht="15" customHeight="1" x14ac:dyDescent="0.2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 x14ac:dyDescent="0.3">
      <c r="A20" s="1"/>
      <c r="B20" s="34"/>
      <c r="C20" s="35"/>
      <c r="D20" s="1"/>
      <c r="E20" s="1"/>
      <c r="F20" s="1"/>
      <c r="G20" s="1"/>
    </row>
    <row r="21" spans="1:11" ht="15" x14ac:dyDescent="0.2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 x14ac:dyDescent="0.3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 x14ac:dyDescent="0.2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3" customHeight="1" x14ac:dyDescent="0.3">
      <c r="A24" s="8"/>
      <c r="B24" s="61">
        <v>5</v>
      </c>
      <c r="C24" s="62" t="s">
        <v>41</v>
      </c>
      <c r="D24" s="70" t="s">
        <v>94</v>
      </c>
      <c r="E24" s="60">
        <v>0.05</v>
      </c>
      <c r="F24" s="63">
        <f>IF(D24="NE",E24,0)</f>
        <v>0.05</v>
      </c>
      <c r="G24" s="93"/>
      <c r="H24" s="64"/>
      <c r="I24" s="64"/>
      <c r="J24" s="64"/>
      <c r="K24" s="95">
        <f>SUM(F24:F37)*0.3</f>
        <v>0.20699999999999999</v>
      </c>
    </row>
    <row r="25" spans="1:11" ht="33" customHeight="1" x14ac:dyDescent="0.3">
      <c r="A25" s="6"/>
      <c r="B25" s="32">
        <v>6</v>
      </c>
      <c r="C25" s="38" t="s">
        <v>42</v>
      </c>
      <c r="D25" s="70" t="s">
        <v>93</v>
      </c>
      <c r="E25" s="19">
        <v>0.1</v>
      </c>
      <c r="F25" s="22">
        <f t="shared" ref="F25:F37" si="0">IF(D25="DA",E25,0)</f>
        <v>0.1</v>
      </c>
      <c r="G25" s="93"/>
      <c r="H25" s="5"/>
      <c r="I25" s="5"/>
      <c r="J25" s="5"/>
      <c r="K25" s="95"/>
    </row>
    <row r="26" spans="1:11" ht="33" customHeight="1" x14ac:dyDescent="0.3">
      <c r="A26" s="6"/>
      <c r="B26" s="32">
        <v>7</v>
      </c>
      <c r="C26" s="39" t="s">
        <v>37</v>
      </c>
      <c r="D26" s="70" t="s">
        <v>93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95"/>
    </row>
    <row r="27" spans="1:11" ht="33" customHeight="1" x14ac:dyDescent="0.3">
      <c r="A27" s="6"/>
      <c r="B27" s="32">
        <v>8</v>
      </c>
      <c r="C27" s="39" t="s">
        <v>38</v>
      </c>
      <c r="D27" s="70" t="s">
        <v>93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95"/>
    </row>
    <row r="28" spans="1:11" ht="46.5" customHeight="1" x14ac:dyDescent="0.3">
      <c r="A28" s="6"/>
      <c r="B28" s="32">
        <v>9</v>
      </c>
      <c r="C28" s="39" t="s">
        <v>43</v>
      </c>
      <c r="D28" s="70" t="s">
        <v>94</v>
      </c>
      <c r="E28" s="19">
        <v>0.05</v>
      </c>
      <c r="F28" s="22">
        <f t="shared" si="0"/>
        <v>0</v>
      </c>
      <c r="G28" s="93" t="s">
        <v>95</v>
      </c>
      <c r="H28" s="5"/>
      <c r="I28" s="5"/>
      <c r="J28" s="5"/>
      <c r="K28" s="95"/>
    </row>
    <row r="29" spans="1:11" ht="76.5" customHeight="1" x14ac:dyDescent="0.3">
      <c r="A29" s="4"/>
      <c r="B29" s="31">
        <v>10</v>
      </c>
      <c r="C29" s="36" t="s">
        <v>39</v>
      </c>
      <c r="D29" s="70" t="s">
        <v>93</v>
      </c>
      <c r="E29" s="19">
        <v>0.1</v>
      </c>
      <c r="F29" s="22">
        <f t="shared" si="0"/>
        <v>0.1</v>
      </c>
      <c r="G29" s="93"/>
      <c r="H29" s="5"/>
      <c r="I29" s="5"/>
      <c r="J29" s="5"/>
      <c r="K29" s="95"/>
    </row>
    <row r="30" spans="1:11" ht="61.5" customHeight="1" x14ac:dyDescent="0.3">
      <c r="A30" s="4"/>
      <c r="B30" s="31">
        <v>11</v>
      </c>
      <c r="C30" s="36" t="s">
        <v>71</v>
      </c>
      <c r="D30" s="70" t="s">
        <v>93</v>
      </c>
      <c r="E30" s="19">
        <v>0.1</v>
      </c>
      <c r="F30" s="22">
        <f t="shared" si="0"/>
        <v>0.1</v>
      </c>
      <c r="G30" s="93"/>
      <c r="H30" s="5"/>
      <c r="I30" s="5"/>
      <c r="J30" s="5"/>
      <c r="K30" s="95"/>
    </row>
    <row r="31" spans="1:11" ht="45" x14ac:dyDescent="0.3">
      <c r="A31" s="4"/>
      <c r="B31" s="31">
        <v>12</v>
      </c>
      <c r="C31" s="37" t="s">
        <v>31</v>
      </c>
      <c r="D31" s="70" t="s">
        <v>94</v>
      </c>
      <c r="E31" s="19">
        <v>7.0000000000000007E-2</v>
      </c>
      <c r="F31" s="22">
        <f t="shared" si="0"/>
        <v>0</v>
      </c>
      <c r="G31" s="93" t="s">
        <v>96</v>
      </c>
      <c r="H31" s="5"/>
      <c r="I31" s="5"/>
      <c r="J31" s="5"/>
      <c r="K31" s="95"/>
    </row>
    <row r="32" spans="1:11" ht="30" x14ac:dyDescent="0.3">
      <c r="A32" s="4"/>
      <c r="B32" s="31">
        <v>13</v>
      </c>
      <c r="C32" s="37" t="s">
        <v>87</v>
      </c>
      <c r="D32" s="70" t="s">
        <v>94</v>
      </c>
      <c r="E32" s="19">
        <v>0.05</v>
      </c>
      <c r="F32" s="22">
        <f t="shared" si="0"/>
        <v>0</v>
      </c>
      <c r="G32" s="93" t="s">
        <v>96</v>
      </c>
      <c r="H32" s="5"/>
      <c r="I32" s="5"/>
      <c r="J32" s="5"/>
      <c r="K32" s="95"/>
    </row>
    <row r="33" spans="1:11" ht="30" x14ac:dyDescent="0.3">
      <c r="A33" s="4"/>
      <c r="B33" s="31">
        <v>14</v>
      </c>
      <c r="C33" s="37" t="s">
        <v>67</v>
      </c>
      <c r="D33" s="70" t="s">
        <v>94</v>
      </c>
      <c r="E33" s="19">
        <v>0.1</v>
      </c>
      <c r="F33" s="22">
        <f>IF(D33="NE",E33,0)</f>
        <v>0.1</v>
      </c>
      <c r="G33" s="93" t="s">
        <v>96</v>
      </c>
      <c r="H33" s="5"/>
      <c r="I33" s="5"/>
      <c r="J33" s="5"/>
      <c r="K33" s="95"/>
    </row>
    <row r="34" spans="1:11" ht="30" x14ac:dyDescent="0.3">
      <c r="A34" s="4"/>
      <c r="B34" s="31">
        <v>15</v>
      </c>
      <c r="C34" s="37" t="s">
        <v>27</v>
      </c>
      <c r="D34" s="70" t="s">
        <v>94</v>
      </c>
      <c r="E34" s="19">
        <v>0.02</v>
      </c>
      <c r="F34" s="22">
        <f t="shared" si="0"/>
        <v>0</v>
      </c>
      <c r="G34" s="93" t="s">
        <v>95</v>
      </c>
      <c r="H34" s="5"/>
      <c r="I34" s="5"/>
      <c r="J34" s="5"/>
      <c r="K34" s="95"/>
    </row>
    <row r="35" spans="1:11" ht="60" x14ac:dyDescent="0.3">
      <c r="A35" s="4"/>
      <c r="B35" s="31">
        <v>16</v>
      </c>
      <c r="C35" s="37" t="s">
        <v>44</v>
      </c>
      <c r="D35" s="70" t="s">
        <v>94</v>
      </c>
      <c r="E35" s="19">
        <v>7.0000000000000007E-2</v>
      </c>
      <c r="F35" s="22">
        <f t="shared" si="0"/>
        <v>0</v>
      </c>
      <c r="G35" s="93"/>
      <c r="H35" s="5"/>
      <c r="I35" s="5"/>
      <c r="J35" s="5"/>
      <c r="K35" s="95"/>
    </row>
    <row r="36" spans="1:11" ht="33" customHeight="1" x14ac:dyDescent="0.3">
      <c r="A36" s="4"/>
      <c r="B36" s="31">
        <v>17</v>
      </c>
      <c r="C36" s="37" t="s">
        <v>88</v>
      </c>
      <c r="D36" s="70" t="s">
        <v>93</v>
      </c>
      <c r="E36" s="19">
        <v>0.1</v>
      </c>
      <c r="F36" s="22">
        <f t="shared" si="0"/>
        <v>0.1</v>
      </c>
      <c r="G36" s="93"/>
      <c r="H36" s="9"/>
      <c r="I36" s="9"/>
      <c r="J36" s="9"/>
      <c r="K36" s="95"/>
    </row>
    <row r="37" spans="1:11" ht="29.25" customHeight="1" x14ac:dyDescent="0.3">
      <c r="A37" s="4"/>
      <c r="B37" s="31">
        <v>18</v>
      </c>
      <c r="C37" s="37" t="s">
        <v>89</v>
      </c>
      <c r="D37" s="70" t="s">
        <v>94</v>
      </c>
      <c r="E37" s="19">
        <v>0.05</v>
      </c>
      <c r="F37" s="22">
        <f t="shared" si="0"/>
        <v>0</v>
      </c>
      <c r="G37" s="93" t="s">
        <v>97</v>
      </c>
      <c r="H37" s="9"/>
      <c r="I37" s="9"/>
      <c r="J37" s="9"/>
      <c r="K37" s="95"/>
    </row>
    <row r="38" spans="1:11" ht="15.75" customHeight="1" x14ac:dyDescent="0.3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 x14ac:dyDescent="0.3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75" thickBot="1" x14ac:dyDescent="0.25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60" x14ac:dyDescent="0.3">
      <c r="A41" s="7" t="s">
        <v>22</v>
      </c>
      <c r="B41" s="34"/>
      <c r="C41" s="35"/>
      <c r="D41" s="11"/>
      <c r="E41" s="11"/>
      <c r="F41" s="11"/>
      <c r="G41" s="94" t="s">
        <v>98</v>
      </c>
      <c r="H41" s="12"/>
      <c r="I41" s="12"/>
      <c r="J41" s="12"/>
    </row>
    <row r="42" spans="1:11" ht="15.75" thickBot="1" x14ac:dyDescent="0.35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60" x14ac:dyDescent="0.3">
      <c r="A43" s="7" t="s">
        <v>21</v>
      </c>
      <c r="B43" s="34"/>
      <c r="C43" s="35"/>
      <c r="D43" s="11"/>
      <c r="E43" s="11"/>
      <c r="F43" s="11"/>
      <c r="G43" s="94" t="s">
        <v>99</v>
      </c>
      <c r="H43" s="12"/>
      <c r="I43" s="12"/>
      <c r="J43" s="12"/>
    </row>
    <row r="44" spans="1:11" ht="15" x14ac:dyDescent="0.3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 x14ac:dyDescent="0.3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 x14ac:dyDescent="0.2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" customHeight="1" x14ac:dyDescent="0.3">
      <c r="A47" s="3"/>
      <c r="B47" s="31">
        <v>19</v>
      </c>
      <c r="C47" s="37" t="s">
        <v>30</v>
      </c>
      <c r="D47" s="70" t="s">
        <v>93</v>
      </c>
      <c r="E47" s="19">
        <v>0.03</v>
      </c>
      <c r="F47" s="19">
        <f t="shared" ref="F47:F80" si="1">IF(D47="DA",E47,0)</f>
        <v>0.03</v>
      </c>
      <c r="G47" s="93"/>
      <c r="H47" s="20"/>
      <c r="I47" s="20"/>
      <c r="J47" s="20"/>
      <c r="K47" s="95">
        <f>SUM(F47:F80)*0.2</f>
        <v>7.0000000000000021E-2</v>
      </c>
    </row>
    <row r="48" spans="1:11" ht="33" customHeight="1" x14ac:dyDescent="0.3">
      <c r="A48" s="4"/>
      <c r="B48" s="31">
        <v>20</v>
      </c>
      <c r="C48" s="37" t="s">
        <v>72</v>
      </c>
      <c r="D48" s="70" t="s">
        <v>93</v>
      </c>
      <c r="E48" s="19">
        <v>0.03</v>
      </c>
      <c r="F48" s="19">
        <f t="shared" si="1"/>
        <v>0.03</v>
      </c>
      <c r="G48" s="93"/>
      <c r="H48" s="20"/>
      <c r="I48" s="20"/>
      <c r="J48" s="20"/>
      <c r="K48" s="95"/>
    </row>
    <row r="49" spans="1:11" ht="33" customHeight="1" x14ac:dyDescent="0.3">
      <c r="A49" s="6"/>
      <c r="B49" s="32">
        <v>21</v>
      </c>
      <c r="C49" s="38" t="s">
        <v>36</v>
      </c>
      <c r="D49" s="70" t="s">
        <v>93</v>
      </c>
      <c r="E49" s="19">
        <v>0.03</v>
      </c>
      <c r="F49" s="19">
        <f t="shared" si="1"/>
        <v>0.03</v>
      </c>
      <c r="G49" s="93"/>
      <c r="H49" s="20"/>
      <c r="I49" s="20"/>
      <c r="J49" s="20"/>
      <c r="K49" s="95"/>
    </row>
    <row r="50" spans="1:11" ht="33" customHeight="1" x14ac:dyDescent="0.3">
      <c r="A50" s="6"/>
      <c r="B50" s="32">
        <v>22</v>
      </c>
      <c r="C50" s="39" t="s">
        <v>32</v>
      </c>
      <c r="D50" s="70" t="s">
        <v>94</v>
      </c>
      <c r="E50" s="19">
        <v>0.03</v>
      </c>
      <c r="F50" s="19">
        <f t="shared" si="1"/>
        <v>0</v>
      </c>
      <c r="G50" s="93" t="s">
        <v>100</v>
      </c>
      <c r="H50" s="21"/>
      <c r="I50" s="21"/>
      <c r="J50" s="21"/>
      <c r="K50" s="95"/>
    </row>
    <row r="51" spans="1:11" ht="33" customHeight="1" x14ac:dyDescent="0.3">
      <c r="A51" s="6"/>
      <c r="B51" s="32">
        <v>23</v>
      </c>
      <c r="C51" s="39" t="s">
        <v>29</v>
      </c>
      <c r="D51" s="70" t="s">
        <v>93</v>
      </c>
      <c r="E51" s="19">
        <v>0.03</v>
      </c>
      <c r="F51" s="19">
        <f t="shared" si="1"/>
        <v>0.03</v>
      </c>
      <c r="G51" s="93"/>
      <c r="H51" s="5"/>
      <c r="I51" s="5"/>
      <c r="J51" s="29"/>
      <c r="K51" s="95"/>
    </row>
    <row r="52" spans="1:11" ht="33" customHeight="1" x14ac:dyDescent="0.3">
      <c r="A52" s="6"/>
      <c r="B52" s="32">
        <v>24</v>
      </c>
      <c r="C52" s="39" t="s">
        <v>76</v>
      </c>
      <c r="D52" s="70" t="s">
        <v>93</v>
      </c>
      <c r="E52" s="19">
        <v>0.03</v>
      </c>
      <c r="F52" s="19">
        <f t="shared" si="1"/>
        <v>0.03</v>
      </c>
      <c r="G52" s="93" t="s">
        <v>101</v>
      </c>
      <c r="H52" s="5"/>
      <c r="I52" s="5"/>
      <c r="J52" s="29"/>
      <c r="K52" s="95"/>
    </row>
    <row r="53" spans="1:11" ht="63.75" customHeight="1" x14ac:dyDescent="0.3">
      <c r="A53" s="4"/>
      <c r="B53" s="31">
        <v>25</v>
      </c>
      <c r="C53" s="36" t="s">
        <v>45</v>
      </c>
      <c r="D53" s="70" t="s">
        <v>93</v>
      </c>
      <c r="E53" s="19">
        <v>0.03</v>
      </c>
      <c r="F53" s="19">
        <f t="shared" si="1"/>
        <v>0.03</v>
      </c>
      <c r="G53" s="93" t="s">
        <v>102</v>
      </c>
      <c r="H53" s="5"/>
      <c r="I53" s="5"/>
      <c r="J53" s="29"/>
      <c r="K53" s="95"/>
    </row>
    <row r="54" spans="1:11" ht="60" x14ac:dyDescent="0.3">
      <c r="A54" s="4"/>
      <c r="B54" s="31">
        <v>26</v>
      </c>
      <c r="C54" s="36" t="s">
        <v>40</v>
      </c>
      <c r="D54" s="70" t="s">
        <v>94</v>
      </c>
      <c r="E54" s="19">
        <v>0.03</v>
      </c>
      <c r="F54" s="19">
        <f t="shared" si="1"/>
        <v>0</v>
      </c>
      <c r="G54" s="93" t="s">
        <v>103</v>
      </c>
      <c r="H54" s="9"/>
      <c r="I54" s="9"/>
      <c r="J54" s="30"/>
      <c r="K54" s="95"/>
    </row>
    <row r="55" spans="1:11" ht="45" x14ac:dyDescent="0.3">
      <c r="A55" s="4"/>
      <c r="B55" s="31">
        <v>27</v>
      </c>
      <c r="C55" s="36" t="s">
        <v>79</v>
      </c>
      <c r="D55" s="70" t="s">
        <v>93</v>
      </c>
      <c r="E55" s="19">
        <v>0.03</v>
      </c>
      <c r="F55" s="19">
        <f t="shared" si="1"/>
        <v>0.03</v>
      </c>
      <c r="G55" s="93" t="s">
        <v>104</v>
      </c>
      <c r="H55" s="9"/>
      <c r="I55" s="9"/>
      <c r="J55" s="30"/>
      <c r="K55" s="95"/>
    </row>
    <row r="56" spans="1:11" ht="30" x14ac:dyDescent="0.3">
      <c r="A56" s="4"/>
      <c r="B56" s="31">
        <v>28</v>
      </c>
      <c r="C56" s="36" t="s">
        <v>23</v>
      </c>
      <c r="D56" s="70" t="s">
        <v>94</v>
      </c>
      <c r="E56" s="19">
        <v>0.03</v>
      </c>
      <c r="F56" s="19">
        <f t="shared" si="1"/>
        <v>0</v>
      </c>
      <c r="G56" s="93"/>
      <c r="H56" s="9"/>
      <c r="I56" s="9"/>
      <c r="J56" s="30"/>
      <c r="K56" s="95"/>
    </row>
    <row r="57" spans="1:11" ht="30" x14ac:dyDescent="0.3">
      <c r="A57" s="4"/>
      <c r="B57" s="31">
        <v>29</v>
      </c>
      <c r="C57" s="36" t="s">
        <v>33</v>
      </c>
      <c r="D57" s="70" t="s">
        <v>94</v>
      </c>
      <c r="E57" s="19">
        <v>0.03</v>
      </c>
      <c r="F57" s="19">
        <f t="shared" si="1"/>
        <v>0</v>
      </c>
      <c r="G57" s="93" t="s">
        <v>105</v>
      </c>
      <c r="H57" s="9"/>
      <c r="I57" s="9"/>
      <c r="J57" s="30"/>
      <c r="K57" s="95"/>
    </row>
    <row r="58" spans="1:11" ht="30" x14ac:dyDescent="0.3">
      <c r="A58" s="4"/>
      <c r="B58" s="31">
        <v>30</v>
      </c>
      <c r="C58" s="36" t="s">
        <v>73</v>
      </c>
      <c r="D58" s="70" t="s">
        <v>94</v>
      </c>
      <c r="E58" s="19">
        <v>0.03</v>
      </c>
      <c r="F58" s="19">
        <f t="shared" si="1"/>
        <v>0</v>
      </c>
      <c r="G58" s="93" t="s">
        <v>105</v>
      </c>
      <c r="H58" s="9"/>
      <c r="I58" s="9"/>
      <c r="J58" s="30"/>
      <c r="K58" s="95"/>
    </row>
    <row r="59" spans="1:11" ht="15" x14ac:dyDescent="0.3">
      <c r="A59" s="4"/>
      <c r="B59" s="31">
        <v>31</v>
      </c>
      <c r="C59" s="37" t="s">
        <v>25</v>
      </c>
      <c r="D59" s="70" t="s">
        <v>94</v>
      </c>
      <c r="E59" s="19">
        <v>0.03</v>
      </c>
      <c r="F59" s="19">
        <f t="shared" si="1"/>
        <v>0</v>
      </c>
      <c r="G59" s="93"/>
      <c r="H59" s="5"/>
      <c r="I59" s="5"/>
      <c r="J59" s="29"/>
      <c r="K59" s="95"/>
    </row>
    <row r="60" spans="1:11" ht="15" x14ac:dyDescent="0.3">
      <c r="A60" s="4"/>
      <c r="B60" s="31">
        <v>32</v>
      </c>
      <c r="C60" s="37" t="s">
        <v>24</v>
      </c>
      <c r="D60" s="70" t="s">
        <v>94</v>
      </c>
      <c r="E60" s="19">
        <v>0.03</v>
      </c>
      <c r="F60" s="19">
        <f t="shared" si="1"/>
        <v>0</v>
      </c>
      <c r="G60" s="93"/>
      <c r="H60" s="5"/>
      <c r="I60" s="5"/>
      <c r="J60" s="29"/>
      <c r="K60" s="95"/>
    </row>
    <row r="61" spans="1:11" ht="30" x14ac:dyDescent="0.3">
      <c r="A61" s="4"/>
      <c r="B61" s="31">
        <v>33</v>
      </c>
      <c r="C61" s="37" t="s">
        <v>26</v>
      </c>
      <c r="D61" s="70" t="s">
        <v>94</v>
      </c>
      <c r="E61" s="19">
        <v>0.03</v>
      </c>
      <c r="F61" s="19">
        <f t="shared" si="1"/>
        <v>0</v>
      </c>
      <c r="G61" s="93"/>
      <c r="H61" s="5"/>
      <c r="I61" s="5"/>
      <c r="J61" s="29"/>
      <c r="K61" s="95"/>
    </row>
    <row r="62" spans="1:11" ht="30" x14ac:dyDescent="0.3">
      <c r="A62" s="4"/>
      <c r="B62" s="31">
        <v>34</v>
      </c>
      <c r="C62" s="37" t="s">
        <v>58</v>
      </c>
      <c r="D62" s="70" t="s">
        <v>93</v>
      </c>
      <c r="E62" s="19">
        <v>0.03</v>
      </c>
      <c r="F62" s="19">
        <f t="shared" si="1"/>
        <v>0.03</v>
      </c>
      <c r="G62" s="93"/>
      <c r="H62" s="5"/>
      <c r="I62" s="5"/>
      <c r="J62" s="29"/>
      <c r="K62" s="95"/>
    </row>
    <row r="63" spans="1:11" ht="60" x14ac:dyDescent="0.3">
      <c r="A63" s="4"/>
      <c r="B63" s="31">
        <v>35</v>
      </c>
      <c r="C63" s="37" t="s">
        <v>78</v>
      </c>
      <c r="D63" s="70" t="s">
        <v>94</v>
      </c>
      <c r="E63" s="19">
        <v>0.03</v>
      </c>
      <c r="F63" s="19">
        <f t="shared" si="1"/>
        <v>0</v>
      </c>
      <c r="G63" s="93"/>
      <c r="H63" s="5"/>
      <c r="I63" s="5"/>
      <c r="J63" s="29"/>
      <c r="K63" s="95"/>
    </row>
    <row r="64" spans="1:11" ht="60" x14ac:dyDescent="0.3">
      <c r="A64" s="4"/>
      <c r="B64" s="32">
        <v>36</v>
      </c>
      <c r="C64" s="37" t="s">
        <v>59</v>
      </c>
      <c r="D64" s="70" t="s">
        <v>94</v>
      </c>
      <c r="E64" s="19">
        <v>0.03</v>
      </c>
      <c r="F64" s="19">
        <f t="shared" si="1"/>
        <v>0</v>
      </c>
      <c r="G64" s="93"/>
      <c r="H64" s="5"/>
      <c r="I64" s="5"/>
      <c r="J64" s="29"/>
      <c r="K64" s="95"/>
    </row>
    <row r="65" spans="1:11" ht="75" x14ac:dyDescent="0.3">
      <c r="A65" s="4"/>
      <c r="B65" s="32">
        <v>37</v>
      </c>
      <c r="C65" s="37" t="s">
        <v>60</v>
      </c>
      <c r="D65" s="70" t="s">
        <v>94</v>
      </c>
      <c r="E65" s="19">
        <v>0.03</v>
      </c>
      <c r="F65" s="19">
        <f t="shared" si="1"/>
        <v>0</v>
      </c>
      <c r="G65" s="93"/>
      <c r="H65" s="5"/>
      <c r="I65" s="5"/>
      <c r="J65" s="29"/>
      <c r="K65" s="95"/>
    </row>
    <row r="66" spans="1:11" ht="30" x14ac:dyDescent="0.3">
      <c r="A66" s="4"/>
      <c r="B66" s="32">
        <v>38</v>
      </c>
      <c r="C66" s="37" t="s">
        <v>90</v>
      </c>
      <c r="D66" s="70" t="s">
        <v>93</v>
      </c>
      <c r="E66" s="19">
        <v>0.03</v>
      </c>
      <c r="F66" s="19">
        <f t="shared" si="1"/>
        <v>0.03</v>
      </c>
      <c r="G66" s="93"/>
      <c r="H66" s="5"/>
      <c r="I66" s="5"/>
      <c r="J66" s="29"/>
      <c r="K66" s="95"/>
    </row>
    <row r="67" spans="1:11" ht="45" x14ac:dyDescent="0.3">
      <c r="A67" s="4"/>
      <c r="B67" s="32">
        <v>39</v>
      </c>
      <c r="C67" s="37" t="s">
        <v>61</v>
      </c>
      <c r="D67" s="70" t="s">
        <v>94</v>
      </c>
      <c r="E67" s="19">
        <v>0.03</v>
      </c>
      <c r="F67" s="19">
        <f t="shared" si="1"/>
        <v>0</v>
      </c>
      <c r="G67" s="93"/>
      <c r="H67" s="5"/>
      <c r="I67" s="5"/>
      <c r="J67" s="29"/>
      <c r="K67" s="95"/>
    </row>
    <row r="68" spans="1:11" ht="30" x14ac:dyDescent="0.3">
      <c r="A68" s="4"/>
      <c r="B68" s="31">
        <v>40</v>
      </c>
      <c r="C68" s="37" t="s">
        <v>62</v>
      </c>
      <c r="D68" s="70" t="s">
        <v>94</v>
      </c>
      <c r="E68" s="19">
        <v>0.03</v>
      </c>
      <c r="F68" s="19">
        <f t="shared" si="1"/>
        <v>0</v>
      </c>
      <c r="G68" s="93"/>
      <c r="H68" s="5"/>
      <c r="I68" s="5"/>
      <c r="J68" s="29"/>
      <c r="K68" s="95"/>
    </row>
    <row r="69" spans="1:11" ht="60" x14ac:dyDescent="0.3">
      <c r="A69" s="4"/>
      <c r="B69" s="31">
        <v>41</v>
      </c>
      <c r="C69" s="37" t="s">
        <v>63</v>
      </c>
      <c r="D69" s="70" t="s">
        <v>94</v>
      </c>
      <c r="E69" s="19">
        <v>0.03</v>
      </c>
      <c r="F69" s="19">
        <f t="shared" si="1"/>
        <v>0</v>
      </c>
      <c r="G69" s="93"/>
      <c r="H69" s="5"/>
      <c r="I69" s="5"/>
      <c r="J69" s="29"/>
      <c r="K69" s="95"/>
    </row>
    <row r="70" spans="1:11" ht="30" x14ac:dyDescent="0.3">
      <c r="A70" s="4"/>
      <c r="B70" s="31">
        <v>42</v>
      </c>
      <c r="C70" s="37" t="s">
        <v>64</v>
      </c>
      <c r="D70" s="70" t="s">
        <v>94</v>
      </c>
      <c r="E70" s="19">
        <v>0.03</v>
      </c>
      <c r="F70" s="19">
        <f t="shared" si="1"/>
        <v>0</v>
      </c>
      <c r="G70" s="93"/>
      <c r="H70" s="5"/>
      <c r="I70" s="5"/>
      <c r="J70" s="29"/>
      <c r="K70" s="95"/>
    </row>
    <row r="71" spans="1:11" ht="30" x14ac:dyDescent="0.3">
      <c r="A71" s="4"/>
      <c r="B71" s="31">
        <v>43</v>
      </c>
      <c r="C71" s="37" t="s">
        <v>65</v>
      </c>
      <c r="D71" s="70" t="s">
        <v>94</v>
      </c>
      <c r="E71" s="19">
        <v>0.03</v>
      </c>
      <c r="F71" s="19">
        <f t="shared" si="1"/>
        <v>0</v>
      </c>
      <c r="G71" s="93"/>
      <c r="H71" s="5"/>
      <c r="I71" s="5"/>
      <c r="J71" s="29"/>
      <c r="K71" s="95"/>
    </row>
    <row r="72" spans="1:11" ht="30" x14ac:dyDescent="0.3">
      <c r="A72" s="4"/>
      <c r="B72" s="31">
        <v>44</v>
      </c>
      <c r="C72" s="37" t="s">
        <v>35</v>
      </c>
      <c r="D72" s="70" t="s">
        <v>93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95"/>
    </row>
    <row r="73" spans="1:11" ht="30" x14ac:dyDescent="0.3">
      <c r="A73" s="3"/>
      <c r="B73" s="31">
        <v>45</v>
      </c>
      <c r="C73" s="37" t="s">
        <v>34</v>
      </c>
      <c r="D73" s="70" t="s">
        <v>93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95"/>
    </row>
    <row r="74" spans="1:11" ht="75.75" customHeight="1" x14ac:dyDescent="0.3">
      <c r="A74" s="5"/>
      <c r="B74" s="31">
        <v>46</v>
      </c>
      <c r="C74" s="37" t="s">
        <v>80</v>
      </c>
      <c r="D74" s="70" t="s">
        <v>94</v>
      </c>
      <c r="E74" s="19">
        <v>0.03</v>
      </c>
      <c r="F74" s="19">
        <f t="shared" si="1"/>
        <v>0</v>
      </c>
      <c r="G74" s="93"/>
      <c r="H74" s="9"/>
      <c r="I74" s="9"/>
      <c r="J74" s="30"/>
      <c r="K74" s="95"/>
    </row>
    <row r="75" spans="1:11" ht="30" x14ac:dyDescent="0.3">
      <c r="A75" s="5"/>
      <c r="B75" s="31">
        <v>47</v>
      </c>
      <c r="C75" s="37" t="s">
        <v>47</v>
      </c>
      <c r="D75" s="70" t="s">
        <v>94</v>
      </c>
      <c r="E75" s="19">
        <v>0.03</v>
      </c>
      <c r="F75" s="19">
        <f t="shared" si="1"/>
        <v>0</v>
      </c>
      <c r="G75" s="93" t="s">
        <v>106</v>
      </c>
      <c r="H75" s="12"/>
      <c r="I75" s="12"/>
      <c r="J75" s="12"/>
      <c r="K75" s="95"/>
    </row>
    <row r="76" spans="1:11" ht="30" x14ac:dyDescent="0.3">
      <c r="A76" s="5"/>
      <c r="B76" s="31">
        <v>48</v>
      </c>
      <c r="C76" s="37" t="s">
        <v>48</v>
      </c>
      <c r="D76" s="70" t="s">
        <v>94</v>
      </c>
      <c r="E76" s="19">
        <v>0.03</v>
      </c>
      <c r="F76" s="19">
        <f t="shared" si="1"/>
        <v>0</v>
      </c>
      <c r="G76" s="93" t="s">
        <v>106</v>
      </c>
      <c r="H76" s="12"/>
      <c r="I76" s="12"/>
      <c r="J76" s="12"/>
      <c r="K76" s="95"/>
    </row>
    <row r="77" spans="1:11" ht="45" x14ac:dyDescent="0.3">
      <c r="A77" s="5"/>
      <c r="B77" s="31">
        <v>49</v>
      </c>
      <c r="C77" s="37" t="s">
        <v>46</v>
      </c>
      <c r="D77" s="70" t="s">
        <v>94</v>
      </c>
      <c r="E77" s="19">
        <v>0.03</v>
      </c>
      <c r="F77" s="19">
        <f t="shared" si="1"/>
        <v>0</v>
      </c>
      <c r="G77" s="98" t="s">
        <v>111</v>
      </c>
      <c r="H77" s="12"/>
      <c r="I77" s="12"/>
      <c r="J77" s="12"/>
      <c r="K77" s="95"/>
    </row>
    <row r="78" spans="1:11" ht="45" x14ac:dyDescent="0.3">
      <c r="A78" s="5"/>
      <c r="B78" s="31">
        <v>50</v>
      </c>
      <c r="C78" s="37" t="s">
        <v>49</v>
      </c>
      <c r="D78" s="70" t="s">
        <v>94</v>
      </c>
      <c r="E78" s="19">
        <v>0.03</v>
      </c>
      <c r="F78" s="19">
        <f t="shared" si="1"/>
        <v>0</v>
      </c>
      <c r="G78" s="93" t="s">
        <v>106</v>
      </c>
      <c r="H78" s="12"/>
      <c r="I78" s="12"/>
      <c r="J78" s="12"/>
      <c r="K78" s="95"/>
    </row>
    <row r="79" spans="1:11" ht="45" x14ac:dyDescent="0.3">
      <c r="A79" s="5"/>
      <c r="B79" s="32">
        <v>51</v>
      </c>
      <c r="C79" s="37" t="s">
        <v>50</v>
      </c>
      <c r="D79" s="70" t="s">
        <v>94</v>
      </c>
      <c r="E79" s="19">
        <v>0.02</v>
      </c>
      <c r="F79" s="19">
        <f t="shared" si="1"/>
        <v>0</v>
      </c>
      <c r="G79" s="93" t="s">
        <v>104</v>
      </c>
      <c r="H79" s="12"/>
      <c r="I79" s="12"/>
      <c r="J79" s="12"/>
      <c r="K79" s="95"/>
    </row>
    <row r="80" spans="1:11" ht="60" x14ac:dyDescent="0.3">
      <c r="A80" s="5"/>
      <c r="B80" s="32">
        <v>52</v>
      </c>
      <c r="C80" s="37" t="s">
        <v>51</v>
      </c>
      <c r="D80" s="70" t="s">
        <v>93</v>
      </c>
      <c r="E80" s="19">
        <v>0.02</v>
      </c>
      <c r="F80" s="19">
        <f t="shared" si="1"/>
        <v>0.02</v>
      </c>
      <c r="G80" s="93"/>
      <c r="H80" s="12"/>
      <c r="I80" s="12"/>
      <c r="J80" s="12"/>
      <c r="K80" s="95"/>
    </row>
    <row r="81" spans="1:11" ht="15" x14ac:dyDescent="0.3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 x14ac:dyDescent="0.3">
      <c r="A82" s="1"/>
      <c r="B82" s="20"/>
      <c r="C82" s="35"/>
      <c r="D82" s="1"/>
      <c r="E82" s="1"/>
      <c r="F82" s="1"/>
    </row>
    <row r="83" spans="1:11" ht="15" x14ac:dyDescent="0.2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 x14ac:dyDescent="0.3">
      <c r="A84" s="2" t="s">
        <v>84</v>
      </c>
      <c r="B84" s="54"/>
      <c r="C84" s="55"/>
    </row>
    <row r="85" spans="1:11" s="21" customFormat="1" ht="30" x14ac:dyDescent="0.2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 customHeight="1" x14ac:dyDescent="0.2">
      <c r="A86" s="9"/>
      <c r="B86" s="31">
        <v>53</v>
      </c>
      <c r="C86" s="36" t="s">
        <v>20</v>
      </c>
      <c r="D86" s="70" t="s">
        <v>93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95">
        <f>SUM(F86:F90)*0.1</f>
        <v>6.5000000000000002E-2</v>
      </c>
    </row>
    <row r="87" spans="1:11" s="52" customFormat="1" ht="15" x14ac:dyDescent="0.3">
      <c r="A87" s="65"/>
      <c r="B87" s="66">
        <v>54</v>
      </c>
      <c r="C87" s="67" t="s">
        <v>15</v>
      </c>
      <c r="D87" s="70" t="s">
        <v>94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95"/>
    </row>
    <row r="88" spans="1:11" s="52" customFormat="1" ht="30" x14ac:dyDescent="0.3">
      <c r="A88" s="64"/>
      <c r="B88" s="61">
        <v>55</v>
      </c>
      <c r="C88" s="67" t="s">
        <v>16</v>
      </c>
      <c r="D88" s="70" t="s">
        <v>94</v>
      </c>
      <c r="E88" s="60">
        <v>0.2</v>
      </c>
      <c r="F88" s="60">
        <f>IF(D88="NE",E88,0)</f>
        <v>0.2</v>
      </c>
      <c r="G88" s="93"/>
      <c r="H88" s="49"/>
      <c r="I88" s="49"/>
      <c r="J88" s="49"/>
      <c r="K88" s="95"/>
    </row>
    <row r="89" spans="1:11" ht="30" x14ac:dyDescent="0.2">
      <c r="A89" s="9"/>
      <c r="B89" s="31">
        <v>56</v>
      </c>
      <c r="C89" s="36" t="s">
        <v>74</v>
      </c>
      <c r="D89" s="70" t="s">
        <v>94</v>
      </c>
      <c r="E89" s="19">
        <v>0.15</v>
      </c>
      <c r="F89" s="19">
        <f>IF(D89="DA",E89,0)</f>
        <v>0</v>
      </c>
      <c r="G89" s="99" t="s">
        <v>112</v>
      </c>
      <c r="H89" s="21"/>
      <c r="I89" s="21"/>
      <c r="J89" s="21"/>
      <c r="K89" s="95"/>
    </row>
    <row r="90" spans="1:11" ht="45" x14ac:dyDescent="0.2">
      <c r="A90" s="9"/>
      <c r="B90" s="31">
        <v>57</v>
      </c>
      <c r="C90" s="36" t="s">
        <v>75</v>
      </c>
      <c r="D90" s="70" t="s">
        <v>94</v>
      </c>
      <c r="E90" s="19">
        <v>0.2</v>
      </c>
      <c r="F90" s="19">
        <f>IF(D90="DA",E90,0)</f>
        <v>0</v>
      </c>
      <c r="G90" s="93" t="s">
        <v>109</v>
      </c>
      <c r="K90" s="95"/>
    </row>
    <row r="91" spans="1:11" ht="12" customHeight="1" x14ac:dyDescent="0.2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 x14ac:dyDescent="0.2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 x14ac:dyDescent="0.3">
      <c r="A94" s="53" t="s">
        <v>85</v>
      </c>
      <c r="B94" s="57"/>
      <c r="C94" s="58"/>
    </row>
    <row r="95" spans="1:11" ht="30" customHeight="1" x14ac:dyDescent="0.3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 x14ac:dyDescent="0.2">
      <c r="A96" s="9"/>
      <c r="B96" s="31">
        <v>58</v>
      </c>
      <c r="C96" s="36" t="s">
        <v>13</v>
      </c>
      <c r="D96" s="70" t="s">
        <v>93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95">
        <f>SUM(F96:F102)*0.2</f>
        <v>0.16000000000000003</v>
      </c>
    </row>
    <row r="97" spans="1:11" ht="15" customHeight="1" x14ac:dyDescent="0.3">
      <c r="A97" s="5"/>
      <c r="B97" s="31">
        <v>59</v>
      </c>
      <c r="C97" s="36" t="s">
        <v>14</v>
      </c>
      <c r="D97" s="70" t="s">
        <v>94</v>
      </c>
      <c r="E97" s="19">
        <v>0.1</v>
      </c>
      <c r="F97" s="19">
        <f>IF(D97="DA",E97,0)</f>
        <v>0</v>
      </c>
      <c r="G97" s="93"/>
      <c r="H97" s="20"/>
      <c r="I97" s="20"/>
      <c r="J97" s="20"/>
      <c r="K97" s="95"/>
    </row>
    <row r="98" spans="1:11" ht="45" x14ac:dyDescent="0.3">
      <c r="A98" s="5"/>
      <c r="B98" s="31">
        <v>60</v>
      </c>
      <c r="C98" s="36" t="s">
        <v>17</v>
      </c>
      <c r="D98" s="70" t="s">
        <v>93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95"/>
    </row>
    <row r="99" spans="1:11" ht="30" x14ac:dyDescent="0.2">
      <c r="A99" s="9"/>
      <c r="B99" s="31">
        <v>61</v>
      </c>
      <c r="C99" s="36" t="s">
        <v>18</v>
      </c>
      <c r="D99" s="70" t="s">
        <v>93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95"/>
    </row>
    <row r="100" spans="1:11" s="52" customFormat="1" ht="51" customHeight="1" x14ac:dyDescent="0.3">
      <c r="A100" s="64"/>
      <c r="B100" s="61">
        <v>62</v>
      </c>
      <c r="C100" s="67" t="s">
        <v>52</v>
      </c>
      <c r="D100" s="70" t="s">
        <v>94</v>
      </c>
      <c r="E100" s="60">
        <v>0.15</v>
      </c>
      <c r="F100" s="60">
        <f>IF(D100="NE",E100,0)</f>
        <v>0.15</v>
      </c>
      <c r="G100" s="93"/>
      <c r="K100" s="95"/>
    </row>
    <row r="101" spans="1:11" ht="31.5" customHeight="1" x14ac:dyDescent="0.3">
      <c r="A101" s="5"/>
      <c r="B101" s="31">
        <v>63</v>
      </c>
      <c r="C101" s="36" t="s">
        <v>28</v>
      </c>
      <c r="D101" s="70" t="s">
        <v>94</v>
      </c>
      <c r="E101" s="19">
        <v>0.1</v>
      </c>
      <c r="F101" s="19">
        <f>IF(D101="DA",E101,0)</f>
        <v>0</v>
      </c>
      <c r="G101" s="93"/>
      <c r="K101" s="95"/>
    </row>
    <row r="102" spans="1:11" ht="33" customHeight="1" x14ac:dyDescent="0.2">
      <c r="A102" s="9"/>
      <c r="B102" s="31">
        <v>64</v>
      </c>
      <c r="C102" s="36" t="s">
        <v>77</v>
      </c>
      <c r="D102" s="70" t="s">
        <v>93</v>
      </c>
      <c r="E102" s="19">
        <v>0.15</v>
      </c>
      <c r="F102" s="19">
        <f>IF(D102="DA",E102,0)</f>
        <v>0.15</v>
      </c>
      <c r="G102" s="93"/>
      <c r="K102" s="95"/>
    </row>
    <row r="103" spans="1:11" ht="15" x14ac:dyDescent="0.3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75" right="0.75" top="1" bottom="1" header="0.5" footer="0.5"/>
  <pageSetup paperSize="9" orientation="landscape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75" x14ac:dyDescent="0.2"/>
  <cols>
    <col min="1" max="1" width="50.7109375" style="18" customWidth="1"/>
    <col min="2" max="2" width="19" style="18" customWidth="1"/>
    <col min="3" max="3" width="27.140625" style="18" customWidth="1"/>
    <col min="4" max="5" width="9.140625" style="18"/>
  </cols>
  <sheetData>
    <row r="4" spans="1:11" ht="49.5" customHeight="1" x14ac:dyDescent="0.2">
      <c r="A4" s="26"/>
      <c r="B4" s="28" t="s">
        <v>56</v>
      </c>
      <c r="C4" s="28" t="s">
        <v>57</v>
      </c>
    </row>
    <row r="5" spans="1:11" ht="38.25" customHeight="1" x14ac:dyDescent="0.3">
      <c r="A5" s="14" t="s">
        <v>10</v>
      </c>
      <c r="B5" s="27">
        <f>Koeficijenti!K15</f>
        <v>0.15000000000000002</v>
      </c>
      <c r="C5" s="97">
        <f>SUM(B5:B9)</f>
        <v>0.65200000000000002</v>
      </c>
      <c r="D5" s="17"/>
      <c r="E5" s="17"/>
      <c r="F5" s="1"/>
      <c r="G5" s="1"/>
      <c r="H5" s="1"/>
      <c r="I5" s="1"/>
      <c r="J5" s="1"/>
      <c r="K5" s="1"/>
    </row>
    <row r="6" spans="1:11" ht="38.25" customHeight="1" x14ac:dyDescent="0.3">
      <c r="A6" s="14" t="s">
        <v>2</v>
      </c>
      <c r="B6" s="27">
        <f>Koeficijenti!K24</f>
        <v>0.20699999999999999</v>
      </c>
      <c r="C6" s="97"/>
      <c r="D6" s="17"/>
      <c r="E6" s="17"/>
      <c r="F6" s="1"/>
      <c r="G6" s="1"/>
      <c r="H6" s="1"/>
    </row>
    <row r="7" spans="1:11" ht="38.25" customHeight="1" x14ac:dyDescent="0.3">
      <c r="A7" s="14" t="s">
        <v>6</v>
      </c>
      <c r="B7" s="27">
        <f>Koeficijenti!K47</f>
        <v>7.0000000000000021E-2</v>
      </c>
      <c r="C7" s="97"/>
      <c r="D7" s="25"/>
      <c r="E7" s="25"/>
      <c r="F7" s="11"/>
      <c r="G7" s="11"/>
      <c r="H7" s="12"/>
      <c r="I7" s="12"/>
      <c r="J7" s="12"/>
      <c r="K7" s="12"/>
    </row>
    <row r="8" spans="1:11" ht="38.25" customHeight="1" x14ac:dyDescent="0.2">
      <c r="A8" s="14" t="s">
        <v>11</v>
      </c>
      <c r="B8" s="27">
        <f>Koeficijenti!K86</f>
        <v>6.5000000000000002E-2</v>
      </c>
      <c r="C8" s="97"/>
    </row>
    <row r="9" spans="1:11" ht="38.25" customHeight="1" x14ac:dyDescent="0.2">
      <c r="A9" s="14" t="s">
        <v>12</v>
      </c>
      <c r="B9" s="27">
        <f>Koeficijenti!K96</f>
        <v>0.16000000000000003</v>
      </c>
      <c r="C9" s="97"/>
    </row>
    <row r="10" spans="1:11" ht="15" x14ac:dyDescent="0.2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Marijana Stancic</cp:lastModifiedBy>
  <cp:lastPrinted>2013-03-05T15:04:31Z</cp:lastPrinted>
  <dcterms:created xsi:type="dcterms:W3CDTF">2012-11-20T14:42:42Z</dcterms:created>
  <dcterms:modified xsi:type="dcterms:W3CDTF">2014-05-03T08:26:28Z</dcterms:modified>
</cp:coreProperties>
</file>