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tstefanac\Desktop\RADNO 2017, 2018, 2019\_MB sessions 2019\03-2019\"/>
    </mc:Choice>
  </mc:AlternateContent>
  <xr:revisionPtr revIDLastSave="0" documentId="10_ncr:100000_{A6FB9CD0-F798-4CEC-BE77-58EC4861A3ED}" xr6:coauthVersionLast="31" xr6:coauthVersionMax="31" xr10:uidLastSave="{00000000-0000-0000-0000-000000000000}"/>
  <workbookProtection workbookPassword="E090" lockStructure="1"/>
  <bookViews>
    <workbookView xWindow="480" yWindow="30" windowWidth="15180" windowHeight="11760" xr2:uid="{00000000-000D-0000-FFFF-FFFF00000000}"/>
  </bookViews>
  <sheets>
    <sheet name="Kodeks korp. upravljanja" sheetId="1" r:id="rId1"/>
    <sheet name="Uspješnost" sheetId="2" state="hidden" r:id="rId2"/>
  </sheets>
  <definedNames>
    <definedName name="_xlnm.Print_Area" localSheetId="0">'Kodeks korp. upravljanja'!$A$1:$O$101</definedName>
  </definedNames>
  <calcPr calcId="179017"/>
</workbook>
</file>

<file path=xl/calcChain.xml><?xml version="1.0" encoding="utf-8"?>
<calcChain xmlns="http://schemas.openxmlformats.org/spreadsheetml/2006/main">
  <c r="F33" i="1" l="1"/>
  <c r="E102" i="1"/>
  <c r="F71" i="1"/>
  <c r="F70" i="1"/>
  <c r="F69" i="1"/>
  <c r="F68" i="1"/>
  <c r="F67" i="1"/>
  <c r="F66" i="1"/>
  <c r="F65" i="1"/>
  <c r="F64" i="1"/>
  <c r="F63" i="1"/>
  <c r="F62" i="1"/>
  <c r="F99" i="1"/>
  <c r="F86" i="1"/>
  <c r="F85" i="1"/>
  <c r="F24" i="1"/>
  <c r="E19" i="1"/>
  <c r="E38" i="1"/>
  <c r="E79" i="1"/>
  <c r="E90" i="1"/>
  <c r="F101" i="1"/>
  <c r="F100" i="1"/>
  <c r="F98" i="1"/>
  <c r="F97" i="1"/>
  <c r="F96" i="1"/>
  <c r="F95" i="1"/>
  <c r="F89" i="1"/>
  <c r="F87" i="1"/>
  <c r="F84"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F16" i="1"/>
  <c r="F17" i="1"/>
  <c r="F18" i="1"/>
  <c r="F15" i="1"/>
  <c r="K47" i="1" l="1"/>
  <c r="B7" i="2" s="1"/>
  <c r="K95" i="1"/>
  <c r="B9" i="2" s="1"/>
  <c r="K84" i="1"/>
  <c r="B8" i="2" s="1"/>
  <c r="K24" i="1"/>
  <c r="B6" i="2" s="1"/>
  <c r="K15" i="1"/>
  <c r="B5" i="2" s="1"/>
  <c r="C5" i="2" l="1"/>
</calcChain>
</file>

<file path=xl/sharedStrings.xml><?xml version="1.0" encoding="utf-8"?>
<sst xmlns="http://schemas.openxmlformats.org/spreadsheetml/2006/main" count="216" uniqueCount="120">
  <si>
    <t>KONTAKT OSOBA I BROJ TELEFONA:</t>
  </si>
  <si>
    <t>DATUM ISPUNJAVANJA UPITNIKA:</t>
  </si>
  <si>
    <t>DIONIČARI I GLAVNA SKUPŠTINA</t>
  </si>
  <si>
    <t>Broj pitanja</t>
  </si>
  <si>
    <t>Pitanje</t>
  </si>
  <si>
    <t>Objašnjenje</t>
  </si>
  <si>
    <t>UPRAVNA I NADZORNA TIJELA</t>
  </si>
  <si>
    <t>Postoje li usvojeni principi kodeksa korporativnog upravljanja unutar internih politika društva?</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</si>
  <si>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</si>
  <si>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</si>
  <si>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</si>
  <si>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</si>
  <si>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</si>
  <si>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</si>
  <si>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</si>
  <si>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Ima li društvo vanjskog revizora?</t>
  </si>
  <si>
    <t xml:space="preserve">NAVEDITE IMENA NADZORNOG ODBORA I NJIHOVE FUNKCIJE: </t>
  </si>
  <si>
    <t>NAVEDITE IMENA UPRAVE I NJIHOVE FUNKCIJE:</t>
  </si>
  <si>
    <t>Je li nadzorni odnosno upravni odbor ustrojio komisiju za nagrađivanje?</t>
  </si>
  <si>
    <t>Je li nadzorni odnosno upravni odbor ustrojio komisiju za imenovanja?</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</si>
  <si>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</si>
  <si>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</si>
  <si>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</si>
  <si>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</si>
  <si>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</si>
  <si>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Jesu li u zapisnicima sa sjednica nadzornog odbora odnosno upravnog odbora zabilježene sve donesene odluke s rezulatatima glasovanja? (ako ne, objasniti)</t>
  </si>
  <si>
    <t>Je li izdavanje punomoći za glasovanje na glavnoj skupštini krajnje pojednostavljeno i bez strogih formalnih zahtjeva? (ako ne, objasniti)</t>
  </si>
  <si>
    <t>Nalazi li se društvo u odnosu uzajamnog dioničarstva s drugim društvom ili društvima? (ako da, objasniti)</t>
  </si>
  <si>
    <t>Jesu li detaljni podaci o svim primanjima i naknadama koje svaki član uprave ili izvršni direktori primaju od društva javno objavljeni u godišnjem izvješću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</si>
  <si>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</si>
  <si>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</si>
  <si>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</si>
  <si>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</si>
  <si>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</si>
  <si>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</si>
  <si>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</si>
  <si>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</si>
  <si>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Odgovor DA/NE</t>
  </si>
  <si>
    <t>OSNOVNI PODACI O DRUŠTVU:</t>
  </si>
  <si>
    <t>Je li naknada članovima nadzornog odnosno upravnog odbora određena odlukom glavne skupštine ili statutom? (ako ne, objasniti)</t>
  </si>
  <si>
    <t>Je li datum isplate dividende ili predujma dividende najviše 30 dana nakon dana donošenja odluke? (ako ne, objasniti)</t>
  </si>
  <si>
    <t xml:space="preserve">Je li uprava društva javno objavila odluke glavne skupštine? </t>
  </si>
  <si>
    <t>KODEKS KORPORATIVNOG UPRAVLJANJA</t>
  </si>
  <si>
    <t>GODIŠNJI UPITNIK</t>
  </si>
  <si>
    <t>Odgovori koji se nalaze u upitniku vrednuju se po određenom postotku, koji je iskazan na početku svakog poglavlja.</t>
  </si>
  <si>
    <t>POSVEĆENOST PRINCIPIMA KORPORATIVNOG UPRAVLJANJA I DRUŠTVENA ODGOVORNOST</t>
  </si>
  <si>
    <t>Je li društvo dioničarima koji iz bilo kojeg razloga nisu u mogućnosti sami glasovati na skupštini, bez posebnih troškova, osiguralo opunomoćenike koji su dužni glasovati sukladno njihovim uputama? (ako ne, objasniti)</t>
  </si>
  <si>
    <t>Odgovori na ovaj set pitanja nose 20 % cjelokupnog pokazatelja u odnosu na usklađenost društva s kodeksom korporativnog upravljanja.</t>
  </si>
  <si>
    <t>Postoji li u društvu dugoročan plan sukcesije? (ako ne, objasniti)</t>
  </si>
  <si>
    <t>Jesu li svi oblici nagrada članova uprave i nadzornog odbora, uključujući opcije i druge pogodnosti uprave, javno objavljeni po detaljnim pojedinim stavkama i osobama u godišnjem izvješću društva? (ako ne, objasniti)</t>
  </si>
  <si>
    <t>Za pitanja koja su sadržana u upitniku potrebno je napisati obrazloženje samo onda ako pitanje to izričito traži.</t>
  </si>
  <si>
    <t>Sva pitanja sadržana u ovom upitniku odnose se na razdoblje od jedne poslovne godine, na koje se odnose i godišnji financijski izvještaji.</t>
  </si>
  <si>
    <t>Odgovori na ovaj set pitanja nose 30 % cjelokupnog pokazatelja u odnosu na usklađenost društva s kodeksom korporativnog upravljanja.</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</si>
  <si>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</si>
  <si>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Jesu li postavljeni uvjeti za sudjelovanje na glavnoj skupštini i korištenje pravom glasa (bez obzira jesu li dopušteni sukladno zakonu ili statutu), kao npr. prijavljivanje sudjelovanja unaprijed, ovjeravanje punomoći i slično? (ako da, objasniti)</t>
  </si>
  <si>
    <t xml:space="preserve">Jesu li svi poslovi u kojima su sudjelovali članovi nadzornog odnosno upravnog odbora ili s njima povezane osobe i društvo ili s njim povezane osobe jasno navedeni u izvješćima društva? (ako ne, objasniti) </t>
  </si>
  <si>
    <t>Jesu li prethodno odobreni od strane nadzornog odbora, odnosno upravnog odbora? (ako ne, objasniti)</t>
  </si>
  <si>
    <t>Je li dokumentacija relevantna za rad nadzornog odbora, odnosno upravnog odbora, na vrijeme dostavljena svim članovima? (ako ne, objasniti)</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</si>
  <si>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</si>
  <si>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ovo područje nose 10 % cjelokupnog pokazatelja u odnosu na usklađenost društva s kodeksom korporativnog upravljanja.</t>
  </si>
  <si>
    <t>Je li društvo javno objavilo iznose naknada plaćenih vanjskim revizorima za obavljenu reviziju i za druge pružene usluge? (ako ne, objasniti)</t>
  </si>
  <si>
    <t>Odgovori na ovo poglavlje nose 20 % cjelokupnog pokazatelja u odnosu na usklađenost društva s kodeksom korporativnog upravljanja.</t>
  </si>
  <si>
    <t>Jesu li dnevni red skupštine, kao i svi relevantni podaci i isprave uz objašnjenja koja se odnose na dnevni red, objavljeni na internetskoj stranici društva i stavljeni na raspolaganje dioničarima u prostorijama društva od dana prve javne objave dnevnog reda? (ako ne, objasniti)</t>
  </si>
  <si>
    <t>Je li uprava društva javno objavila podatke o eventualnim tužbama na pobijanje tih odluka?  (ako ne, objasniti)</t>
  </si>
  <si>
    <r>
      <t>Postoje li ugovori ili sporazumi između</t>
    </r>
    <r>
      <rPr>
        <sz val="10"/>
        <color rgb="FFFF0000"/>
        <rFont val="Calibri"/>
        <family val="2"/>
        <charset val="238"/>
        <scheme val="minor"/>
      </rPr>
      <t xml:space="preserve"> </t>
    </r>
    <r>
      <rPr>
        <sz val="10"/>
        <rFont val="Calibri"/>
        <family val="2"/>
        <charset val="238"/>
        <scheme val="minor"/>
      </rPr>
      <t xml:space="preserve">člana nadzornog odnosno upravnog odbora društva i samog društva? </t>
    </r>
  </si>
  <si>
    <r>
      <t>Pruža li vanjski revizor</t>
    </r>
    <r>
      <rPr>
        <sz val="10"/>
        <color rgb="FFFF0000"/>
        <rFont val="Calibri"/>
        <family val="2"/>
        <charset val="238"/>
        <scheme val="minor"/>
      </rPr>
      <t xml:space="preserve"> </t>
    </r>
    <r>
      <rPr>
        <sz val="10"/>
        <rFont val="Calibri"/>
        <family val="2"/>
        <charset val="238"/>
        <scheme val="minor"/>
      </rPr>
      <t>društva, sam ili putem povezanih osoba, društvu druge usluge?</t>
    </r>
  </si>
  <si>
    <t>Ima li društvo vlastiti kodeks korporativnog upravljanja?</t>
  </si>
  <si>
    <t>Postoje li slučajevi kada je neki od dioničara tretiran drugačije? (ako da, objasniti)</t>
  </si>
  <si>
    <t>Postoje li slučajevi kada su prilikom isplate dividende ili predujma dividende favorizirani pojedini dioničari? (ako da, objasniti)</t>
  </si>
  <si>
    <t>Ima li društvo u nadzornom odboru odnosno upravnom odboru neovisne članove? (ako ne, objasniti)</t>
  </si>
  <si>
    <t>Je li društvo prihvatilo primjenu kodeksa korporativnog upravljanja Zagrebačke burze?</t>
  </si>
  <si>
    <t>Objavljuje li društvo unutar svojih godišnjih financijskih izvještaja usklađenost s principima korporativnog upravljanja?</t>
  </si>
  <si>
    <t xml:space="preserve">Daje li svaka dionica društva pravo na jedan glas? (ako ne, objasniti) </t>
  </si>
  <si>
    <t>Je li nadzorni odbor odnosno upravni odbor donio unutarnja pravila rada?</t>
  </si>
  <si>
    <t>Jesu li detaljni podaci o svim naknadama i drugim primanjima od društva ili s društvom povezanih osoba svakog pojedinog člana uprave odnosno izvršnih direktora, uključujući i strukuru naknade, javno objavljeni (u godišnjem financijskom izvješću)? (ako ne, objasniti)</t>
  </si>
  <si>
    <t xml:space="preserve">Je li komisija za reviziju razmotrila učinkovitost vanjske revizije i postupke višeg rukovodećeg kadra s obzirom na preporuke koje je iznio vanjski revizor? (ako ne, objasniti) </t>
  </si>
  <si>
    <t>Je li komisija za reviziju izradila pravila o tome koje usluge vanjska revizorska kuća i s njome povezane osobe ne smije davati društvu, koje usluge može davati samo uz prethodnu suglasnost komisije, a koje usluge može davati bez prethodne suglasnosti? (ako ne, objasniti)</t>
  </si>
  <si>
    <t>Je li komisija za reviziju pratila prirodu i količinu usluga koje nisu revizija, a društvo ih prima od revizorske kuće ili s njome povezanih osoba? (ako ne, objasniti)</t>
  </si>
  <si>
    <t>Je li komisija za reviziju nadgledala neovisnost i objektivnost vanjskog revizora, osobito glede rotacije ovlaštenih revizora unutar revizorske kuće i naknada koje društvo plaća za usluge vanjske revizije? (ako ne, objasniti)</t>
  </si>
  <si>
    <t>Ako u društvu funkcija unutarnje revizije ne postoji, je li komisija za reviziju izvršila procjenu potrebe za uspostavom takve funkcije? (ako ne, objasniti)</t>
  </si>
  <si>
    <t>Je li komisija za reviziju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</si>
  <si>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za reviziju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</si>
  <si>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za reviziju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</si>
  <si>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Je li većina članova komisije za reviziju iz redova neovisnih članova nadzornog odbora? (ako ne, objasniti)</t>
  </si>
  <si>
    <t>Jesu li bitni elementi takvih ugovora ili sporazuma sadržani u godišnjem izvješću? (ako ne, objasniti)</t>
  </si>
  <si>
    <t>Jesu li detaljni podaci o svim naknadama i drugim primanjima od društva ili s društvom povezanih osoba svakog pojedinog člana nadzornog odbora odnosno upravnog odbora društva, uključujući i strukuru naknade, javno objavljeni (u godišnjem financijskom izvješću)? (ako ne, objasniti)</t>
  </si>
  <si>
    <t>Ima li društvo ustrojen sustav unutarnje kontrole? (ako ne, objasniti)</t>
  </si>
  <si>
    <t>Ima li društvo unutarnje revizore? (ako ne, objasniti)</t>
  </si>
  <si>
    <t>Slažu li se svi članovi uprave i nadzornog ili upravnog odbora da su navodi izneseni u odgovorima na ovaj upitnik, po njihovom najboljem saznanju, u cijelosti istiniti?</t>
  </si>
  <si>
    <t xml:space="preserve">Je li nadzorni odnosno upravni odbor ustrojio komisiju za reviziju (revizijski odbor)? </t>
  </si>
  <si>
    <t>Je li vanjski revizor društva vlasnički ili interesno povezan sa društvom?</t>
  </si>
  <si>
    <t>Izvješćuje li svaki član nadzornog odnosno upravnog odbora društvo o svim promjenama glede njegova stjecanja, otpuštanja ili mogućnosti ostvarivanja glasačkih prava nad dionicama društva odmah, a najkasnije tri radna dana od dana transakcije? (ako ne, objasniti)</t>
  </si>
  <si>
    <t>Hrvatski Telekom d.d.</t>
  </si>
  <si>
    <t>DA</t>
  </si>
  <si>
    <t>NE</t>
  </si>
  <si>
    <t>Osim obveze prijave sudjelovanja unaprijed, propisane Zakonom o trgovačkim društvima, nisu postavljeni dodatni uvjeti, u skladu s preporukom iz točke 2.3. Kodeksa.</t>
  </si>
  <si>
    <t>Dva od devet članova Nadzornog odbora su nezavisni članovi.</t>
  </si>
  <si>
    <t>Naknada koju primaju članovi Nadzornog odbora je utvrđena prema prosječnoj neto plaći zaposlenika društva.</t>
  </si>
  <si>
    <t xml:space="preserve">Naknada koju primaju članovi Nadzornog odbora je utvrđena odlukom glavne skupštine. </t>
  </si>
  <si>
    <t>Podaci su objavljeni u okviru Godišnjeg izvješća.</t>
  </si>
  <si>
    <t>Nije bilo takvih poslova.</t>
  </si>
  <si>
    <t>Vidi odgovore na pitanja 28. i 29.</t>
  </si>
  <si>
    <t>Nadzorni odbor je ustrojio Odbor za naknade i imenovanja koji objedinjuje djelokrug imenovanja i djelokrug  naknada/primanja.</t>
  </si>
  <si>
    <t>Nije primjenjivo budući da HT ima Odjel za interne kontrole, reviziju i rizike te Odsjek za usklađenost poslovanja.</t>
  </si>
  <si>
    <t>Revizorski odbor je primjenjivao međunarodna i hrvatska pravila (hrvatski Zakon o reviziji). Odbor dobiva popis usluga dogovorenih između vanjskog revizora i Društva. Revizorski odbor je odobrio popis ne-revizorskih usluga.</t>
  </si>
  <si>
    <t>Ne do sada.</t>
  </si>
  <si>
    <t>Društvo ima Odjel za interne kontrole, reviziju i rizike te Odsjek za usklađenost poslovanja.</t>
  </si>
  <si>
    <t>Dioničari koji nisu u mogućnosti sami glasovati na skupštini po vlastitom nahođenju određuju opunomoćenike koji su dužni glasovati sukladno njihivom uputama.</t>
  </si>
  <si>
    <t>Izjava o primjeni kodeksa korporativnog upravljanja, u kojoj se navode detalji o usklađenosti, je dio Godišnjeg izvješća Društva.</t>
  </si>
  <si>
    <t xml:space="preserve">Društvo je 24. svibnja 2018. godine objavilo podatak o tužbi manjinskog dioničara protiv HT-a, radi pobijanja odluke Glavne Skupštine o uporabi dobiti za 2017. godinu i odluka o davanju razrješnica članovima Uprave i članovima Nadzornog odbora. Postupak pred Trgovačkim sudom u Zagrebu je još u tijeku. </t>
  </si>
  <si>
    <t>• Jonathan Richard Talbot, predsjednik NO-a 
• Dr.sc. Ivica Mišetić, zamjenik predsjednika NO-a
• Dr. Oliver Knipping, član NO-a, do 24. travnja 2018. godine
• Damir Grbavac,  član NO-a
• Dolly Predovic, članica NO-a
• Marc Stehle, član NO-a
• Vesna Mamić, članica NO-a, predstavnica radnika
• Eirini Nikolaidi, članica NO-a
• Éva Somorjai-Tamássy, članica NO-a
• Tino Puch, član NO-a, od 24. travnja 2018. godine</t>
  </si>
  <si>
    <t>Iznosi naknada plaćenih nezavisnim revizorima su objavljeni u okviru godišnjeg financijskog izvješća za 2018. godinu.</t>
  </si>
  <si>
    <t xml:space="preserve">Uz pružene usluge revizije u 2018. godini, Društvo je ugovorilo s vanjskim revizorima  održavanje različitih seminara i mini MBA ("Master of Business Administration") edukacija, čiji trošak je ukupno iznosio 160.000  kuna (bez PDV-a).   </t>
  </si>
  <si>
    <t>Predstavnici Društva prisustvovali su na više konferencija za investitore i održali više od 30 sastanaka sa investitorima tijekom godine 2018.</t>
  </si>
  <si>
    <t xml:space="preserve">14. veljače 2019. </t>
  </si>
  <si>
    <t xml:space="preserve">Marina Bengez Sedmak
Direktorica Odjela za podršku predsjedniku Uprave, Upravi i Nadzornom odboru
+385 1 4911 080 </t>
  </si>
  <si>
    <t>Dioničarima i njihovim opunomoćenicima koji su fizički nazočni na glavnoj skupštini je osigurana podrška glasovanju upotrebom sredstava moderne komunikacijske tehnologije. 
Dioničarima nije omogućeno sudjelovanje na glavnoj skupštini upotrebom sredstava moderne komunikacijske tehnologije, to jest, sudjelovanje na daljinu u stvarnom vremenu održavanja glavne skupštine.</t>
  </si>
  <si>
    <t xml:space="preserve">Kao dio novog sustava upravljanja učinkom za top menadžment, proces sukcesije je postao više formaliziran te se njime upravlja i putem IT alata, u kojem se može definirati razina spremnosti kandidata za nasljeđivanje na ključnim vodećim pozicijama na međunarodnoj razini. 
Posljednja značajna nadogradnja IT platforme zaključena je tijekom 2017. godine. Nadograđeni proces i IT platforma obuhvaćaju konkretne rukovodeće funkcije za koje se nominiraju nasljednici, uključujući osobne podatke potencijalnih nasljednika, iskustvo i očekivano razdoblje spremnosti za prelazak na novu funkciju.
</t>
  </si>
  <si>
    <t>Revizorski odbor nije sastavljen većinom od nezavisnih članova Nadzornog odbora. U skladu sa člankom 65. Zakona o reviziji, Nadzorni odbor iz reda članova Nadzornog odbora imenuje tri člana Revizijskog odbora. Od tri člana Revizorskog odbora jedan je nezavisni član Nadzornog odbora. Sva tri člana Revizorskog odbora su financijski stručnjaci.</t>
  </si>
  <si>
    <t>• Davor Tomašković, predsjednik Uprave i glavni direktor
• Nataša Rapaić, glavna operativna direktorica za privatne korisnike (COO Residential)
• Boris Batelić, glavni operativni direktor za korisničko iskustvo (CCO), do 30. travnja 2018. godine.
• Marija Felkel, glavna direktorica za ljudske resurse (CHRO), do 18. siječnja 2019. godine
• Saša Kramar, glavni operativni direktor za poslovne korisnike (COO Business)
• Boris Drilo, glavni direktor za tehniku i informacijske tehnologije (CTIO)
• Daniel Darius Denis Daub, glavni direktor za financije (CFO)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</si>
</sst>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6"/>
      <color theme="0"/>
      <name val="Palatino Linotype"/>
      <family val="1"/>
      <charset val="238"/>
    </font>
    <font>
      <sz val="10"/>
      <color theme="1" tint="4.9989318521683403E-2"/>
      <name val="Arial"/>
      <family val="2"/>
      <charset val="238"/>
    </font>
    <font>
      <b/>
      <sz val="10"/>
      <color theme="1" tint="4.9989318521683403E-2"/>
      <name val="Calibri"/>
      <family val="2"/>
      <charset val="238"/>
      <scheme val="minor"/>
    </font>
    <font>
      <b/>
      <sz val="10"/>
      <color indexed="20"/>
      <name val="Calibri"/>
      <family val="2"/>
      <charset val="238"/>
      <scheme val="minor"/>
    </font>
    <font>
      <b/>
      <sz val="10"/>
      <name val="Calibri"/>
      <family val="2"/>
      <charset val="238"/>
      <scheme val="minor"/>
    </font>
    <font>
      <sz val="10"/>
      <color theme="1" tint="4.9989318521683403E-2"/>
      <name val="Calibri"/>
      <family val="2"/>
      <charset val="238"/>
      <scheme val="minor"/>
    </font>
    <font>
      <sz val="10"/>
      <name val="Calibri"/>
      <family val="2"/>
      <charset val="238"/>
      <scheme val="minor"/>
    </font>
    <font>
      <sz val="10"/>
      <color rgb="FFFF0000"/>
      <name val="Calibri"/>
      <family val="2"/>
      <charset val="238"/>
      <scheme val="minor"/>
    </font>
    <font>
      <b/>
      <sz val="14"/>
      <color theme="1" tint="4.9989318521683403E-2"/>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2" fillId="0" borderId="0" xfId="0" applyFont="1"/>
    <xf numFmtId="0" fontId="2" fillId="0" borderId="1" xfId="0" applyFont="1" applyBorder="1"/>
    <xf numFmtId="0" fontId="0" fillId="0" borderId="1" xfId="0" applyBorder="1"/>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7"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0" fillId="0" borderId="0" xfId="0" applyAlignment="1">
      <alignment horizontal="left" vertical="center" wrapText="1"/>
    </xf>
    <xf numFmtId="0" fontId="5" fillId="0" borderId="0" xfId="0" applyFont="1" applyBorder="1" applyAlignment="1">
      <alignment horizontal="center" vertical="center"/>
    </xf>
    <xf numFmtId="0" fontId="2" fillId="0" borderId="0" xfId="0" applyFont="1" applyFill="1" applyAlignment="1">
      <alignment horizontal="center" vertical="center"/>
    </xf>
    <xf numFmtId="0" fontId="0" fillId="0" borderId="0" xfId="0" applyFill="1"/>
    <xf numFmtId="0" fontId="3" fillId="0" borderId="0" xfId="0" applyFont="1" applyFill="1"/>
    <xf numFmtId="0" fontId="4" fillId="0" borderId="0" xfId="0" applyFont="1"/>
    <xf numFmtId="9" fontId="2" fillId="0" borderId="0" xfId="0" applyNumberFormat="1" applyFont="1"/>
    <xf numFmtId="0" fontId="2" fillId="0" borderId="1" xfId="0" applyFont="1" applyFill="1" applyBorder="1"/>
    <xf numFmtId="0" fontId="3" fillId="5" borderId="0" xfId="0" applyFont="1" applyFill="1" applyAlignment="1">
      <alignment vertical="center"/>
    </xf>
    <xf numFmtId="0" fontId="0" fillId="5" borderId="0" xfId="0" applyFill="1" applyAlignment="1">
      <alignment vertical="center"/>
    </xf>
    <xf numFmtId="0" fontId="0" fillId="2" borderId="0" xfId="0" applyFill="1" applyProtection="1"/>
    <xf numFmtId="0" fontId="0" fillId="2" borderId="0" xfId="0" applyFill="1" applyBorder="1" applyAlignment="1" applyProtection="1">
      <alignment wrapText="1"/>
    </xf>
    <xf numFmtId="0" fontId="0" fillId="2" borderId="0" xfId="0" applyFill="1"/>
    <xf numFmtId="0" fontId="4" fillId="2" borderId="0" xfId="0" applyFont="1" applyFill="1" applyBorder="1" applyAlignment="1" applyProtection="1">
      <alignment horizontal="center" vertical="center"/>
    </xf>
    <xf numFmtId="0" fontId="0" fillId="2" borderId="0" xfId="0" applyFill="1" applyBorder="1" applyProtection="1"/>
    <xf numFmtId="0" fontId="8" fillId="2" borderId="0" xfId="0" applyFont="1" applyFill="1" applyBorder="1" applyProtection="1"/>
    <xf numFmtId="0" fontId="8"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6" xfId="0" applyFont="1" applyFill="1" applyBorder="1" applyAlignment="1" applyProtection="1">
      <alignment horizontal="center" vertical="center"/>
    </xf>
    <xf numFmtId="0" fontId="9" fillId="2" borderId="0" xfId="0" applyFont="1" applyFill="1" applyBorder="1" applyAlignment="1" applyProtection="1">
      <alignment wrapText="1"/>
    </xf>
    <xf numFmtId="0" fontId="10" fillId="2" borderId="0" xfId="0" applyFont="1" applyFill="1" applyBorder="1" applyAlignment="1">
      <alignment wrapText="1"/>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left" vertical="top"/>
    </xf>
    <xf numFmtId="0" fontId="9" fillId="2" borderId="0" xfId="0" applyFont="1" applyFill="1" applyBorder="1" applyAlignment="1" applyProtection="1"/>
    <xf numFmtId="0" fontId="12" fillId="2" borderId="0" xfId="0" applyFont="1" applyFill="1" applyBorder="1" applyAlignment="1" applyProtection="1">
      <alignment wrapText="1"/>
    </xf>
    <xf numFmtId="0" fontId="13" fillId="2" borderId="0" xfId="0" applyFont="1" applyFill="1" applyBorder="1" applyAlignment="1">
      <alignment wrapText="1"/>
    </xf>
    <xf numFmtId="0" fontId="11" fillId="2" borderId="0"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0" xfId="0" applyFont="1" applyFill="1" applyBorder="1" applyAlignment="1" applyProtection="1">
      <alignment horizontal="left" vertical="top"/>
    </xf>
    <xf numFmtId="0" fontId="13" fillId="2" borderId="0" xfId="0" applyFont="1" applyFill="1" applyBorder="1" applyProtection="1"/>
    <xf numFmtId="0" fontId="10" fillId="2" borderId="0" xfId="0" applyFont="1" applyFill="1" applyBorder="1" applyAlignment="1" applyProtection="1">
      <alignment horizontal="left" wrapText="1"/>
    </xf>
    <xf numFmtId="0" fontId="11"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xf numFmtId="0" fontId="13" fillId="0" borderId="0" xfId="0" applyFont="1"/>
    <xf numFmtId="0" fontId="13" fillId="4" borderId="7" xfId="0" applyFont="1" applyFill="1" applyBorder="1" applyAlignment="1" applyProtection="1">
      <alignment horizontal="left" vertical="center" wrapText="1"/>
      <protection locked="0"/>
    </xf>
    <xf numFmtId="14" fontId="13" fillId="4" borderId="8" xfId="0" applyNumberFormat="1" applyFont="1" applyFill="1" applyBorder="1" applyAlignment="1" applyProtection="1">
      <alignment horizontal="left" vertical="center" wrapText="1"/>
      <protection locked="0"/>
    </xf>
    <xf numFmtId="0" fontId="11" fillId="0" borderId="0" xfId="0" applyFont="1"/>
    <xf numFmtId="0" fontId="13" fillId="0" borderId="0" xfId="0" applyFont="1" applyAlignment="1">
      <alignment horizontal="center" vertical="center"/>
    </xf>
    <xf numFmtId="0" fontId="13" fillId="0" borderId="0" xfId="0" applyFont="1" applyAlignment="1">
      <alignment horizontal="left" vertical="center" wrapText="1"/>
    </xf>
    <xf numFmtId="0" fontId="11" fillId="5"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 xfId="0" applyFont="1" applyBorder="1"/>
    <xf numFmtId="0" fontId="11" fillId="0" borderId="1" xfId="0" applyFont="1" applyBorder="1" applyAlignment="1">
      <alignment horizontal="center" vertical="center"/>
    </xf>
    <xf numFmtId="0" fontId="13" fillId="0" borderId="3" xfId="0" applyFont="1" applyBorder="1" applyAlignment="1">
      <alignment horizontal="left" vertical="center" wrapText="1"/>
    </xf>
    <xf numFmtId="0" fontId="13" fillId="4" borderId="1" xfId="0" applyFont="1" applyFill="1" applyBorder="1" applyAlignment="1" applyProtection="1">
      <alignment horizontal="center" vertical="center"/>
      <protection locked="0"/>
    </xf>
    <xf numFmtId="9" fontId="13" fillId="0" borderId="1" xfId="0" applyNumberFormat="1" applyFont="1" applyBorder="1" applyAlignment="1">
      <alignment horizontal="center" vertical="center"/>
    </xf>
    <xf numFmtId="0" fontId="13" fillId="6" borderId="1" xfId="0" applyFont="1" applyFill="1" applyBorder="1" applyAlignment="1" applyProtection="1">
      <alignment horizontal="left" vertical="top" wrapText="1"/>
      <protection locked="0"/>
    </xf>
    <xf numFmtId="0" fontId="11" fillId="0" borderId="0" xfId="0" applyFont="1" applyBorder="1" applyAlignment="1">
      <alignment horizontal="center" vertical="center"/>
    </xf>
    <xf numFmtId="9" fontId="13" fillId="0" borderId="0" xfId="0" applyNumberFormat="1" applyFont="1" applyBorder="1" applyAlignment="1">
      <alignment horizontal="center" vertical="center"/>
    </xf>
    <xf numFmtId="0" fontId="11" fillId="0" borderId="0" xfId="0" applyFont="1" applyFill="1"/>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xf numFmtId="0" fontId="11" fillId="0" borderId="1" xfId="0" applyFont="1" applyFill="1" applyBorder="1" applyAlignment="1">
      <alignment horizont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9" fontId="13"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center"/>
    </xf>
    <xf numFmtId="0" fontId="13" fillId="0" borderId="2" xfId="0" applyFont="1" applyBorder="1" applyAlignment="1">
      <alignment horizontal="left" vertical="center" wrapText="1"/>
    </xf>
    <xf numFmtId="10" fontId="13" fillId="0" borderId="1" xfId="0" applyNumberFormat="1" applyFont="1" applyBorder="1" applyAlignment="1">
      <alignment horizontal="center" vertical="center"/>
    </xf>
    <xf numFmtId="0" fontId="13" fillId="0" borderId="4" xfId="0" applyFont="1" applyBorder="1" applyAlignment="1">
      <alignment horizontal="left" vertical="center" wrapText="1"/>
    </xf>
    <xf numFmtId="0" fontId="11" fillId="0" borderId="1" xfId="0" applyFont="1" applyBorder="1" applyAlignment="1">
      <alignment horizontal="center"/>
    </xf>
    <xf numFmtId="0" fontId="13" fillId="0" borderId="1" xfId="0" applyFont="1" applyBorder="1" applyAlignment="1">
      <alignment horizontal="left" vertical="center" wrapText="1"/>
    </xf>
    <xf numFmtId="0" fontId="11" fillId="0" borderId="0" xfId="0" applyFont="1" applyBorder="1" applyAlignment="1">
      <alignment horizontal="center"/>
    </xf>
    <xf numFmtId="10" fontId="13" fillId="0" borderId="0" xfId="0" applyNumberFormat="1" applyFont="1" applyBorder="1" applyAlignment="1">
      <alignment horizontal="center" vertical="center"/>
    </xf>
    <xf numFmtId="0" fontId="13" fillId="5" borderId="0" xfId="0" applyFont="1" applyFill="1" applyAlignment="1">
      <alignment vertical="center"/>
    </xf>
    <xf numFmtId="0" fontId="11" fillId="0" borderId="0" xfId="0" applyFont="1" applyAlignment="1">
      <alignment horizontal="left"/>
    </xf>
    <xf numFmtId="0" fontId="13" fillId="4" borderId="8" xfId="0" applyFont="1" applyFill="1" applyBorder="1" applyAlignment="1" applyProtection="1">
      <alignment horizontal="left" vertical="center" wrapText="1"/>
      <protection locked="0"/>
    </xf>
    <xf numFmtId="0" fontId="11" fillId="0" borderId="1" xfId="0" applyFont="1" applyBorder="1"/>
    <xf numFmtId="9" fontId="13" fillId="0" borderId="0" xfId="0" applyNumberFormat="1" applyFont="1" applyBorder="1"/>
    <xf numFmtId="0" fontId="13" fillId="0" borderId="1" xfId="0" applyFont="1" applyFill="1" applyBorder="1" applyAlignment="1">
      <alignment wrapText="1"/>
    </xf>
    <xf numFmtId="0" fontId="11" fillId="0" borderId="1"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 xfId="0" applyFont="1" applyFill="1" applyBorder="1"/>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5" fillId="2" borderId="0" xfId="0" applyFont="1" applyFill="1" applyBorder="1" applyAlignment="1" applyProtection="1">
      <alignment horizontal="left" inden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64321</xdr:rowOff>
    </xdr:from>
    <xdr:to>
      <xdr:col>2</xdr:col>
      <xdr:colOff>1658937</xdr:colOff>
      <xdr:row>0</xdr:row>
      <xdr:rowOff>859907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4321"/>
          <a:ext cx="2651125" cy="795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02"/>
  <sheetViews>
    <sheetView tabSelected="1" topLeftCell="A94" zoomScaleNormal="100" workbookViewId="0">
      <selection activeCell="G41" sqref="G41"/>
    </sheetView>
  </sheetViews>
  <sheetFormatPr defaultRowHeight="12.75"/>
  <cols>
    <col min="1" max="1" width="7.5703125" customWidth="1"/>
    <col min="2" max="2" width="8.7109375" style="11" customWidth="1"/>
    <col min="3" max="3" width="75.28515625" style="20"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30" customFormat="1" ht="70.5" customHeight="1">
      <c r="A1" s="34"/>
      <c r="B1" s="35"/>
      <c r="C1" s="36"/>
      <c r="D1" s="31"/>
      <c r="E1" s="33"/>
      <c r="F1" s="38"/>
      <c r="G1" s="37"/>
    </row>
    <row r="2" spans="1:11" s="32" customFormat="1" ht="18" customHeight="1">
      <c r="A2" s="104" t="s">
        <v>42</v>
      </c>
      <c r="B2" s="39"/>
      <c r="C2" s="39"/>
      <c r="D2" s="40"/>
      <c r="E2" s="41"/>
      <c r="F2" s="42"/>
      <c r="G2" s="43"/>
    </row>
    <row r="3" spans="1:11" s="32" customFormat="1" ht="16.5" customHeight="1">
      <c r="A3" s="104" t="s">
        <v>43</v>
      </c>
      <c r="B3" s="44"/>
      <c r="C3" s="45"/>
      <c r="D3" s="46"/>
      <c r="E3" s="47"/>
      <c r="F3" s="48"/>
      <c r="G3" s="49"/>
    </row>
    <row r="4" spans="1:11" s="32" customFormat="1" ht="27.75" customHeight="1" thickBot="1">
      <c r="A4" s="50"/>
      <c r="B4" s="51"/>
      <c r="C4" s="51"/>
      <c r="D4" s="40"/>
      <c r="E4" s="47"/>
      <c r="F4" s="47"/>
      <c r="G4" s="49"/>
    </row>
    <row r="5" spans="1:11" ht="13.5" thickBot="1">
      <c r="A5" s="52" t="s">
        <v>38</v>
      </c>
      <c r="B5" s="53"/>
      <c r="C5" s="54"/>
      <c r="D5" s="55"/>
      <c r="E5" s="56"/>
      <c r="F5" s="56"/>
      <c r="G5" s="57" t="s">
        <v>92</v>
      </c>
    </row>
    <row r="6" spans="1:11" ht="64.5" thickBot="1">
      <c r="A6" s="52" t="s">
        <v>0</v>
      </c>
      <c r="B6" s="53"/>
      <c r="C6" s="54"/>
      <c r="D6" s="55"/>
      <c r="E6" s="56"/>
      <c r="F6" s="56"/>
      <c r="G6" s="57" t="s">
        <v>115</v>
      </c>
    </row>
    <row r="7" spans="1:11" ht="13.5" thickBot="1">
      <c r="A7" s="52" t="s">
        <v>1</v>
      </c>
      <c r="B7" s="53"/>
      <c r="C7" s="54"/>
      <c r="D7" s="55"/>
      <c r="E7" s="56"/>
      <c r="F7" s="56"/>
      <c r="G7" s="58" t="s">
        <v>114</v>
      </c>
    </row>
    <row r="8" spans="1:11">
      <c r="A8" s="59" t="s">
        <v>51</v>
      </c>
      <c r="B8" s="60"/>
      <c r="C8" s="61"/>
      <c r="D8" s="56"/>
      <c r="E8" s="56"/>
      <c r="F8" s="56"/>
      <c r="G8" s="55"/>
    </row>
    <row r="9" spans="1:11">
      <c r="A9" s="59" t="s">
        <v>50</v>
      </c>
      <c r="B9" s="60"/>
      <c r="C9" s="61"/>
      <c r="D9" s="56"/>
      <c r="E9" s="56"/>
      <c r="F9" s="56"/>
      <c r="G9" s="55"/>
    </row>
    <row r="10" spans="1:11">
      <c r="A10" s="59" t="s">
        <v>44</v>
      </c>
      <c r="B10" s="60"/>
      <c r="C10" s="61"/>
      <c r="D10" s="56"/>
      <c r="E10" s="56"/>
      <c r="F10" s="56"/>
      <c r="G10" s="55"/>
    </row>
    <row r="11" spans="1:11">
      <c r="A11" s="59"/>
      <c r="B11" s="60"/>
      <c r="C11" s="61"/>
      <c r="D11" s="56"/>
      <c r="E11" s="56"/>
      <c r="F11" s="56"/>
      <c r="G11" s="56"/>
    </row>
    <row r="12" spans="1:11" ht="15">
      <c r="A12" s="62" t="s">
        <v>45</v>
      </c>
      <c r="B12" s="62"/>
      <c r="C12" s="62"/>
      <c r="D12" s="62"/>
      <c r="E12" s="62"/>
      <c r="F12" s="62"/>
      <c r="G12" s="62"/>
      <c r="H12" s="28"/>
      <c r="I12" s="28"/>
      <c r="J12" s="28"/>
      <c r="K12" s="28"/>
    </row>
    <row r="13" spans="1:11" ht="15">
      <c r="A13" s="59" t="s">
        <v>47</v>
      </c>
      <c r="B13" s="63"/>
      <c r="C13" s="64"/>
      <c r="D13" s="59"/>
      <c r="E13" s="59"/>
      <c r="F13" s="56"/>
      <c r="G13" s="56"/>
      <c r="H13" s="1"/>
      <c r="I13" s="1"/>
      <c r="J13" s="1"/>
    </row>
    <row r="14" spans="1:11" s="9" customFormat="1" ht="30">
      <c r="A14" s="65"/>
      <c r="B14" s="65" t="s">
        <v>3</v>
      </c>
      <c r="C14" s="66" t="s">
        <v>4</v>
      </c>
      <c r="D14" s="65" t="s">
        <v>37</v>
      </c>
      <c r="E14" s="65" t="s">
        <v>32</v>
      </c>
      <c r="F14" s="65" t="s">
        <v>33</v>
      </c>
      <c r="G14" s="65" t="s">
        <v>5</v>
      </c>
      <c r="H14" s="8"/>
      <c r="I14" s="8"/>
      <c r="J14" s="8"/>
      <c r="K14" s="7" t="s">
        <v>34</v>
      </c>
    </row>
    <row r="15" spans="1:11" ht="15">
      <c r="A15" s="67"/>
      <c r="B15" s="68">
        <v>1</v>
      </c>
      <c r="C15" s="69" t="s">
        <v>70</v>
      </c>
      <c r="D15" s="70" t="s">
        <v>93</v>
      </c>
      <c r="E15" s="71">
        <v>0.25</v>
      </c>
      <c r="F15" s="71">
        <f>IF(D15="DA",E15,0)</f>
        <v>0.25</v>
      </c>
      <c r="G15" s="72"/>
      <c r="H15" s="10"/>
      <c r="I15" s="10"/>
      <c r="J15" s="10"/>
      <c r="K15" s="105">
        <f>SUM(F15:F18)*0.2</f>
        <v>0.15000000000000002</v>
      </c>
    </row>
    <row r="16" spans="1:11" ht="15">
      <c r="A16" s="67"/>
      <c r="B16" s="68">
        <v>2</v>
      </c>
      <c r="C16" s="69" t="s">
        <v>66</v>
      </c>
      <c r="D16" s="70" t="s">
        <v>94</v>
      </c>
      <c r="E16" s="71">
        <v>0.25</v>
      </c>
      <c r="F16" s="71">
        <f>IF(D16="DA",E16,0)</f>
        <v>0</v>
      </c>
      <c r="G16" s="72"/>
      <c r="H16" s="10"/>
      <c r="I16" s="10"/>
      <c r="J16" s="10"/>
      <c r="K16" s="106"/>
    </row>
    <row r="17" spans="1:11" ht="25.5">
      <c r="A17" s="67"/>
      <c r="B17" s="68">
        <v>3</v>
      </c>
      <c r="C17" s="69" t="s">
        <v>7</v>
      </c>
      <c r="D17" s="70" t="s">
        <v>93</v>
      </c>
      <c r="E17" s="71">
        <v>0.25</v>
      </c>
      <c r="F17" s="71">
        <f>IF(D17="DA",E17,0)</f>
        <v>0.25</v>
      </c>
      <c r="G17" s="72"/>
      <c r="H17" s="10"/>
      <c r="I17" s="10"/>
      <c r="J17" s="10"/>
      <c r="K17" s="106"/>
    </row>
    <row r="18" spans="1:11" ht="51">
      <c r="A18" s="67"/>
      <c r="B18" s="68">
        <v>4</v>
      </c>
      <c r="C18" s="69" t="s">
        <v>71</v>
      </c>
      <c r="D18" s="70" t="s">
        <v>93</v>
      </c>
      <c r="E18" s="71">
        <v>0.25</v>
      </c>
      <c r="F18" s="71">
        <f>IF(D18="DA",E18,0)</f>
        <v>0.25</v>
      </c>
      <c r="G18" s="72" t="s">
        <v>108</v>
      </c>
      <c r="H18" s="11"/>
      <c r="I18" s="11"/>
      <c r="J18" s="11"/>
      <c r="K18" s="106"/>
    </row>
    <row r="19" spans="1:11" ht="23.25">
      <c r="A19" s="55"/>
      <c r="B19" s="73"/>
      <c r="C19" s="54"/>
      <c r="D19" s="53"/>
      <c r="E19" s="74">
        <f>SUM(E15:E18)</f>
        <v>1</v>
      </c>
      <c r="F19" s="74"/>
      <c r="G19" s="53"/>
      <c r="H19" s="11"/>
      <c r="I19" s="11"/>
      <c r="J19" s="11"/>
      <c r="K19" s="21"/>
    </row>
    <row r="20" spans="1:11">
      <c r="A20" s="56"/>
      <c r="B20" s="63"/>
      <c r="C20" s="61"/>
      <c r="D20" s="56"/>
      <c r="E20" s="56"/>
      <c r="F20" s="56"/>
      <c r="G20" s="56"/>
    </row>
    <row r="21" spans="1:11" ht="15">
      <c r="A21" s="62" t="s">
        <v>2</v>
      </c>
      <c r="B21" s="62"/>
      <c r="C21" s="62"/>
      <c r="D21" s="62"/>
      <c r="E21" s="62"/>
      <c r="F21" s="62"/>
      <c r="G21" s="62"/>
      <c r="H21" s="28"/>
      <c r="I21" s="28"/>
      <c r="J21" s="28"/>
      <c r="K21" s="28"/>
    </row>
    <row r="22" spans="1:11" s="23" customFormat="1">
      <c r="A22" s="75" t="s">
        <v>52</v>
      </c>
      <c r="B22" s="76"/>
      <c r="C22" s="77"/>
      <c r="D22" s="78"/>
      <c r="E22" s="78"/>
      <c r="F22" s="78"/>
      <c r="G22" s="78"/>
    </row>
    <row r="23" spans="1:11" s="11" customFormat="1" ht="30">
      <c r="A23" s="68"/>
      <c r="B23" s="65" t="s">
        <v>3</v>
      </c>
      <c r="C23" s="65" t="s">
        <v>4</v>
      </c>
      <c r="D23" s="65" t="s">
        <v>37</v>
      </c>
      <c r="E23" s="65" t="s">
        <v>32</v>
      </c>
      <c r="F23" s="65" t="s">
        <v>33</v>
      </c>
      <c r="G23" s="68" t="s">
        <v>5</v>
      </c>
      <c r="H23" s="6" t="s">
        <v>5</v>
      </c>
      <c r="I23" s="6" t="s">
        <v>5</v>
      </c>
      <c r="J23" s="6" t="s">
        <v>5</v>
      </c>
      <c r="K23" s="7" t="s">
        <v>34</v>
      </c>
    </row>
    <row r="24" spans="1:11" s="23" customFormat="1" ht="25.5">
      <c r="A24" s="79"/>
      <c r="B24" s="80">
        <v>5</v>
      </c>
      <c r="C24" s="81" t="s">
        <v>27</v>
      </c>
      <c r="D24" s="70" t="s">
        <v>94</v>
      </c>
      <c r="E24" s="82">
        <v>0.05</v>
      </c>
      <c r="F24" s="83">
        <f>IF(D24="NE",E24,0)</f>
        <v>0.05</v>
      </c>
      <c r="G24" s="72"/>
      <c r="H24" s="27"/>
      <c r="I24" s="27"/>
      <c r="J24" s="27"/>
      <c r="K24" s="105">
        <f>SUM(F24:F37)*0.3</f>
        <v>0.25800000000000001</v>
      </c>
    </row>
    <row r="25" spans="1:11" ht="15">
      <c r="A25" s="84"/>
      <c r="B25" s="85">
        <v>6</v>
      </c>
      <c r="C25" s="86" t="s">
        <v>72</v>
      </c>
      <c r="D25" s="70" t="s">
        <v>93</v>
      </c>
      <c r="E25" s="71">
        <v>0.1</v>
      </c>
      <c r="F25" s="87">
        <f t="shared" ref="F25:F37" si="0">IF(D25="DA",E25,0)</f>
        <v>0.1</v>
      </c>
      <c r="G25" s="72"/>
      <c r="H25" s="2"/>
      <c r="I25" s="2"/>
      <c r="J25" s="2"/>
      <c r="K25" s="105"/>
    </row>
    <row r="26" spans="1:11" ht="15">
      <c r="A26" s="84"/>
      <c r="B26" s="85">
        <v>7</v>
      </c>
      <c r="C26" s="88" t="s">
        <v>67</v>
      </c>
      <c r="D26" s="70" t="s">
        <v>94</v>
      </c>
      <c r="E26" s="71">
        <v>7.0000000000000007E-2</v>
      </c>
      <c r="F26" s="87">
        <f t="shared" si="0"/>
        <v>0</v>
      </c>
      <c r="G26" s="72"/>
      <c r="H26" s="2"/>
      <c r="I26" s="2"/>
      <c r="J26" s="2"/>
      <c r="K26" s="105"/>
    </row>
    <row r="27" spans="1:11" ht="25.5">
      <c r="A27" s="84"/>
      <c r="B27" s="85">
        <v>8</v>
      </c>
      <c r="C27" s="88" t="s">
        <v>26</v>
      </c>
      <c r="D27" s="70" t="s">
        <v>93</v>
      </c>
      <c r="E27" s="71">
        <v>7.0000000000000007E-2</v>
      </c>
      <c r="F27" s="87">
        <f t="shared" si="0"/>
        <v>7.0000000000000007E-2</v>
      </c>
      <c r="G27" s="72"/>
      <c r="H27" s="2"/>
      <c r="I27" s="2"/>
      <c r="J27" s="2"/>
      <c r="K27" s="105"/>
    </row>
    <row r="28" spans="1:11" ht="76.5">
      <c r="A28" s="84"/>
      <c r="B28" s="85">
        <v>9</v>
      </c>
      <c r="C28" s="88" t="s">
        <v>46</v>
      </c>
      <c r="D28" s="70" t="s">
        <v>94</v>
      </c>
      <c r="E28" s="71">
        <v>0.05</v>
      </c>
      <c r="F28" s="87">
        <f t="shared" si="0"/>
        <v>0</v>
      </c>
      <c r="G28" s="72" t="s">
        <v>107</v>
      </c>
      <c r="H28" s="2"/>
      <c r="I28" s="2"/>
      <c r="J28" s="2"/>
      <c r="K28" s="105"/>
    </row>
    <row r="29" spans="1:11" ht="51">
      <c r="A29" s="89"/>
      <c r="B29" s="68">
        <v>10</v>
      </c>
      <c r="C29" s="69" t="s">
        <v>53</v>
      </c>
      <c r="D29" s="70" t="s">
        <v>93</v>
      </c>
      <c r="E29" s="71">
        <v>0.1</v>
      </c>
      <c r="F29" s="87">
        <f t="shared" si="0"/>
        <v>0.1</v>
      </c>
      <c r="G29" s="72"/>
      <c r="H29" s="2"/>
      <c r="I29" s="2"/>
      <c r="J29" s="2"/>
      <c r="K29" s="105"/>
    </row>
    <row r="30" spans="1:11" ht="51">
      <c r="A30" s="89"/>
      <c r="B30" s="68">
        <v>11</v>
      </c>
      <c r="C30" s="69" t="s">
        <v>62</v>
      </c>
      <c r="D30" s="70" t="s">
        <v>93</v>
      </c>
      <c r="E30" s="71">
        <v>0.1</v>
      </c>
      <c r="F30" s="87">
        <f t="shared" si="0"/>
        <v>0.1</v>
      </c>
      <c r="G30" s="72"/>
      <c r="H30" s="2"/>
      <c r="I30" s="2"/>
      <c r="J30" s="2"/>
      <c r="K30" s="105"/>
    </row>
    <row r="31" spans="1:11" ht="38.25">
      <c r="A31" s="89"/>
      <c r="B31" s="68">
        <v>12</v>
      </c>
      <c r="C31" s="90" t="s">
        <v>24</v>
      </c>
      <c r="D31" s="70" t="s">
        <v>93</v>
      </c>
      <c r="E31" s="71">
        <v>7.0000000000000007E-2</v>
      </c>
      <c r="F31" s="87">
        <f t="shared" si="0"/>
        <v>7.0000000000000007E-2</v>
      </c>
      <c r="G31" s="72"/>
      <c r="H31" s="2"/>
      <c r="I31" s="2"/>
      <c r="J31" s="2"/>
      <c r="K31" s="105"/>
    </row>
    <row r="32" spans="1:11" ht="25.5">
      <c r="A32" s="89"/>
      <c r="B32" s="68">
        <v>13</v>
      </c>
      <c r="C32" s="90" t="s">
        <v>40</v>
      </c>
      <c r="D32" s="70" t="s">
        <v>93</v>
      </c>
      <c r="E32" s="71">
        <v>0.05</v>
      </c>
      <c r="F32" s="87">
        <f t="shared" si="0"/>
        <v>0.05</v>
      </c>
      <c r="G32" s="72"/>
      <c r="H32" s="2"/>
      <c r="I32" s="2"/>
      <c r="J32" s="2"/>
      <c r="K32" s="105"/>
    </row>
    <row r="33" spans="1:11" ht="25.5">
      <c r="A33" s="89"/>
      <c r="B33" s="68">
        <v>14</v>
      </c>
      <c r="C33" s="90" t="s">
        <v>68</v>
      </c>
      <c r="D33" s="70" t="s">
        <v>94</v>
      </c>
      <c r="E33" s="71">
        <v>0.1</v>
      </c>
      <c r="F33" s="87">
        <f>IF(D33="NE",E33,0)</f>
        <v>0.1</v>
      </c>
      <c r="G33" s="72"/>
      <c r="H33" s="2"/>
      <c r="I33" s="2"/>
      <c r="J33" s="2"/>
      <c r="K33" s="105"/>
    </row>
    <row r="34" spans="1:11" ht="178.5">
      <c r="A34" s="89"/>
      <c r="B34" s="68">
        <v>15</v>
      </c>
      <c r="C34" s="90" t="s">
        <v>20</v>
      </c>
      <c r="D34" s="70"/>
      <c r="E34" s="71">
        <v>0.02</v>
      </c>
      <c r="F34" s="87">
        <f t="shared" si="0"/>
        <v>0</v>
      </c>
      <c r="G34" s="72" t="s">
        <v>116</v>
      </c>
      <c r="H34" s="2"/>
      <c r="I34" s="2"/>
      <c r="J34" s="2"/>
      <c r="K34" s="105"/>
    </row>
    <row r="35" spans="1:11" ht="63.75">
      <c r="A35" s="89"/>
      <c r="B35" s="68">
        <v>16</v>
      </c>
      <c r="C35" s="90" t="s">
        <v>54</v>
      </c>
      <c r="D35" s="70" t="s">
        <v>93</v>
      </c>
      <c r="E35" s="71">
        <v>7.0000000000000007E-2</v>
      </c>
      <c r="F35" s="87">
        <f t="shared" si="0"/>
        <v>7.0000000000000007E-2</v>
      </c>
      <c r="G35" s="72" t="s">
        <v>95</v>
      </c>
      <c r="H35" s="2"/>
      <c r="I35" s="2"/>
      <c r="J35" s="2"/>
      <c r="K35" s="105"/>
    </row>
    <row r="36" spans="1:11">
      <c r="A36" s="89"/>
      <c r="B36" s="68">
        <v>17</v>
      </c>
      <c r="C36" s="90" t="s">
        <v>41</v>
      </c>
      <c r="D36" s="70" t="s">
        <v>93</v>
      </c>
      <c r="E36" s="71">
        <v>0.1</v>
      </c>
      <c r="F36" s="87">
        <f t="shared" si="0"/>
        <v>0.1</v>
      </c>
      <c r="G36" s="72"/>
      <c r="H36" s="3"/>
      <c r="I36" s="3"/>
      <c r="J36" s="3"/>
      <c r="K36" s="105"/>
    </row>
    <row r="37" spans="1:11" ht="114.75">
      <c r="A37" s="89"/>
      <c r="B37" s="68">
        <v>18</v>
      </c>
      <c r="C37" s="90" t="s">
        <v>63</v>
      </c>
      <c r="D37" s="70" t="s">
        <v>93</v>
      </c>
      <c r="E37" s="71">
        <v>0.05</v>
      </c>
      <c r="F37" s="87">
        <f t="shared" si="0"/>
        <v>0.05</v>
      </c>
      <c r="G37" s="72" t="s">
        <v>109</v>
      </c>
      <c r="H37" s="3"/>
      <c r="I37" s="3"/>
      <c r="J37" s="3"/>
      <c r="K37" s="105"/>
    </row>
    <row r="38" spans="1:11" ht="23.25">
      <c r="A38" s="91"/>
      <c r="B38" s="73"/>
      <c r="C38" s="54"/>
      <c r="D38" s="53"/>
      <c r="E38" s="92">
        <f>SUM(E24:E37)</f>
        <v>1</v>
      </c>
      <c r="F38" s="92"/>
      <c r="G38" s="55"/>
      <c r="H38" s="5"/>
      <c r="I38" s="5"/>
      <c r="J38" s="5"/>
      <c r="K38" s="12"/>
    </row>
    <row r="39" spans="1:11">
      <c r="A39" s="91"/>
      <c r="B39" s="73"/>
      <c r="C39" s="54"/>
      <c r="D39" s="55"/>
      <c r="E39" s="55"/>
      <c r="F39" s="55"/>
      <c r="G39" s="55"/>
      <c r="H39" s="5"/>
      <c r="I39" s="5"/>
      <c r="J39" s="5"/>
    </row>
    <row r="40" spans="1:11" ht="13.5" thickBot="1">
      <c r="A40" s="62" t="s">
        <v>6</v>
      </c>
      <c r="B40" s="93"/>
      <c r="C40" s="93"/>
      <c r="D40" s="93"/>
      <c r="E40" s="93"/>
      <c r="F40" s="93"/>
      <c r="G40" s="93"/>
      <c r="H40" s="29"/>
      <c r="I40" s="29"/>
      <c r="J40" s="29"/>
      <c r="K40" s="29"/>
    </row>
    <row r="41" spans="1:11" ht="243" thickBot="1">
      <c r="A41" s="94" t="s">
        <v>17</v>
      </c>
      <c r="B41" s="63"/>
      <c r="C41" s="61"/>
      <c r="D41" s="55"/>
      <c r="E41" s="55"/>
      <c r="F41" s="55"/>
      <c r="G41" s="95" t="s">
        <v>119</v>
      </c>
      <c r="H41" s="5"/>
      <c r="I41" s="5"/>
      <c r="J41" s="5"/>
    </row>
    <row r="42" spans="1:11" ht="13.5" thickBot="1">
      <c r="A42" s="94"/>
      <c r="B42" s="63"/>
      <c r="C42" s="61"/>
      <c r="D42" s="55"/>
      <c r="E42" s="55"/>
      <c r="F42" s="55"/>
      <c r="G42" s="55"/>
      <c r="H42" s="5"/>
      <c r="I42" s="5"/>
      <c r="J42" s="5"/>
    </row>
    <row r="43" spans="1:11" ht="204.75" thickBot="1">
      <c r="A43" s="94" t="s">
        <v>16</v>
      </c>
      <c r="B43" s="63"/>
      <c r="C43" s="61"/>
      <c r="D43" s="55"/>
      <c r="E43" s="55"/>
      <c r="F43" s="55"/>
      <c r="G43" s="95" t="s">
        <v>110</v>
      </c>
      <c r="H43" s="5"/>
      <c r="I43" s="5"/>
      <c r="J43" s="5"/>
    </row>
    <row r="44" spans="1:11">
      <c r="A44" s="94"/>
      <c r="B44" s="63"/>
      <c r="C44" s="61"/>
      <c r="D44" s="55"/>
      <c r="E44" s="55"/>
      <c r="F44" s="55"/>
      <c r="G44" s="55"/>
      <c r="H44" s="5"/>
      <c r="I44" s="5"/>
      <c r="J44" s="5"/>
    </row>
    <row r="45" spans="1:11">
      <c r="A45" s="94" t="s">
        <v>47</v>
      </c>
      <c r="B45" s="63"/>
      <c r="C45" s="61"/>
      <c r="D45" s="56"/>
      <c r="E45" s="56"/>
      <c r="F45" s="56"/>
      <c r="G45" s="56"/>
    </row>
    <row r="46" spans="1:11" s="11" customFormat="1" ht="30">
      <c r="A46" s="68"/>
      <c r="B46" s="65" t="s">
        <v>3</v>
      </c>
      <c r="C46" s="65" t="s">
        <v>4</v>
      </c>
      <c r="D46" s="65" t="s">
        <v>37</v>
      </c>
      <c r="E46" s="65" t="s">
        <v>32</v>
      </c>
      <c r="F46" s="65" t="s">
        <v>33</v>
      </c>
      <c r="G46" s="65" t="s">
        <v>5</v>
      </c>
      <c r="H46" s="8"/>
      <c r="I46" s="8"/>
      <c r="J46" s="8"/>
      <c r="K46" s="7" t="s">
        <v>34</v>
      </c>
    </row>
    <row r="47" spans="1:11" ht="38.25">
      <c r="A47" s="96"/>
      <c r="B47" s="68">
        <v>19</v>
      </c>
      <c r="C47" s="90" t="s">
        <v>23</v>
      </c>
      <c r="D47" s="70" t="s">
        <v>93</v>
      </c>
      <c r="E47" s="71">
        <v>0.03</v>
      </c>
      <c r="F47" s="71">
        <f t="shared" ref="F47:F78" si="1">IF(D47="DA",E47,0)</f>
        <v>0.03</v>
      </c>
      <c r="G47" s="72"/>
      <c r="H47" s="10"/>
      <c r="I47" s="10"/>
      <c r="J47" s="10"/>
      <c r="K47" s="105">
        <f>SUM(F47:F78)*0.2</f>
        <v>0.13600000000000009</v>
      </c>
    </row>
    <row r="48" spans="1:11" ht="15">
      <c r="A48" s="89"/>
      <c r="B48" s="68">
        <v>20</v>
      </c>
      <c r="C48" s="90" t="s">
        <v>73</v>
      </c>
      <c r="D48" s="70" t="s">
        <v>93</v>
      </c>
      <c r="E48" s="71">
        <v>0.03</v>
      </c>
      <c r="F48" s="71">
        <f t="shared" si="1"/>
        <v>0.03</v>
      </c>
      <c r="G48" s="72"/>
      <c r="H48" s="10"/>
      <c r="I48" s="10"/>
      <c r="J48" s="10"/>
      <c r="K48" s="105"/>
    </row>
    <row r="49" spans="1:11" ht="25.5">
      <c r="A49" s="84"/>
      <c r="B49" s="85">
        <v>21</v>
      </c>
      <c r="C49" s="86" t="s">
        <v>69</v>
      </c>
      <c r="D49" s="70" t="s">
        <v>93</v>
      </c>
      <c r="E49" s="71">
        <v>0.03</v>
      </c>
      <c r="F49" s="71">
        <f t="shared" si="1"/>
        <v>0.03</v>
      </c>
      <c r="G49" s="72" t="s">
        <v>96</v>
      </c>
      <c r="H49" s="10"/>
      <c r="I49" s="10"/>
      <c r="J49" s="10"/>
      <c r="K49" s="105"/>
    </row>
    <row r="50" spans="1:11" ht="255">
      <c r="A50" s="84"/>
      <c r="B50" s="85">
        <v>22</v>
      </c>
      <c r="C50" s="88" t="s">
        <v>48</v>
      </c>
      <c r="D50" s="70" t="s">
        <v>93</v>
      </c>
      <c r="E50" s="71">
        <v>0.03</v>
      </c>
      <c r="F50" s="71">
        <f t="shared" si="1"/>
        <v>0.03</v>
      </c>
      <c r="G50" s="72" t="s">
        <v>117</v>
      </c>
      <c r="H50" s="11"/>
      <c r="I50" s="11"/>
      <c r="J50" s="11"/>
      <c r="K50" s="105"/>
    </row>
    <row r="51" spans="1:11" ht="51">
      <c r="A51" s="84"/>
      <c r="B51" s="85">
        <v>23</v>
      </c>
      <c r="C51" s="88" t="s">
        <v>22</v>
      </c>
      <c r="D51" s="70" t="s">
        <v>94</v>
      </c>
      <c r="E51" s="71">
        <v>0.03</v>
      </c>
      <c r="F51" s="71">
        <f t="shared" si="1"/>
        <v>0</v>
      </c>
      <c r="G51" s="72" t="s">
        <v>97</v>
      </c>
      <c r="H51" s="2"/>
      <c r="I51" s="2"/>
      <c r="J51" s="18"/>
      <c r="K51" s="105"/>
    </row>
    <row r="52" spans="1:11" ht="38.25">
      <c r="A52" s="84"/>
      <c r="B52" s="85">
        <v>24</v>
      </c>
      <c r="C52" s="88" t="s">
        <v>39</v>
      </c>
      <c r="D52" s="70" t="s">
        <v>93</v>
      </c>
      <c r="E52" s="71">
        <v>0.03</v>
      </c>
      <c r="F52" s="71">
        <f t="shared" si="1"/>
        <v>0.03</v>
      </c>
      <c r="G52" s="72" t="s">
        <v>98</v>
      </c>
      <c r="H52" s="2"/>
      <c r="I52" s="2"/>
      <c r="J52" s="18"/>
      <c r="K52" s="105"/>
    </row>
    <row r="53" spans="1:11" ht="38.25">
      <c r="A53" s="89"/>
      <c r="B53" s="68">
        <v>25</v>
      </c>
      <c r="C53" s="69" t="s">
        <v>74</v>
      </c>
      <c r="D53" s="70" t="s">
        <v>93</v>
      </c>
      <c r="E53" s="71">
        <v>0.03</v>
      </c>
      <c r="F53" s="71">
        <f t="shared" si="1"/>
        <v>0.03</v>
      </c>
      <c r="G53" s="72" t="s">
        <v>99</v>
      </c>
      <c r="H53" s="2"/>
      <c r="I53" s="2"/>
      <c r="J53" s="18"/>
      <c r="K53" s="105"/>
    </row>
    <row r="54" spans="1:11" ht="51">
      <c r="A54" s="89"/>
      <c r="B54" s="68">
        <v>26</v>
      </c>
      <c r="C54" s="69" t="s">
        <v>85</v>
      </c>
      <c r="D54" s="70" t="s">
        <v>93</v>
      </c>
      <c r="E54" s="71">
        <v>0.03</v>
      </c>
      <c r="F54" s="71">
        <f t="shared" si="1"/>
        <v>0.03</v>
      </c>
      <c r="G54" s="72" t="s">
        <v>99</v>
      </c>
      <c r="H54" s="3"/>
      <c r="I54" s="3"/>
      <c r="J54" s="19"/>
      <c r="K54" s="105"/>
    </row>
    <row r="55" spans="1:11" ht="45.75" customHeight="1">
      <c r="A55" s="89"/>
      <c r="B55" s="68">
        <v>27</v>
      </c>
      <c r="C55" s="69" t="s">
        <v>91</v>
      </c>
      <c r="D55" s="70" t="s">
        <v>93</v>
      </c>
      <c r="E55" s="71">
        <v>0.03</v>
      </c>
      <c r="F55" s="71">
        <f t="shared" si="1"/>
        <v>0.03</v>
      </c>
      <c r="G55" s="72"/>
      <c r="H55" s="3"/>
      <c r="I55" s="3"/>
      <c r="J55" s="19"/>
      <c r="K55" s="105"/>
    </row>
    <row r="56" spans="1:11" ht="38.25">
      <c r="A56" s="89"/>
      <c r="B56" s="68">
        <v>28</v>
      </c>
      <c r="C56" s="69" t="s">
        <v>55</v>
      </c>
      <c r="D56" s="70"/>
      <c r="E56" s="71">
        <v>0.03</v>
      </c>
      <c r="F56" s="71">
        <f t="shared" si="1"/>
        <v>0</v>
      </c>
      <c r="G56" s="72" t="s">
        <v>100</v>
      </c>
      <c r="H56" s="3"/>
      <c r="I56" s="3"/>
      <c r="J56" s="19"/>
      <c r="K56" s="105"/>
    </row>
    <row r="57" spans="1:11" ht="25.5">
      <c r="A57" s="89"/>
      <c r="B57" s="68">
        <v>29</v>
      </c>
      <c r="C57" s="69" t="s">
        <v>64</v>
      </c>
      <c r="D57" s="70" t="s">
        <v>94</v>
      </c>
      <c r="E57" s="71">
        <v>0.03</v>
      </c>
      <c r="F57" s="71">
        <f t="shared" si="1"/>
        <v>0</v>
      </c>
      <c r="G57" s="72"/>
      <c r="H57" s="3"/>
      <c r="I57" s="3"/>
      <c r="J57" s="19"/>
      <c r="K57" s="105"/>
    </row>
    <row r="58" spans="1:11" ht="25.5">
      <c r="A58" s="89"/>
      <c r="B58" s="68">
        <v>30</v>
      </c>
      <c r="C58" s="69" t="s">
        <v>56</v>
      </c>
      <c r="D58" s="70"/>
      <c r="E58" s="71">
        <v>0.03</v>
      </c>
      <c r="F58" s="71">
        <f t="shared" si="1"/>
        <v>0</v>
      </c>
      <c r="G58" s="72" t="s">
        <v>101</v>
      </c>
      <c r="H58" s="3"/>
      <c r="I58" s="3"/>
      <c r="J58" s="19"/>
      <c r="K58" s="105"/>
    </row>
    <row r="59" spans="1:11" ht="25.5">
      <c r="A59" s="89"/>
      <c r="B59" s="68">
        <v>31</v>
      </c>
      <c r="C59" s="69" t="s">
        <v>84</v>
      </c>
      <c r="D59" s="70"/>
      <c r="E59" s="71">
        <v>0.03</v>
      </c>
      <c r="F59" s="71">
        <f t="shared" si="1"/>
        <v>0</v>
      </c>
      <c r="G59" s="72" t="s">
        <v>101</v>
      </c>
      <c r="H59" s="2"/>
      <c r="I59" s="2"/>
      <c r="J59" s="18"/>
      <c r="K59" s="105"/>
    </row>
    <row r="60" spans="1:11" ht="51">
      <c r="A60" s="89"/>
      <c r="B60" s="68">
        <v>32</v>
      </c>
      <c r="C60" s="90" t="s">
        <v>19</v>
      </c>
      <c r="D60" s="70" t="s">
        <v>93</v>
      </c>
      <c r="E60" s="71">
        <v>0.03</v>
      </c>
      <c r="F60" s="71">
        <f t="shared" si="1"/>
        <v>0.03</v>
      </c>
      <c r="G60" s="72" t="s">
        <v>102</v>
      </c>
      <c r="H60" s="2"/>
      <c r="I60" s="2"/>
      <c r="J60" s="18"/>
      <c r="K60" s="105"/>
    </row>
    <row r="61" spans="1:11" ht="51">
      <c r="A61" s="89"/>
      <c r="B61" s="68">
        <v>33</v>
      </c>
      <c r="C61" s="90" t="s">
        <v>18</v>
      </c>
      <c r="D61" s="70" t="s">
        <v>93</v>
      </c>
      <c r="E61" s="71">
        <v>0.03</v>
      </c>
      <c r="F61" s="71">
        <f t="shared" si="1"/>
        <v>0.03</v>
      </c>
      <c r="G61" s="72" t="s">
        <v>102</v>
      </c>
      <c r="H61" s="2"/>
      <c r="I61" s="2"/>
      <c r="J61" s="18"/>
      <c r="K61" s="105"/>
    </row>
    <row r="62" spans="1:11" ht="15">
      <c r="A62" s="89"/>
      <c r="B62" s="68">
        <v>34</v>
      </c>
      <c r="C62" s="90" t="s">
        <v>89</v>
      </c>
      <c r="D62" s="70" t="s">
        <v>93</v>
      </c>
      <c r="E62" s="71">
        <v>0.03</v>
      </c>
      <c r="F62" s="71">
        <f t="shared" si="1"/>
        <v>0.03</v>
      </c>
      <c r="G62" s="72"/>
      <c r="H62" s="2"/>
      <c r="I62" s="2"/>
      <c r="J62" s="18"/>
      <c r="K62" s="105"/>
    </row>
    <row r="63" spans="1:11" ht="140.25">
      <c r="A63" s="89"/>
      <c r="B63" s="68">
        <v>35</v>
      </c>
      <c r="C63" s="90" t="s">
        <v>83</v>
      </c>
      <c r="D63" s="70" t="s">
        <v>94</v>
      </c>
      <c r="E63" s="71">
        <v>0.03</v>
      </c>
      <c r="F63" s="71">
        <f t="shared" si="1"/>
        <v>0</v>
      </c>
      <c r="G63" s="72" t="s">
        <v>118</v>
      </c>
      <c r="H63" s="2"/>
      <c r="I63" s="2"/>
      <c r="J63" s="18"/>
      <c r="K63" s="105"/>
    </row>
    <row r="64" spans="1:11" ht="51">
      <c r="A64" s="89"/>
      <c r="B64" s="85">
        <v>36</v>
      </c>
      <c r="C64" s="90" t="s">
        <v>82</v>
      </c>
      <c r="D64" s="70" t="s">
        <v>93</v>
      </c>
      <c r="E64" s="71">
        <v>0.03</v>
      </c>
      <c r="F64" s="71">
        <f t="shared" si="1"/>
        <v>0.03</v>
      </c>
      <c r="G64" s="72"/>
      <c r="H64" s="2"/>
      <c r="I64" s="2"/>
      <c r="J64" s="18"/>
      <c r="K64" s="105"/>
    </row>
    <row r="65" spans="1:11" ht="51">
      <c r="A65" s="89"/>
      <c r="B65" s="85">
        <v>37</v>
      </c>
      <c r="C65" s="90" t="s">
        <v>81</v>
      </c>
      <c r="D65" s="70" t="s">
        <v>93</v>
      </c>
      <c r="E65" s="71">
        <v>0.03</v>
      </c>
      <c r="F65" s="71">
        <f t="shared" si="1"/>
        <v>0.03</v>
      </c>
      <c r="G65" s="72"/>
      <c r="H65" s="2"/>
      <c r="I65" s="2"/>
      <c r="J65" s="18"/>
      <c r="K65" s="105"/>
    </row>
    <row r="66" spans="1:11" ht="63.75">
      <c r="A66" s="89"/>
      <c r="B66" s="85">
        <v>38</v>
      </c>
      <c r="C66" s="90" t="s">
        <v>80</v>
      </c>
      <c r="D66" s="70" t="s">
        <v>93</v>
      </c>
      <c r="E66" s="71">
        <v>0.03</v>
      </c>
      <c r="F66" s="71">
        <f t="shared" si="1"/>
        <v>0.03</v>
      </c>
      <c r="G66" s="72"/>
      <c r="H66" s="2"/>
      <c r="I66" s="2"/>
      <c r="J66" s="18"/>
      <c r="K66" s="105"/>
    </row>
    <row r="67" spans="1:11" ht="51">
      <c r="A67" s="89"/>
      <c r="B67" s="85">
        <v>39</v>
      </c>
      <c r="C67" s="90" t="s">
        <v>79</v>
      </c>
      <c r="D67" s="70"/>
      <c r="E67" s="71">
        <v>0.03</v>
      </c>
      <c r="F67" s="71">
        <f t="shared" si="1"/>
        <v>0</v>
      </c>
      <c r="G67" s="72" t="s">
        <v>103</v>
      </c>
      <c r="H67" s="2"/>
      <c r="I67" s="2"/>
      <c r="J67" s="18"/>
      <c r="K67" s="105"/>
    </row>
    <row r="68" spans="1:11" ht="38.25">
      <c r="A68" s="89"/>
      <c r="B68" s="68">
        <v>40</v>
      </c>
      <c r="C68" s="90" t="s">
        <v>78</v>
      </c>
      <c r="D68" s="70" t="s">
        <v>93</v>
      </c>
      <c r="E68" s="71">
        <v>0.03</v>
      </c>
      <c r="F68" s="71">
        <f t="shared" si="1"/>
        <v>0.03</v>
      </c>
      <c r="G68" s="72"/>
      <c r="H68" s="2"/>
      <c r="I68" s="2"/>
      <c r="J68" s="18"/>
      <c r="K68" s="105"/>
    </row>
    <row r="69" spans="1:11" ht="25.5">
      <c r="A69" s="89"/>
      <c r="B69" s="68">
        <v>41</v>
      </c>
      <c r="C69" s="90" t="s">
        <v>77</v>
      </c>
      <c r="D69" s="70" t="s">
        <v>93</v>
      </c>
      <c r="E69" s="71">
        <v>0.03</v>
      </c>
      <c r="F69" s="71">
        <f t="shared" si="1"/>
        <v>0.03</v>
      </c>
      <c r="G69" s="72"/>
      <c r="H69" s="2"/>
      <c r="I69" s="2"/>
      <c r="J69" s="18"/>
      <c r="K69" s="105"/>
    </row>
    <row r="70" spans="1:11" ht="89.25">
      <c r="A70" s="89"/>
      <c r="B70" s="68">
        <v>42</v>
      </c>
      <c r="C70" s="90" t="s">
        <v>76</v>
      </c>
      <c r="D70" s="70" t="s">
        <v>93</v>
      </c>
      <c r="E70" s="71">
        <v>0.03</v>
      </c>
      <c r="F70" s="71">
        <f t="shared" si="1"/>
        <v>0.03</v>
      </c>
      <c r="G70" s="72" t="s">
        <v>104</v>
      </c>
      <c r="H70" s="2"/>
      <c r="I70" s="2"/>
      <c r="J70" s="18"/>
      <c r="K70" s="105"/>
    </row>
    <row r="71" spans="1:11" ht="25.5">
      <c r="A71" s="89"/>
      <c r="B71" s="68">
        <v>43</v>
      </c>
      <c r="C71" s="90" t="s">
        <v>75</v>
      </c>
      <c r="D71" s="70" t="s">
        <v>93</v>
      </c>
      <c r="E71" s="71">
        <v>0.03</v>
      </c>
      <c r="F71" s="71">
        <f t="shared" si="1"/>
        <v>0.03</v>
      </c>
      <c r="G71" s="72"/>
      <c r="H71" s="2"/>
      <c r="I71" s="2"/>
      <c r="J71" s="18"/>
      <c r="K71" s="105"/>
    </row>
    <row r="72" spans="1:11" ht="25.5">
      <c r="A72" s="96"/>
      <c r="B72" s="68">
        <v>44</v>
      </c>
      <c r="C72" s="90" t="s">
        <v>57</v>
      </c>
      <c r="D72" s="70" t="s">
        <v>93</v>
      </c>
      <c r="E72" s="71">
        <v>0.03</v>
      </c>
      <c r="F72" s="71">
        <f t="shared" si="1"/>
        <v>0.03</v>
      </c>
      <c r="G72" s="72"/>
      <c r="H72" s="2"/>
      <c r="I72" s="2"/>
      <c r="J72" s="18"/>
      <c r="K72" s="105"/>
    </row>
    <row r="73" spans="1:11" ht="25.5">
      <c r="A73" s="67"/>
      <c r="B73" s="68">
        <v>45</v>
      </c>
      <c r="C73" s="90" t="s">
        <v>25</v>
      </c>
      <c r="D73" s="70" t="s">
        <v>93</v>
      </c>
      <c r="E73" s="71">
        <v>0.03</v>
      </c>
      <c r="F73" s="71">
        <f t="shared" si="1"/>
        <v>0.03</v>
      </c>
      <c r="G73" s="72"/>
      <c r="H73" s="3"/>
      <c r="I73" s="3"/>
      <c r="J73" s="19"/>
      <c r="K73" s="105"/>
    </row>
    <row r="74" spans="1:11" ht="51">
      <c r="A74" s="67"/>
      <c r="B74" s="68">
        <v>46</v>
      </c>
      <c r="C74" s="90" t="s">
        <v>58</v>
      </c>
      <c r="D74" s="70" t="s">
        <v>94</v>
      </c>
      <c r="E74" s="71">
        <v>0.03</v>
      </c>
      <c r="F74" s="71">
        <f t="shared" si="1"/>
        <v>0</v>
      </c>
      <c r="G74" s="72" t="s">
        <v>105</v>
      </c>
      <c r="H74" s="5"/>
      <c r="I74" s="5"/>
      <c r="J74" s="5"/>
      <c r="K74" s="105"/>
    </row>
    <row r="75" spans="1:11" ht="38.25">
      <c r="A75" s="67"/>
      <c r="B75" s="68">
        <v>47</v>
      </c>
      <c r="C75" s="90" t="s">
        <v>28</v>
      </c>
      <c r="D75" s="70" t="s">
        <v>93</v>
      </c>
      <c r="E75" s="71">
        <v>0.03</v>
      </c>
      <c r="F75" s="71">
        <f t="shared" si="1"/>
        <v>0.03</v>
      </c>
      <c r="G75" s="72"/>
      <c r="H75" s="5"/>
      <c r="I75" s="5"/>
      <c r="J75" s="5"/>
      <c r="K75" s="105"/>
    </row>
    <row r="76" spans="1:11" ht="38.25">
      <c r="A76" s="67"/>
      <c r="B76" s="68">
        <v>48</v>
      </c>
      <c r="C76" s="90" t="s">
        <v>49</v>
      </c>
      <c r="D76" s="70" t="s">
        <v>93</v>
      </c>
      <c r="E76" s="71">
        <v>0.03</v>
      </c>
      <c r="F76" s="71">
        <f t="shared" si="1"/>
        <v>0.03</v>
      </c>
      <c r="G76" s="72"/>
      <c r="H76" s="5"/>
      <c r="I76" s="5"/>
      <c r="J76" s="5"/>
      <c r="K76" s="105"/>
    </row>
    <row r="77" spans="1:11" ht="38.25">
      <c r="A77" s="67"/>
      <c r="B77" s="85">
        <v>49</v>
      </c>
      <c r="C77" s="90" t="s">
        <v>29</v>
      </c>
      <c r="D77" s="70"/>
      <c r="E77" s="71">
        <v>0.02</v>
      </c>
      <c r="F77" s="71">
        <f t="shared" si="1"/>
        <v>0</v>
      </c>
      <c r="G77" s="72" t="s">
        <v>100</v>
      </c>
      <c r="H77" s="5"/>
      <c r="I77" s="5"/>
      <c r="J77" s="5"/>
      <c r="K77" s="105"/>
    </row>
    <row r="78" spans="1:11" ht="51">
      <c r="A78" s="67"/>
      <c r="B78" s="68">
        <v>50</v>
      </c>
      <c r="C78" s="90" t="s">
        <v>30</v>
      </c>
      <c r="D78" s="70" t="s">
        <v>93</v>
      </c>
      <c r="E78" s="71">
        <v>0.02</v>
      </c>
      <c r="F78" s="71">
        <f t="shared" si="1"/>
        <v>0.02</v>
      </c>
      <c r="G78" s="72"/>
      <c r="H78" s="5"/>
      <c r="I78" s="5"/>
      <c r="J78" s="5"/>
      <c r="K78" s="105"/>
    </row>
    <row r="79" spans="1:11">
      <c r="A79" s="55"/>
      <c r="B79" s="73"/>
      <c r="C79" s="54"/>
      <c r="D79" s="55"/>
      <c r="E79" s="97">
        <f>SUM(E47:E78)</f>
        <v>0.94000000000000061</v>
      </c>
      <c r="F79" s="55"/>
      <c r="G79" s="55"/>
      <c r="H79" s="5"/>
      <c r="I79" s="5"/>
      <c r="J79" s="5"/>
    </row>
    <row r="80" spans="1:11">
      <c r="A80" s="56"/>
      <c r="B80" s="60"/>
      <c r="C80" s="61"/>
      <c r="D80" s="56"/>
      <c r="E80" s="56"/>
      <c r="F80" s="56"/>
      <c r="G80" s="56"/>
    </row>
    <row r="81" spans="1:11">
      <c r="A81" s="62" t="s">
        <v>9</v>
      </c>
      <c r="B81" s="93"/>
      <c r="C81" s="93"/>
      <c r="D81" s="93"/>
      <c r="E81" s="93"/>
      <c r="F81" s="93"/>
      <c r="G81" s="93"/>
      <c r="H81" s="29"/>
      <c r="I81" s="29"/>
      <c r="J81" s="29"/>
      <c r="K81" s="29"/>
    </row>
    <row r="82" spans="1:11" s="25" customFormat="1">
      <c r="A82" s="59" t="s">
        <v>59</v>
      </c>
      <c r="B82" s="63"/>
      <c r="C82" s="64"/>
      <c r="D82" s="59"/>
      <c r="E82" s="59"/>
      <c r="F82" s="59"/>
      <c r="G82" s="59"/>
    </row>
    <row r="83" spans="1:11" s="11" customFormat="1" ht="30">
      <c r="A83" s="68"/>
      <c r="B83" s="65" t="s">
        <v>3</v>
      </c>
      <c r="C83" s="66" t="s">
        <v>4</v>
      </c>
      <c r="D83" s="65" t="s">
        <v>37</v>
      </c>
      <c r="E83" s="65" t="s">
        <v>32</v>
      </c>
      <c r="F83" s="65" t="s">
        <v>33</v>
      </c>
      <c r="G83" s="65" t="s">
        <v>5</v>
      </c>
      <c r="H83" s="8"/>
      <c r="I83" s="8"/>
      <c r="J83" s="8"/>
      <c r="K83" s="7" t="s">
        <v>34</v>
      </c>
    </row>
    <row r="84" spans="1:11" ht="15">
      <c r="A84" s="67"/>
      <c r="B84" s="68">
        <v>51</v>
      </c>
      <c r="C84" s="69" t="s">
        <v>15</v>
      </c>
      <c r="D84" s="70" t="s">
        <v>93</v>
      </c>
      <c r="E84" s="71">
        <v>0.25</v>
      </c>
      <c r="F84" s="71">
        <f>IF(D84="DA",E84,0)</f>
        <v>0.25</v>
      </c>
      <c r="G84" s="72"/>
      <c r="H84" s="10"/>
      <c r="I84" s="10"/>
      <c r="J84" s="10"/>
      <c r="K84" s="105">
        <f>SUM(F84:F89)*0.1</f>
        <v>8.0000000000000016E-2</v>
      </c>
    </row>
    <row r="85" spans="1:11" s="23" customFormat="1" ht="15">
      <c r="A85" s="98"/>
      <c r="B85" s="99">
        <v>52</v>
      </c>
      <c r="C85" s="100" t="s">
        <v>90</v>
      </c>
      <c r="D85" s="70" t="s">
        <v>94</v>
      </c>
      <c r="E85" s="82">
        <v>0.2</v>
      </c>
      <c r="F85" s="82">
        <f>IF(D85="NE",E85,0)</f>
        <v>0.2</v>
      </c>
      <c r="G85" s="72"/>
      <c r="H85" s="22"/>
      <c r="I85" s="22"/>
      <c r="J85" s="22"/>
      <c r="K85" s="105"/>
    </row>
    <row r="86" spans="1:11" s="23" customFormat="1" ht="89.25">
      <c r="A86" s="101"/>
      <c r="B86" s="80">
        <v>53</v>
      </c>
      <c r="C86" s="100" t="s">
        <v>65</v>
      </c>
      <c r="D86" s="70" t="s">
        <v>93</v>
      </c>
      <c r="E86" s="82">
        <v>0.2</v>
      </c>
      <c r="F86" s="82">
        <f>IF(D86="NE",E86,0)</f>
        <v>0</v>
      </c>
      <c r="G86" s="72" t="s">
        <v>112</v>
      </c>
      <c r="H86" s="22"/>
      <c r="I86" s="22"/>
      <c r="J86" s="22"/>
      <c r="K86" s="105"/>
    </row>
    <row r="87" spans="1:11" ht="51">
      <c r="A87" s="67"/>
      <c r="B87" s="68">
        <v>54</v>
      </c>
      <c r="C87" s="69" t="s">
        <v>60</v>
      </c>
      <c r="D87" s="70" t="s">
        <v>93</v>
      </c>
      <c r="E87" s="71">
        <v>0.15</v>
      </c>
      <c r="F87" s="71">
        <f>IF(D87="DA",E87,0)</f>
        <v>0.15</v>
      </c>
      <c r="G87" s="72" t="s">
        <v>111</v>
      </c>
      <c r="H87" s="11"/>
      <c r="I87" s="11"/>
      <c r="J87" s="11"/>
      <c r="K87" s="105"/>
    </row>
    <row r="88" spans="1:11" ht="38.25">
      <c r="A88" s="67"/>
      <c r="B88" s="68">
        <v>55</v>
      </c>
      <c r="C88" s="69" t="s">
        <v>87</v>
      </c>
      <c r="D88" s="70" t="s">
        <v>93</v>
      </c>
      <c r="E88" s="71"/>
      <c r="F88" s="71"/>
      <c r="G88" s="72" t="s">
        <v>106</v>
      </c>
      <c r="H88" s="11"/>
      <c r="I88" s="11"/>
      <c r="J88" s="11"/>
      <c r="K88" s="105"/>
    </row>
    <row r="89" spans="1:11" ht="38.25">
      <c r="A89" s="67"/>
      <c r="B89" s="68">
        <v>56</v>
      </c>
      <c r="C89" s="69" t="s">
        <v>86</v>
      </c>
      <c r="D89" s="70" t="s">
        <v>93</v>
      </c>
      <c r="E89" s="71">
        <v>0.2</v>
      </c>
      <c r="F89" s="71">
        <f>IF(D89="DA",E89,0)</f>
        <v>0.2</v>
      </c>
      <c r="G89" s="72" t="s">
        <v>106</v>
      </c>
      <c r="K89" s="105"/>
    </row>
    <row r="90" spans="1:11" ht="23.25">
      <c r="A90" s="55"/>
      <c r="B90" s="73"/>
      <c r="C90" s="54"/>
      <c r="D90" s="53"/>
      <c r="E90" s="74">
        <f>SUM(E84:E89)</f>
        <v>1</v>
      </c>
      <c r="F90" s="74"/>
      <c r="G90" s="55"/>
      <c r="K90" s="12"/>
    </row>
    <row r="91" spans="1:11">
      <c r="A91" s="56"/>
      <c r="B91" s="60"/>
      <c r="C91" s="61"/>
      <c r="D91" s="56"/>
      <c r="E91" s="56"/>
      <c r="F91" s="56"/>
      <c r="G91" s="56"/>
    </row>
    <row r="92" spans="1:11">
      <c r="A92" s="62" t="s">
        <v>10</v>
      </c>
      <c r="B92" s="93"/>
      <c r="C92" s="93"/>
      <c r="D92" s="93"/>
      <c r="E92" s="93"/>
      <c r="F92" s="93"/>
      <c r="G92" s="93"/>
      <c r="H92" s="29"/>
      <c r="I92" s="29"/>
      <c r="J92" s="29"/>
      <c r="K92" s="29"/>
    </row>
    <row r="93" spans="1:11" s="24" customFormat="1" ht="15">
      <c r="A93" s="75" t="s">
        <v>61</v>
      </c>
      <c r="B93" s="102"/>
      <c r="C93" s="103"/>
      <c r="D93" s="75"/>
      <c r="E93" s="75"/>
      <c r="F93" s="75"/>
      <c r="G93" s="75"/>
    </row>
    <row r="94" spans="1:11" ht="30">
      <c r="A94" s="89"/>
      <c r="B94" s="65" t="s">
        <v>3</v>
      </c>
      <c r="C94" s="66" t="s">
        <v>4</v>
      </c>
      <c r="D94" s="65" t="s">
        <v>37</v>
      </c>
      <c r="E94" s="65" t="s">
        <v>32</v>
      </c>
      <c r="F94" s="65" t="s">
        <v>33</v>
      </c>
      <c r="G94" s="65" t="s">
        <v>5</v>
      </c>
      <c r="H94" s="8"/>
      <c r="I94" s="8"/>
      <c r="J94" s="8"/>
      <c r="K94" s="7" t="s">
        <v>34</v>
      </c>
    </row>
    <row r="95" spans="1:11" ht="15">
      <c r="A95" s="67"/>
      <c r="B95" s="68">
        <v>57</v>
      </c>
      <c r="C95" s="69" t="s">
        <v>11</v>
      </c>
      <c r="D95" s="70" t="s">
        <v>93</v>
      </c>
      <c r="E95" s="71">
        <v>0.15</v>
      </c>
      <c r="F95" s="71">
        <f>IF(D95="DA",E95,0)</f>
        <v>0.15</v>
      </c>
      <c r="G95" s="72"/>
      <c r="H95" s="10"/>
      <c r="I95" s="10"/>
      <c r="J95" s="10"/>
      <c r="K95" s="105">
        <f>SUM(F95:F101)*0.2</f>
        <v>0.2</v>
      </c>
    </row>
    <row r="96" spans="1:11" ht="15">
      <c r="A96" s="67"/>
      <c r="B96" s="68">
        <v>58</v>
      </c>
      <c r="C96" s="69" t="s">
        <v>12</v>
      </c>
      <c r="D96" s="70" t="s">
        <v>93</v>
      </c>
      <c r="E96" s="71">
        <v>0.1</v>
      </c>
      <c r="F96" s="71">
        <f>IF(D96="DA",E96,0)</f>
        <v>0.1</v>
      </c>
      <c r="G96" s="72"/>
      <c r="H96" s="10"/>
      <c r="I96" s="10"/>
      <c r="J96" s="10"/>
      <c r="K96" s="105"/>
    </row>
    <row r="97" spans="1:11" ht="38.25">
      <c r="A97" s="67"/>
      <c r="B97" s="68">
        <v>59</v>
      </c>
      <c r="C97" s="69" t="s">
        <v>13</v>
      </c>
      <c r="D97" s="70" t="s">
        <v>93</v>
      </c>
      <c r="E97" s="71">
        <v>0.2</v>
      </c>
      <c r="F97" s="71">
        <f>IF(D97="DA",E97,0)</f>
        <v>0.2</v>
      </c>
      <c r="G97" s="72"/>
      <c r="H97" s="10"/>
      <c r="I97" s="10"/>
      <c r="J97" s="10"/>
      <c r="K97" s="105"/>
    </row>
    <row r="98" spans="1:11" ht="25.5">
      <c r="A98" s="67"/>
      <c r="B98" s="68">
        <v>60</v>
      </c>
      <c r="C98" s="69" t="s">
        <v>14</v>
      </c>
      <c r="D98" s="70" t="s">
        <v>93</v>
      </c>
      <c r="E98" s="71">
        <v>0.15</v>
      </c>
      <c r="F98" s="71">
        <f>IF(D98="DA",E98,0)</f>
        <v>0.15</v>
      </c>
      <c r="G98" s="72"/>
      <c r="H98" s="11"/>
      <c r="I98" s="11"/>
      <c r="J98" s="11"/>
      <c r="K98" s="105"/>
    </row>
    <row r="99" spans="1:11" s="23" customFormat="1" ht="38.25">
      <c r="A99" s="101"/>
      <c r="B99" s="80">
        <v>61</v>
      </c>
      <c r="C99" s="100" t="s">
        <v>31</v>
      </c>
      <c r="D99" s="70" t="s">
        <v>94</v>
      </c>
      <c r="E99" s="82">
        <v>0.15</v>
      </c>
      <c r="F99" s="82">
        <f>IF(D99="NE",E99,0)</f>
        <v>0.15</v>
      </c>
      <c r="G99" s="72"/>
      <c r="K99" s="105"/>
    </row>
    <row r="100" spans="1:11" ht="51">
      <c r="A100" s="67"/>
      <c r="B100" s="68">
        <v>62</v>
      </c>
      <c r="C100" s="69" t="s">
        <v>21</v>
      </c>
      <c r="D100" s="70" t="s">
        <v>93</v>
      </c>
      <c r="E100" s="71">
        <v>0.1</v>
      </c>
      <c r="F100" s="71">
        <f>IF(D100="DA",E100,0)</f>
        <v>0.1</v>
      </c>
      <c r="G100" s="72" t="s">
        <v>113</v>
      </c>
      <c r="K100" s="105"/>
    </row>
    <row r="101" spans="1:11" ht="25.5">
      <c r="A101" s="67"/>
      <c r="B101" s="68">
        <v>63</v>
      </c>
      <c r="C101" s="69" t="s">
        <v>88</v>
      </c>
      <c r="D101" s="70" t="s">
        <v>93</v>
      </c>
      <c r="E101" s="71">
        <v>0.15</v>
      </c>
      <c r="F101" s="71">
        <f>IF(D101="DA",E101,0)</f>
        <v>0.15</v>
      </c>
      <c r="G101" s="72"/>
      <c r="K101" s="105"/>
    </row>
    <row r="102" spans="1:11" ht="15">
      <c r="E102" s="26">
        <f>SUM(E95:E101)</f>
        <v>1</v>
      </c>
    </row>
  </sheetData>
  <sheetProtection password="E090" sheet="1" objects="1" scenarios="1"/>
  <mergeCells count="5">
    <mergeCell ref="K95:K101"/>
    <mergeCell ref="K15:K18"/>
    <mergeCell ref="K24:K37"/>
    <mergeCell ref="K47:K78"/>
    <mergeCell ref="K84:K89"/>
  </mergeCells>
  <phoneticPr fontId="1" type="noConversion"/>
  <dataValidations count="1">
    <dataValidation type="list" showInputMessage="1" showErrorMessage="1" sqref="D24:D38 D95:D101 D84:D90 D15:D19 D47:D78" xr:uid="{00000000-0002-0000-0000-000000000000}">
      <formula1>"DA,NE"</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rowBreaks count="3" manualBreakCount="3">
    <brk id="39" max="14" man="1"/>
    <brk id="66" max="14" man="1"/>
    <brk id="90" max="14" man="1"/>
  </rowBreaks>
  <ignoredErrors>
    <ignoredError sqref="F99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4:K10"/>
  <sheetViews>
    <sheetView workbookViewId="0">
      <selection activeCell="B5" sqref="B5"/>
    </sheetView>
  </sheetViews>
  <sheetFormatPr defaultRowHeight="12.75"/>
  <cols>
    <col min="1" max="1" width="50.7109375" style="9" customWidth="1"/>
    <col min="2" max="2" width="19" style="9" customWidth="1"/>
    <col min="3" max="3" width="27.140625" style="9" customWidth="1"/>
    <col min="4" max="5" width="9.140625" style="9"/>
  </cols>
  <sheetData>
    <row r="4" spans="1:11" ht="49.5" customHeight="1">
      <c r="A4" s="15"/>
      <c r="B4" s="17" t="s">
        <v>35</v>
      </c>
      <c r="C4" s="17" t="s">
        <v>36</v>
      </c>
    </row>
    <row r="5" spans="1:11" ht="38.25" customHeight="1">
      <c r="A5" s="7" t="s">
        <v>8</v>
      </c>
      <c r="B5" s="16">
        <f>'Kodeks korp. upravljanja'!K15</f>
        <v>0.15000000000000002</v>
      </c>
      <c r="C5" s="107">
        <f>SUM(B5:B9)</f>
        <v>0.82400000000000007</v>
      </c>
      <c r="D5" s="8"/>
      <c r="E5" s="8"/>
      <c r="F5" s="1"/>
      <c r="G5" s="1"/>
      <c r="H5" s="1"/>
      <c r="I5" s="1"/>
      <c r="J5" s="1"/>
      <c r="K5" s="1"/>
    </row>
    <row r="6" spans="1:11" ht="38.25" customHeight="1">
      <c r="A6" s="7" t="s">
        <v>2</v>
      </c>
      <c r="B6" s="16">
        <f>'Kodeks korp. upravljanja'!K24</f>
        <v>0.25800000000000001</v>
      </c>
      <c r="C6" s="107"/>
      <c r="D6" s="8"/>
      <c r="E6" s="8"/>
      <c r="F6" s="1"/>
      <c r="G6" s="1"/>
      <c r="H6" s="1"/>
    </row>
    <row r="7" spans="1:11" ht="38.25" customHeight="1">
      <c r="A7" s="7" t="s">
        <v>6</v>
      </c>
      <c r="B7" s="16">
        <f>'Kodeks korp. upravljanja'!K47</f>
        <v>0.13600000000000009</v>
      </c>
      <c r="C7" s="107"/>
      <c r="D7" s="14"/>
      <c r="E7" s="14"/>
      <c r="F7" s="4"/>
      <c r="G7" s="4"/>
      <c r="H7" s="5"/>
      <c r="I7" s="5"/>
      <c r="J7" s="5"/>
      <c r="K7" s="5"/>
    </row>
    <row r="8" spans="1:11" ht="38.25" customHeight="1">
      <c r="A8" s="7" t="s">
        <v>9</v>
      </c>
      <c r="B8" s="16">
        <f>'Kodeks korp. upravljanja'!K84</f>
        <v>8.0000000000000016E-2</v>
      </c>
      <c r="C8" s="107"/>
    </row>
    <row r="9" spans="1:11" ht="38.25" customHeight="1">
      <c r="A9" s="7" t="s">
        <v>10</v>
      </c>
      <c r="B9" s="16">
        <f>'Kodeks korp. upravljanja'!K95</f>
        <v>0.2</v>
      </c>
      <c r="C9" s="107"/>
    </row>
    <row r="10" spans="1:11" ht="15">
      <c r="A10" s="13"/>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Kodeks korp. upravljanja</vt:lpstr>
      <vt:lpstr>Uspješnost</vt:lpstr>
      <vt:lpstr>'Kodeks korp. upravljanja'!Print_Area</vt:lpstr>
    </vt:vector>
  </TitlesOfParts>
  <Company>Zagrebacka burza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-dmin78</cp:lastModifiedBy>
  <cp:lastPrinted>2018-01-23T07:08:20Z</cp:lastPrinted>
  <dcterms:created xsi:type="dcterms:W3CDTF">2012-11-20T14:42:42Z</dcterms:created>
  <dcterms:modified xsi:type="dcterms:W3CDTF">2019-01-28T12:41:24Z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