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<sst xmlns="http://schemas.openxmlformats.org/spreadsheetml/2006/main" count="41" uniqueCount="27">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</sst>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1">
        <v>40633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481167.87</v>
      </c>
      <c r="G6" s="6">
        <f>F6/$F$33*100</f>
        <v>0.3151536484123642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551357</v>
      </c>
      <c r="G7" s="6">
        <f aca="true" t="shared" si="0" ref="G7:G28">F7/$F$33*100</f>
        <v>0.3611258792647479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4"/>
      <c r="F8" s="6">
        <f>F9</f>
        <v>18075286.24</v>
      </c>
      <c r="G8" s="6">
        <f t="shared" si="0"/>
        <v>11.83888775581338</v>
      </c>
      <c r="H8" s="26"/>
    </row>
    <row r="9" spans="2:9" s="7" customFormat="1" ht="15.75" customHeight="1">
      <c r="B9" s="30" t="s">
        <v>7</v>
      </c>
      <c r="C9" s="30"/>
      <c r="D9" s="30"/>
      <c r="E9" s="34"/>
      <c r="F9" s="6">
        <f>F10+F15+F17</f>
        <v>18075286.24</v>
      </c>
      <c r="G9" s="6">
        <f t="shared" si="0"/>
        <v>11.83888775581338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3874152.38</v>
      </c>
      <c r="G10" s="6">
        <f t="shared" si="0"/>
        <v>2.537478774429481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8536249.98</v>
      </c>
      <c r="G15" s="6">
        <f t="shared" si="0"/>
        <v>5.59104315289583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5664883.88</v>
      </c>
      <c r="G17" s="6">
        <f t="shared" si="0"/>
        <v>3.710365828488069</v>
      </c>
      <c r="H17" s="26"/>
    </row>
    <row r="18" spans="2:8" s="7" customFormat="1" ht="15.75" customHeight="1">
      <c r="B18" s="30" t="s">
        <v>15</v>
      </c>
      <c r="C18" s="30"/>
      <c r="D18" s="30"/>
      <c r="E18" s="34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 thickBot="1">
      <c r="A28" s="30" t="s">
        <v>20</v>
      </c>
      <c r="B28" s="30"/>
      <c r="C28" s="30"/>
      <c r="D28" s="30"/>
      <c r="E28" s="5"/>
      <c r="F28" s="23">
        <v>134016942.58</v>
      </c>
      <c r="G28" s="6">
        <f t="shared" si="0"/>
        <v>87.77794827230946</v>
      </c>
      <c r="H28" s="26"/>
    </row>
    <row r="29" spans="1:8" ht="15" thickBot="1">
      <c r="A29" s="30" t="s">
        <v>25</v>
      </c>
      <c r="B29" s="30"/>
      <c r="C29" s="30"/>
      <c r="D29" s="30"/>
      <c r="F29" s="24">
        <f>F28+F8+F7+F6</f>
        <v>153124753.69</v>
      </c>
      <c r="G29" s="10">
        <f>F29/F33*100</f>
        <v>100.29311555579994</v>
      </c>
      <c r="H29" s="26"/>
    </row>
    <row r="30" spans="6:7" ht="15" thickBot="1">
      <c r="F30" s="5"/>
      <c r="G30" s="5"/>
    </row>
    <row r="31" spans="1:7" ht="15" thickBot="1">
      <c r="A31" s="30" t="s">
        <v>16</v>
      </c>
      <c r="B31" s="30"/>
      <c r="C31" s="30"/>
      <c r="D31" s="30"/>
      <c r="F31" s="18">
        <v>447520.72</v>
      </c>
      <c r="G31" s="19">
        <f>F31/F33*100</f>
        <v>0.29311555579994997</v>
      </c>
    </row>
    <row r="32" spans="6:7" ht="15" thickBot="1">
      <c r="F32" s="13"/>
      <c r="G32" s="13"/>
    </row>
    <row r="33" spans="1:7" ht="15" thickBot="1">
      <c r="A33" s="30" t="s">
        <v>17</v>
      </c>
      <c r="B33" s="30"/>
      <c r="C33" s="30"/>
      <c r="D33" s="30"/>
      <c r="F33" s="25">
        <f>F29-F31</f>
        <v>152677232.97</v>
      </c>
      <c r="G33" s="20">
        <f>F33/F33*100</f>
        <v>100</v>
      </c>
    </row>
    <row r="34" spans="1:7" ht="14.25">
      <c r="A34" s="30" t="s">
        <v>18</v>
      </c>
      <c r="B34" s="30"/>
      <c r="C34" s="30"/>
      <c r="D34" s="30"/>
      <c r="E34" s="30"/>
      <c r="F34" s="21">
        <v>2003172</v>
      </c>
      <c r="G34" s="13"/>
    </row>
    <row r="35" spans="1:7" ht="27.75" customHeight="1" thickBot="1">
      <c r="A35" s="30" t="s">
        <v>19</v>
      </c>
      <c r="B35" s="30"/>
      <c r="C35" s="30"/>
      <c r="D35" s="30"/>
      <c r="E35" s="30"/>
      <c r="F35" s="22">
        <f>F33/F34</f>
        <v>76.21773515704093</v>
      </c>
      <c r="G35" s="13"/>
    </row>
  </sheetData>
  <sheetProtection/>
  <mergeCells count="32">
    <mergeCell ref="A6:C6"/>
    <mergeCell ref="A7:C7"/>
    <mergeCell ref="A8:E8"/>
    <mergeCell ref="B9:E9"/>
    <mergeCell ref="C10:E10"/>
    <mergeCell ref="C11:E11"/>
    <mergeCell ref="C12:E12"/>
    <mergeCell ref="C13:E13"/>
    <mergeCell ref="C14:E14"/>
    <mergeCell ref="C15:E15"/>
    <mergeCell ref="C16:E16"/>
    <mergeCell ref="C17:D17"/>
    <mergeCell ref="C26:D26"/>
    <mergeCell ref="A27:D27"/>
    <mergeCell ref="A28:D28"/>
    <mergeCell ref="A29:D29"/>
    <mergeCell ref="B18:E18"/>
    <mergeCell ref="C19:E19"/>
    <mergeCell ref="C20:E20"/>
    <mergeCell ref="C21:E21"/>
    <mergeCell ref="C22:E22"/>
    <mergeCell ref="C23:E23"/>
    <mergeCell ref="A31:D31"/>
    <mergeCell ref="A33:D33"/>
    <mergeCell ref="A34:E34"/>
    <mergeCell ref="A35:E35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40633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portfelja'!F33</f>
        <v>152677232.97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portfelja'!F35</f>
        <v>76.21773515704093</v>
      </c>
    </row>
    <row r="9" spans="1:8" ht="14.25">
      <c r="A9" s="16" t="s">
        <v>26</v>
      </c>
      <c r="B9" s="28">
        <v>20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((B9/B8)-1)*-1</f>
        <v>0.737593882069685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2011-04-22T08:46:45Z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