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<sst xmlns="http://schemas.openxmlformats.org/spreadsheetml/2006/main" count="42" uniqueCount="28">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</sst>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41425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2" t="s">
        <v>5</v>
      </c>
      <c r="B6" s="32"/>
      <c r="C6" s="32"/>
      <c r="D6" s="5"/>
      <c r="E6" s="5"/>
      <c r="F6" s="6">
        <v>92007.49</v>
      </c>
      <c r="G6" s="6">
        <f>F6/$F$34*100</f>
        <v>0.06959959179942958</v>
      </c>
      <c r="H6" s="26"/>
    </row>
    <row r="7" spans="1:8" s="7" customFormat="1" ht="15.75" customHeight="1">
      <c r="A7" s="32" t="s">
        <v>6</v>
      </c>
      <c r="B7" s="32"/>
      <c r="C7" s="32"/>
      <c r="D7" s="5"/>
      <c r="E7" s="5"/>
      <c r="F7" s="6">
        <v>1615945.36</v>
      </c>
      <c r="G7" s="6">
        <f aca="true" t="shared" si="0" ref="G7:G28">F7/$F$34*100</f>
        <v>1.2223911056174044</v>
      </c>
      <c r="H7" s="26"/>
    </row>
    <row r="8" spans="1:8" s="7" customFormat="1" ht="15.75" customHeight="1">
      <c r="A8" s="32" t="s">
        <v>22</v>
      </c>
      <c r="B8" s="32"/>
      <c r="C8" s="32"/>
      <c r="D8" s="32"/>
      <c r="E8" s="33"/>
      <c r="F8" s="6">
        <f>F9</f>
        <v>6018760.759999999</v>
      </c>
      <c r="G8" s="6">
        <f t="shared" si="0"/>
        <v>4.552925984986922</v>
      </c>
      <c r="H8" s="26"/>
    </row>
    <row r="9" spans="2:9" s="7" customFormat="1" ht="15.75" customHeight="1">
      <c r="B9" s="32" t="s">
        <v>7</v>
      </c>
      <c r="C9" s="32"/>
      <c r="D9" s="32"/>
      <c r="E9" s="33"/>
      <c r="F9" s="6">
        <f>F10+F15+F17+F13</f>
        <v>6018760.759999999</v>
      </c>
      <c r="G9" s="6">
        <f t="shared" si="0"/>
        <v>4.552925984986922</v>
      </c>
      <c r="H9" s="26"/>
      <c r="I9" s="12"/>
    </row>
    <row r="10" spans="3:8" s="7" customFormat="1" ht="15.75" customHeight="1">
      <c r="C10" s="30" t="s">
        <v>8</v>
      </c>
      <c r="D10" s="30"/>
      <c r="E10" s="31"/>
      <c r="F10" s="6">
        <v>306162.6</v>
      </c>
      <c r="G10" s="6">
        <f t="shared" si="0"/>
        <v>0.2315984490420512</v>
      </c>
      <c r="H10" s="26"/>
    </row>
    <row r="11" spans="3:8" s="7" customFormat="1" ht="14.25">
      <c r="C11" s="30" t="s">
        <v>9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10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11</v>
      </c>
      <c r="D13" s="30"/>
      <c r="E13" s="31"/>
      <c r="F13" s="6">
        <v>380294.1</v>
      </c>
      <c r="G13" s="6">
        <f t="shared" si="0"/>
        <v>0.2876756460124219</v>
      </c>
      <c r="H13" s="26"/>
    </row>
    <row r="14" spans="3:8" s="7" customFormat="1" ht="14.25">
      <c r="C14" s="30" t="s">
        <v>12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13</v>
      </c>
      <c r="D15" s="30"/>
      <c r="E15" s="31"/>
      <c r="F15" s="6">
        <v>5332304.06</v>
      </c>
      <c r="G15" s="6">
        <f t="shared" si="0"/>
        <v>4.03365188993245</v>
      </c>
      <c r="H15" s="26"/>
      <c r="I15" s="8"/>
    </row>
    <row r="16" spans="3:8" s="7" customFormat="1" ht="14.25">
      <c r="C16" s="30" t="s">
        <v>14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23</v>
      </c>
      <c r="D17" s="30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2" t="s">
        <v>15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8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9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10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11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12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13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14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23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24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20</v>
      </c>
      <c r="B28" s="32"/>
      <c r="C28" s="32"/>
      <c r="D28" s="32"/>
      <c r="E28" s="5"/>
      <c r="F28" s="23">
        <v>107071463.46</v>
      </c>
      <c r="G28" s="6">
        <f t="shared" si="0"/>
        <v>80.99482064105366</v>
      </c>
      <c r="H28" s="26"/>
    </row>
    <row r="29" spans="1:8" ht="15" customHeight="1" thickBot="1">
      <c r="A29" s="32" t="s">
        <v>27</v>
      </c>
      <c r="B29" s="32"/>
      <c r="C29" s="32"/>
      <c r="D29" s="32"/>
      <c r="F29" s="23">
        <v>18472324</v>
      </c>
      <c r="G29" s="6">
        <f>F29/$F$34*100</f>
        <v>13.973495092484384</v>
      </c>
      <c r="H29" s="26"/>
    </row>
    <row r="30" spans="1:7" ht="15" thickBot="1">
      <c r="A30" s="32" t="s">
        <v>25</v>
      </c>
      <c r="B30" s="32"/>
      <c r="C30" s="32"/>
      <c r="D30" s="32"/>
      <c r="F30" s="24">
        <f>(F28+F8+F7+F6+F29)</f>
        <v>133270501.07</v>
      </c>
      <c r="G30" s="10">
        <f>F30/F34*100</f>
        <v>100.8132324159418</v>
      </c>
    </row>
    <row r="31" spans="6:7" ht="15" thickBot="1">
      <c r="F31" s="5"/>
      <c r="G31" s="5"/>
    </row>
    <row r="32" spans="1:7" ht="15" thickBot="1">
      <c r="A32" s="32" t="s">
        <v>16</v>
      </c>
      <c r="B32" s="32"/>
      <c r="C32" s="32"/>
      <c r="D32" s="32"/>
      <c r="F32" s="18">
        <v>1075056.21</v>
      </c>
      <c r="G32" s="19">
        <f>F32/F34*100</f>
        <v>0.813232415941809</v>
      </c>
    </row>
    <row r="33" spans="6:7" ht="15" thickBot="1">
      <c r="F33" s="13"/>
      <c r="G33" s="13"/>
    </row>
    <row r="34" spans="1:7" ht="15" thickBot="1">
      <c r="A34" s="32" t="s">
        <v>17</v>
      </c>
      <c r="B34" s="32"/>
      <c r="C34" s="32"/>
      <c r="D34" s="32"/>
      <c r="F34" s="25">
        <f>F30-F32</f>
        <v>132195444.86</v>
      </c>
      <c r="G34" s="20">
        <f>F34/F34*100</f>
        <v>100</v>
      </c>
    </row>
    <row r="35" spans="1:7" ht="27.75" customHeight="1">
      <c r="A35" s="32" t="s">
        <v>18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19</v>
      </c>
      <c r="B36" s="32"/>
      <c r="C36" s="32"/>
      <c r="D36" s="32"/>
      <c r="E36" s="32"/>
      <c r="F36" s="22">
        <f>F34/F35</f>
        <v>65.99305744089874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41425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132195444.86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65.99305744089874</v>
      </c>
    </row>
    <row r="9" spans="1:8" ht="14.25">
      <c r="A9" s="16" t="s">
        <v>26</v>
      </c>
      <c r="B9" s="28">
        <v>12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0.8181626906626229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2013-06-21T09:02:04Z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