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1"/>
  </bookViews>
  <sheets>
    <sheet name="Struktrura portfelja" sheetId="1" r:id="rId1"/>
    <sheet name="Diskont" sheetId="2" r:id="rId2"/>
  </sheets>
  <definedNames/>
  <calcPr fullCalcOnLoad="1"/>
</workbook>
</file>

<file path=xl/sharedStrings.xml><?xml version="1.0" encoding="utf-8"?>
<sst xmlns="http://schemas.openxmlformats.org/spreadsheetml/2006/main" count="43" uniqueCount="29">
  <si>
    <t>Struktura ulaganja investicijskog fonda na datum:</t>
  </si>
  <si>
    <t>Naziv investicijskog fonda:</t>
  </si>
  <si>
    <t>Vrijednost u HRK / Value in HRK</t>
  </si>
  <si>
    <t>Udio / Percent</t>
  </si>
  <si>
    <t>NOVČANA SREDSTVA / CASH</t>
  </si>
  <si>
    <t>POTRAŽIVANJA / RECEIVABLES</t>
  </si>
  <si>
    <t>DOMAĆI / DOMESTIC</t>
  </si>
  <si>
    <t>Dionice + GDR / Shares and GDRs</t>
  </si>
  <si>
    <t>Državne obveznice / Government bonds</t>
  </si>
  <si>
    <t>Municipalne obveznice / Municipal bonds</t>
  </si>
  <si>
    <t>Korporativne obveznice / Corporate bonds</t>
  </si>
  <si>
    <t>Zatvoreni investicijski fondovi / Closed-end funds</t>
  </si>
  <si>
    <t>Otvoreni investicijski fondovi / Open-end funds</t>
  </si>
  <si>
    <t>Kratkoročni vr. papiri / Short-term securities</t>
  </si>
  <si>
    <t>INOZEMNI / FOREIGN</t>
  </si>
  <si>
    <t xml:space="preserve"> UKUPNE OBVEZE / TOTAL LIABILITIES</t>
  </si>
  <si>
    <t xml:space="preserve"> NETO IMOVINA / NET ASSETS</t>
  </si>
  <si>
    <t xml:space="preserve"> BROJ UDJELA/DIONICA / TOTAL UNITS/SHARES HELD</t>
  </si>
  <si>
    <t xml:space="preserve"> VRIJEDNOST UDJELA/DIONICE / NET ASSET VALUE PER UNIT/SHARE</t>
  </si>
  <si>
    <t>NEKRETNINE</t>
  </si>
  <si>
    <t>Veličina diskonta u odnosu na NAV</t>
  </si>
  <si>
    <t>VRIJEDNOSNI PAPIRI I DEPOZITI / Securities and deposits</t>
  </si>
  <si>
    <t>Depoziti / Deposits</t>
  </si>
  <si>
    <t xml:space="preserve"> OSTALA IMOVINA / OTHER ASSETS</t>
  </si>
  <si>
    <t xml:space="preserve"> UKUPNA IMOVINA / TOTAL ASSETS</t>
  </si>
  <si>
    <t xml:space="preserve">TRŽIŠNA CIJENA DIONICE </t>
  </si>
  <si>
    <t>UDJELI U NEKRETNINSKIM DRUŠTVIMA</t>
  </si>
  <si>
    <t>ZAIF Proprius d.d.</t>
  </si>
  <si>
    <t>31.07.2015.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</si>
</sst>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##,###,###,##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#,##0.00\ &quot;kn&quot;"/>
    <numFmt numFmtId="170" formatCode="&quot;Da&quot;;&quot;Da&quot;;&quot;Ne&quot;"/>
    <numFmt numFmtId="171" formatCode="&quot;Uključeno&quot;;&quot;Uključeno&quot;;&quot;Isključeno&quot;"/>
    <numFmt numFmtId="172" formatCode="[$¥€-2]\ #,##0.00_);[Red]\([$€-2]\ #,##0.00\)"/>
  </numFmts>
  <fonts count="42">
    <font>
      <sz val="11"/>
      <color indexed="8"/>
      <name val="Verdana"/>
      <family val="2"/>
    </font>
    <font>
      <sz val="8"/>
      <name val="Verdana"/>
      <family val="2"/>
    </font>
    <font>
      <u val="single"/>
      <sz val="11"/>
      <color indexed="12"/>
      <name val="Verdana"/>
      <family val="2"/>
    </font>
    <font>
      <u val="single"/>
      <sz val="11"/>
      <color indexed="36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9"/>
      <name val="Verdana"/>
      <family val="2"/>
    </font>
    <font>
      <sz val="10"/>
      <color indexed="8"/>
      <name val="Verdana"/>
      <family val="2"/>
    </font>
    <font>
      <sz val="11"/>
      <color indexed="9"/>
      <name val="Verdana"/>
      <family val="2"/>
    </font>
    <font>
      <sz val="11"/>
      <color indexed="20"/>
      <name val="Verdana"/>
      <family val="2"/>
    </font>
    <font>
      <b/>
      <sz val="11"/>
      <color indexed="52"/>
      <name val="Verdana"/>
      <family val="2"/>
    </font>
    <font>
      <b/>
      <sz val="11"/>
      <color indexed="9"/>
      <name val="Verdana"/>
      <family val="2"/>
    </font>
    <font>
      <i/>
      <sz val="11"/>
      <color indexed="23"/>
      <name val="Verdana"/>
      <family val="2"/>
    </font>
    <font>
      <sz val="11"/>
      <color indexed="17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1"/>
      <color indexed="62"/>
      <name val="Verdana"/>
      <family val="2"/>
    </font>
    <font>
      <sz val="11"/>
      <color indexed="52"/>
      <name val="Verdana"/>
      <family val="2"/>
    </font>
    <font>
      <sz val="11"/>
      <color indexed="60"/>
      <name val="Verdana"/>
      <family val="2"/>
    </font>
    <font>
      <b/>
      <sz val="11"/>
      <color indexed="63"/>
      <name val="Verdana"/>
      <family val="2"/>
    </font>
    <font>
      <b/>
      <sz val="18"/>
      <color indexed="56"/>
      <name val="Cambria"/>
      <family val="2"/>
    </font>
    <font>
      <b/>
      <sz val="11"/>
      <color indexed="8"/>
      <name val="Verdana"/>
      <family val="2"/>
    </font>
    <font>
      <sz val="11"/>
      <color indexed="10"/>
      <name val="Verdana"/>
      <family val="2"/>
    </font>
    <font>
      <sz val="11"/>
      <color theme="1"/>
      <name val="Verdana"/>
      <family val="2"/>
    </font>
    <font>
      <sz val="11"/>
      <color theme="0"/>
      <name val="Verdana"/>
      <family val="2"/>
    </font>
    <font>
      <sz val="11"/>
      <color rgb="FF9C0006"/>
      <name val="Verdana"/>
      <family val="2"/>
    </font>
    <font>
      <b/>
      <sz val="11"/>
      <color rgb="FFFA7D00"/>
      <name val="Verdana"/>
      <family val="2"/>
    </font>
    <font>
      <b/>
      <sz val="11"/>
      <color theme="0"/>
      <name val="Verdana"/>
      <family val="2"/>
    </font>
    <font>
      <i/>
      <sz val="11"/>
      <color rgb="FF7F7F7F"/>
      <name val="Verdana"/>
      <family val="2"/>
    </font>
    <font>
      <sz val="11"/>
      <color rgb="FF00610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1"/>
      <color rgb="FF3F3F76"/>
      <name val="Verdana"/>
      <family val="2"/>
    </font>
    <font>
      <sz val="11"/>
      <color rgb="FFFA7D00"/>
      <name val="Verdana"/>
      <family val="2"/>
    </font>
    <font>
      <sz val="11"/>
      <color rgb="FF9C6500"/>
      <name val="Verdana"/>
      <family val="2"/>
    </font>
    <font>
      <b/>
      <sz val="11"/>
      <color rgb="FF3F3F3F"/>
      <name val="Verdana"/>
      <family val="2"/>
    </font>
    <font>
      <b/>
      <sz val="18"/>
      <color theme="3"/>
      <name val="Cambria"/>
      <family val="2"/>
    </font>
    <font>
      <b/>
      <sz val="11"/>
      <color theme="1"/>
      <name val="Verdana"/>
      <family val="2"/>
    </font>
    <font>
      <sz val="11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Font="1" applyAlignment="1">
      <alignment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/>
    </xf>
    <xf numFmtId="164" fontId="6" fillId="0" borderId="10" xfId="0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164" fontId="5" fillId="33" borderId="11" xfId="0" applyNumberFormat="1" applyFont="1" applyFill="1" applyBorder="1" applyAlignment="1" applyProtection="1">
      <alignment horizontal="right"/>
      <protection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4" fillId="0" borderId="0" xfId="0" applyFont="1" applyAlignment="1">
      <alignment/>
    </xf>
    <xf numFmtId="14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/>
    </xf>
    <xf numFmtId="10" fontId="8" fillId="0" borderId="0" xfId="0" applyNumberFormat="1" applyFont="1" applyAlignment="1">
      <alignment/>
    </xf>
    <xf numFmtId="164" fontId="4" fillId="33" borderId="12" xfId="0" applyNumberFormat="1" applyFont="1" applyFill="1" applyBorder="1" applyAlignment="1">
      <alignment/>
    </xf>
    <xf numFmtId="164" fontId="4" fillId="33" borderId="13" xfId="0" applyNumberFormat="1" applyFont="1" applyFill="1" applyBorder="1" applyAlignment="1">
      <alignment/>
    </xf>
    <xf numFmtId="164" fontId="4" fillId="33" borderId="14" xfId="0" applyNumberFormat="1" applyFont="1" applyFill="1" applyBorder="1" applyAlignment="1">
      <alignment/>
    </xf>
    <xf numFmtId="164" fontId="4" fillId="33" borderId="15" xfId="0" applyNumberFormat="1" applyFont="1" applyFill="1" applyBorder="1" applyAlignment="1">
      <alignment/>
    </xf>
    <xf numFmtId="164" fontId="4" fillId="33" borderId="16" xfId="0" applyNumberFormat="1" applyFont="1" applyFill="1" applyBorder="1" applyAlignment="1">
      <alignment/>
    </xf>
    <xf numFmtId="4" fontId="6" fillId="0" borderId="10" xfId="0" applyNumberFormat="1" applyFont="1" applyFill="1" applyBorder="1" applyAlignment="1" applyProtection="1">
      <alignment horizontal="right"/>
      <protection/>
    </xf>
    <xf numFmtId="4" fontId="5" fillId="33" borderId="11" xfId="0" applyNumberFormat="1" applyFont="1" applyFill="1" applyBorder="1" applyAlignment="1" applyProtection="1">
      <alignment horizontal="right"/>
      <protection/>
    </xf>
    <xf numFmtId="4" fontId="4" fillId="33" borderId="17" xfId="0" applyNumberFormat="1" applyFont="1" applyFill="1" applyBorder="1" applyAlignment="1">
      <alignment/>
    </xf>
    <xf numFmtId="10" fontId="0" fillId="0" borderId="0" xfId="0" applyNumberFormat="1" applyFont="1" applyAlignment="1">
      <alignment/>
    </xf>
    <xf numFmtId="169" fontId="8" fillId="0" borderId="0" xfId="0" applyNumberFormat="1" applyFont="1" applyAlignment="1">
      <alignment/>
    </xf>
    <xf numFmtId="169" fontId="8" fillId="0" borderId="0" xfId="0" applyNumberFormat="1" applyFont="1" applyFill="1" applyBorder="1" applyAlignment="1">
      <alignment/>
    </xf>
    <xf numFmtId="3" fontId="8" fillId="0" borderId="0" xfId="0" applyNumberFormat="1" applyFont="1" applyAlignment="1">
      <alignment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7" fillId="0" borderId="18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14" fontId="5" fillId="0" borderId="0" xfId="0" applyNumberFormat="1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6"/>
  <sheetViews>
    <sheetView zoomScalePageLayoutView="0" workbookViewId="0" topLeftCell="A13">
      <selection activeCell="H36" sqref="H36"/>
    </sheetView>
  </sheetViews>
  <sheetFormatPr defaultColWidth="8.796875" defaultRowHeight="14.25"/>
  <cols>
    <col min="1" max="1" width="7" style="5" customWidth="1"/>
    <col min="2" max="2" width="7.69921875" style="5" customWidth="1"/>
    <col min="3" max="4" width="8.796875" style="5" customWidth="1"/>
    <col min="5" max="5" width="15.69921875" style="5" customWidth="1"/>
    <col min="6" max="6" width="13.59765625" style="11" customWidth="1"/>
    <col min="7" max="7" width="8.8984375" style="11" bestFit="1" customWidth="1"/>
    <col min="8" max="8" width="13.5" style="5" bestFit="1" customWidth="1"/>
    <col min="9" max="9" width="12.3984375" style="5" bestFit="1" customWidth="1"/>
    <col min="10" max="16384" width="8.796875" style="5" customWidth="1"/>
  </cols>
  <sheetData>
    <row r="1" s="3" customFormat="1" ht="14.25"/>
    <row r="2" spans="1:8" ht="15" customHeight="1">
      <c r="A2" s="32" t="s">
        <v>0</v>
      </c>
      <c r="B2" s="32"/>
      <c r="C2" s="32"/>
      <c r="D2" s="32"/>
      <c r="E2" s="32"/>
      <c r="F2" s="34" t="s">
        <v>28</v>
      </c>
      <c r="G2" s="32"/>
      <c r="H2" s="32"/>
    </row>
    <row r="3" spans="1:8" ht="15" customHeight="1">
      <c r="A3" s="32" t="s">
        <v>1</v>
      </c>
      <c r="B3" s="32"/>
      <c r="C3" s="32"/>
      <c r="D3" s="32" t="s">
        <v>27</v>
      </c>
      <c r="E3" s="32"/>
      <c r="F3" s="32"/>
      <c r="G3" s="32"/>
      <c r="H3" s="32"/>
    </row>
    <row r="4" spans="6:7" ht="14.25">
      <c r="F4" s="5"/>
      <c r="G4" s="5"/>
    </row>
    <row r="5" spans="6:7" ht="25.5">
      <c r="F5" s="4" t="s">
        <v>2</v>
      </c>
      <c r="G5" s="4" t="s">
        <v>3</v>
      </c>
    </row>
    <row r="6" spans="1:8" s="7" customFormat="1" ht="15.75" customHeight="1">
      <c r="A6" s="32" t="s">
        <v>4</v>
      </c>
      <c r="B6" s="32"/>
      <c r="C6" s="32"/>
      <c r="D6" s="5"/>
      <c r="E6" s="5"/>
      <c r="F6" s="6">
        <v>84065</v>
      </c>
      <c r="G6" s="6">
        <f>F6/$F$34*100</f>
        <v>0.07323634066429625</v>
      </c>
      <c r="H6" s="26"/>
    </row>
    <row r="7" spans="1:8" s="7" customFormat="1" ht="15.75" customHeight="1">
      <c r="A7" s="32" t="s">
        <v>5</v>
      </c>
      <c r="B7" s="32"/>
      <c r="C7" s="32"/>
      <c r="D7" s="5"/>
      <c r="E7" s="5"/>
      <c r="F7" s="6">
        <v>7089475.92</v>
      </c>
      <c r="G7" s="6">
        <f aca="true" t="shared" si="0" ref="G7:G28">F7/$F$34*100</f>
        <v>6.176259722933981</v>
      </c>
      <c r="H7" s="26"/>
    </row>
    <row r="8" spans="1:8" s="7" customFormat="1" ht="15.75" customHeight="1">
      <c r="A8" s="32" t="s">
        <v>21</v>
      </c>
      <c r="B8" s="32"/>
      <c r="C8" s="32"/>
      <c r="D8" s="32"/>
      <c r="E8" s="33"/>
      <c r="F8" s="6">
        <v>2277418.47</v>
      </c>
      <c r="G8" s="6">
        <f t="shared" si="0"/>
        <v>1.9840575138771233</v>
      </c>
      <c r="H8" s="26"/>
    </row>
    <row r="9" spans="2:9" s="7" customFormat="1" ht="15.75" customHeight="1">
      <c r="B9" s="32" t="s">
        <v>6</v>
      </c>
      <c r="C9" s="32"/>
      <c r="D9" s="32"/>
      <c r="E9" s="33"/>
      <c r="F9" s="6">
        <v>2277418.47</v>
      </c>
      <c r="G9" s="6">
        <f t="shared" si="0"/>
        <v>1.9840575138771233</v>
      </c>
      <c r="H9" s="26"/>
      <c r="I9" s="12"/>
    </row>
    <row r="10" spans="3:8" s="7" customFormat="1" ht="15.75" customHeight="1">
      <c r="C10" s="30" t="s">
        <v>7</v>
      </c>
      <c r="D10" s="30"/>
      <c r="E10" s="31"/>
      <c r="F10" s="6">
        <v>0</v>
      </c>
      <c r="G10" s="6">
        <f t="shared" si="0"/>
        <v>0</v>
      </c>
      <c r="H10" s="26"/>
    </row>
    <row r="11" spans="3:8" s="7" customFormat="1" ht="14.25">
      <c r="C11" s="30" t="s">
        <v>8</v>
      </c>
      <c r="D11" s="30"/>
      <c r="E11" s="31"/>
      <c r="F11" s="6">
        <v>0</v>
      </c>
      <c r="G11" s="6">
        <f t="shared" si="0"/>
        <v>0</v>
      </c>
      <c r="H11" s="26"/>
    </row>
    <row r="12" spans="3:8" s="7" customFormat="1" ht="14.25">
      <c r="C12" s="30" t="s">
        <v>9</v>
      </c>
      <c r="D12" s="30"/>
      <c r="E12" s="31"/>
      <c r="F12" s="6">
        <v>0</v>
      </c>
      <c r="G12" s="6">
        <f t="shared" si="0"/>
        <v>0</v>
      </c>
      <c r="H12" s="26"/>
    </row>
    <row r="13" spans="3:8" s="7" customFormat="1" ht="14.25">
      <c r="C13" s="30" t="s">
        <v>10</v>
      </c>
      <c r="D13" s="30"/>
      <c r="E13" s="31"/>
      <c r="F13" s="6">
        <v>397122.15</v>
      </c>
      <c r="G13" s="6">
        <f t="shared" si="0"/>
        <v>0.34596768051790594</v>
      </c>
      <c r="H13" s="26"/>
    </row>
    <row r="14" spans="3:8" s="7" customFormat="1" ht="14.25">
      <c r="C14" s="30" t="s">
        <v>11</v>
      </c>
      <c r="D14" s="30"/>
      <c r="E14" s="31"/>
      <c r="F14" s="6">
        <v>0</v>
      </c>
      <c r="G14" s="6">
        <f t="shared" si="0"/>
        <v>0</v>
      </c>
      <c r="H14" s="26"/>
    </row>
    <row r="15" spans="3:9" s="7" customFormat="1" ht="14.25">
      <c r="C15" s="30" t="s">
        <v>12</v>
      </c>
      <c r="D15" s="30"/>
      <c r="E15" s="31"/>
      <c r="F15" s="6">
        <v>1880296.3199999998</v>
      </c>
      <c r="G15" s="6">
        <f>F15/$F$34*100</f>
        <v>1.6380898333592173</v>
      </c>
      <c r="H15" s="26"/>
      <c r="I15" s="8"/>
    </row>
    <row r="16" spans="3:8" s="7" customFormat="1" ht="14.25">
      <c r="C16" s="30" t="s">
        <v>13</v>
      </c>
      <c r="D16" s="30"/>
      <c r="E16" s="31"/>
      <c r="F16" s="6">
        <v>0</v>
      </c>
      <c r="G16" s="6">
        <f t="shared" si="0"/>
        <v>0</v>
      </c>
      <c r="H16" s="26"/>
    </row>
    <row r="17" spans="3:8" s="7" customFormat="1" ht="14.25">
      <c r="C17" s="30" t="s">
        <v>22</v>
      </c>
      <c r="D17" s="30"/>
      <c r="E17" s="9"/>
      <c r="F17" s="6">
        <v>0</v>
      </c>
      <c r="G17" s="6">
        <f t="shared" si="0"/>
        <v>0</v>
      </c>
      <c r="H17" s="26"/>
    </row>
    <row r="18" spans="2:8" s="7" customFormat="1" ht="15.75" customHeight="1">
      <c r="B18" s="32" t="s">
        <v>14</v>
      </c>
      <c r="C18" s="32"/>
      <c r="D18" s="32"/>
      <c r="E18" s="33"/>
      <c r="F18" s="6">
        <v>0</v>
      </c>
      <c r="G18" s="6">
        <f t="shared" si="0"/>
        <v>0</v>
      </c>
      <c r="H18" s="26"/>
    </row>
    <row r="19" spans="3:8" s="7" customFormat="1" ht="15.75" customHeight="1">
      <c r="C19" s="30" t="s">
        <v>7</v>
      </c>
      <c r="D19" s="30"/>
      <c r="E19" s="31"/>
      <c r="F19" s="6">
        <v>0</v>
      </c>
      <c r="G19" s="6">
        <f t="shared" si="0"/>
        <v>0</v>
      </c>
      <c r="H19" s="26"/>
    </row>
    <row r="20" spans="3:8" s="7" customFormat="1" ht="14.25">
      <c r="C20" s="30" t="s">
        <v>8</v>
      </c>
      <c r="D20" s="30"/>
      <c r="E20" s="31"/>
      <c r="F20" s="6">
        <v>0</v>
      </c>
      <c r="G20" s="6">
        <f t="shared" si="0"/>
        <v>0</v>
      </c>
      <c r="H20" s="26"/>
    </row>
    <row r="21" spans="3:8" s="7" customFormat="1" ht="14.25">
      <c r="C21" s="30" t="s">
        <v>9</v>
      </c>
      <c r="D21" s="30"/>
      <c r="E21" s="31"/>
      <c r="F21" s="6">
        <v>0</v>
      </c>
      <c r="G21" s="6">
        <f t="shared" si="0"/>
        <v>0</v>
      </c>
      <c r="H21" s="26"/>
    </row>
    <row r="22" spans="3:8" s="7" customFormat="1" ht="14.25">
      <c r="C22" s="30" t="s">
        <v>10</v>
      </c>
      <c r="D22" s="30"/>
      <c r="E22" s="31"/>
      <c r="F22" s="6">
        <v>0</v>
      </c>
      <c r="G22" s="6">
        <f t="shared" si="0"/>
        <v>0</v>
      </c>
      <c r="H22" s="26"/>
    </row>
    <row r="23" spans="3:8" s="7" customFormat="1" ht="14.25">
      <c r="C23" s="30" t="s">
        <v>11</v>
      </c>
      <c r="D23" s="30"/>
      <c r="E23" s="31"/>
      <c r="F23" s="6">
        <v>0</v>
      </c>
      <c r="G23" s="6">
        <f t="shared" si="0"/>
        <v>0</v>
      </c>
      <c r="H23" s="26"/>
    </row>
    <row r="24" spans="3:8" s="7" customFormat="1" ht="14.25">
      <c r="C24" s="30" t="s">
        <v>12</v>
      </c>
      <c r="D24" s="30"/>
      <c r="E24" s="31"/>
      <c r="F24" s="6">
        <v>0</v>
      </c>
      <c r="G24" s="6">
        <f t="shared" si="0"/>
        <v>0</v>
      </c>
      <c r="H24" s="26"/>
    </row>
    <row r="25" spans="3:8" s="7" customFormat="1" ht="14.25">
      <c r="C25" s="30" t="s">
        <v>13</v>
      </c>
      <c r="D25" s="30"/>
      <c r="E25" s="31"/>
      <c r="F25" s="6">
        <v>0</v>
      </c>
      <c r="G25" s="6">
        <f t="shared" si="0"/>
        <v>0</v>
      </c>
      <c r="H25" s="26"/>
    </row>
    <row r="26" spans="3:8" s="7" customFormat="1" ht="14.25">
      <c r="C26" s="30" t="s">
        <v>22</v>
      </c>
      <c r="D26" s="30"/>
      <c r="E26" s="9"/>
      <c r="F26" s="6">
        <v>0</v>
      </c>
      <c r="G26" s="6">
        <f t="shared" si="0"/>
        <v>0</v>
      </c>
      <c r="H26" s="26"/>
    </row>
    <row r="27" spans="1:8" s="7" customFormat="1" ht="15.75" customHeight="1">
      <c r="A27" s="32" t="s">
        <v>23</v>
      </c>
      <c r="B27" s="32"/>
      <c r="C27" s="32"/>
      <c r="D27" s="32"/>
      <c r="E27" s="5"/>
      <c r="F27" s="6"/>
      <c r="G27" s="6"/>
      <c r="H27" s="26"/>
    </row>
    <row r="28" spans="1:8" s="7" customFormat="1" ht="16.5" customHeight="1">
      <c r="A28" s="32" t="s">
        <v>19</v>
      </c>
      <c r="B28" s="32"/>
      <c r="C28" s="32"/>
      <c r="D28" s="32"/>
      <c r="E28" s="5"/>
      <c r="F28" s="23">
        <v>69436805.59774356</v>
      </c>
      <c r="G28" s="6">
        <f t="shared" si="0"/>
        <v>60.49244690890217</v>
      </c>
      <c r="H28" s="26"/>
    </row>
    <row r="29" spans="1:8" ht="15" customHeight="1" thickBot="1">
      <c r="A29" s="32" t="s">
        <v>26</v>
      </c>
      <c r="B29" s="32"/>
      <c r="C29" s="32"/>
      <c r="D29" s="32"/>
      <c r="F29" s="23">
        <v>36177165</v>
      </c>
      <c r="G29" s="6">
        <f>F29/$F$34*100</f>
        <v>31.51707821576703</v>
      </c>
      <c r="H29" s="26"/>
    </row>
    <row r="30" spans="1:7" ht="15" thickBot="1">
      <c r="A30" s="32" t="s">
        <v>24</v>
      </c>
      <c r="B30" s="32"/>
      <c r="C30" s="32"/>
      <c r="D30" s="32"/>
      <c r="F30" s="24">
        <f>F6+F7+F8+F28+F29</f>
        <v>115064929.98774356</v>
      </c>
      <c r="G30" s="10">
        <f>F30/F34*100</f>
        <v>100.2430787021446</v>
      </c>
    </row>
    <row r="31" spans="6:7" ht="15" thickBot="1">
      <c r="F31" s="5">
        <v>0</v>
      </c>
      <c r="G31" s="5"/>
    </row>
    <row r="32" spans="1:7" ht="15" thickBot="1">
      <c r="A32" s="32" t="s">
        <v>15</v>
      </c>
      <c r="B32" s="32"/>
      <c r="C32" s="32"/>
      <c r="D32" s="32"/>
      <c r="F32" s="18">
        <v>279020.10000000003</v>
      </c>
      <c r="G32" s="19">
        <f>F32/F34*100</f>
        <v>0.24307870214460253</v>
      </c>
    </row>
    <row r="33" spans="6:7" ht="15" thickBot="1">
      <c r="F33" s="13"/>
      <c r="G33" s="13"/>
    </row>
    <row r="34" spans="1:7" ht="15" thickBot="1">
      <c r="A34" s="32" t="s">
        <v>16</v>
      </c>
      <c r="B34" s="32"/>
      <c r="C34" s="32"/>
      <c r="D34" s="32"/>
      <c r="F34" s="25">
        <f>F30-F32</f>
        <v>114785909.88774356</v>
      </c>
      <c r="G34" s="20">
        <f>F34/F34*100</f>
        <v>100</v>
      </c>
    </row>
    <row r="35" spans="1:7" ht="27.75" customHeight="1">
      <c r="A35" s="32" t="s">
        <v>17</v>
      </c>
      <c r="B35" s="32"/>
      <c r="C35" s="32"/>
      <c r="D35" s="32"/>
      <c r="E35" s="32"/>
      <c r="F35" s="21">
        <v>2003172</v>
      </c>
      <c r="G35" s="13"/>
    </row>
    <row r="36" spans="1:7" ht="24" customHeight="1" thickBot="1">
      <c r="A36" s="32" t="s">
        <v>18</v>
      </c>
      <c r="B36" s="32"/>
      <c r="C36" s="32"/>
      <c r="D36" s="32"/>
      <c r="E36" s="32"/>
      <c r="F36" s="22">
        <f>F34/F35</f>
        <v>57.30207385473817</v>
      </c>
      <c r="G36" s="13"/>
    </row>
  </sheetData>
  <sheetProtection/>
  <mergeCells count="33">
    <mergeCell ref="A32:D32"/>
    <mergeCell ref="A34:D34"/>
    <mergeCell ref="A35:E35"/>
    <mergeCell ref="A36:E36"/>
    <mergeCell ref="A2:E2"/>
    <mergeCell ref="F2:H2"/>
    <mergeCell ref="A3:C3"/>
    <mergeCell ref="D3:H3"/>
    <mergeCell ref="C24:E24"/>
    <mergeCell ref="C25:E25"/>
    <mergeCell ref="A30:D30"/>
    <mergeCell ref="B18:E18"/>
    <mergeCell ref="C19:E19"/>
    <mergeCell ref="C20:E20"/>
    <mergeCell ref="C21:E21"/>
    <mergeCell ref="C22:E22"/>
    <mergeCell ref="C23:E23"/>
    <mergeCell ref="A29:D29"/>
    <mergeCell ref="C15:E15"/>
    <mergeCell ref="C16:E16"/>
    <mergeCell ref="C17:D17"/>
    <mergeCell ref="C26:D26"/>
    <mergeCell ref="A27:D27"/>
    <mergeCell ref="A28:D28"/>
    <mergeCell ref="C12:E12"/>
    <mergeCell ref="C13:E13"/>
    <mergeCell ref="C14:E14"/>
    <mergeCell ref="A6:C6"/>
    <mergeCell ref="A7:C7"/>
    <mergeCell ref="A8:E8"/>
    <mergeCell ref="B9:E9"/>
    <mergeCell ref="C10:E10"/>
    <mergeCell ref="C11:E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0"/>
  <sheetViews>
    <sheetView tabSelected="1" zoomScalePageLayoutView="0" workbookViewId="0" topLeftCell="A1">
      <selection activeCell="B11" sqref="B11"/>
    </sheetView>
  </sheetViews>
  <sheetFormatPr defaultColWidth="8.796875" defaultRowHeight="14.25"/>
  <cols>
    <col min="1" max="1" width="53.296875" style="0" bestFit="1" customWidth="1"/>
    <col min="2" max="2" width="18.59765625" style="0" customWidth="1"/>
    <col min="5" max="5" width="13.5" style="0" bestFit="1" customWidth="1"/>
  </cols>
  <sheetData>
    <row r="2" spans="1:2" ht="14.25">
      <c r="A2" s="13" t="s">
        <v>0</v>
      </c>
      <c r="B2" s="14">
        <v>42216</v>
      </c>
    </row>
    <row r="3" spans="1:2" ht="14.25">
      <c r="A3" s="13" t="s">
        <v>1</v>
      </c>
      <c r="B3" s="13" t="s">
        <v>27</v>
      </c>
    </row>
    <row r="4" spans="1:2" ht="14.25">
      <c r="A4" s="15"/>
      <c r="B4" s="15"/>
    </row>
    <row r="5" spans="1:2" ht="14.25">
      <c r="A5" s="15"/>
      <c r="B5" s="15"/>
    </row>
    <row r="6" spans="1:2" ht="14.25">
      <c r="A6" s="15" t="s">
        <v>16</v>
      </c>
      <c r="B6" s="27">
        <f>'Struktrura portfelja'!F34</f>
        <v>114785909.88774356</v>
      </c>
    </row>
    <row r="7" spans="1:2" ht="14.25">
      <c r="A7" s="15" t="s">
        <v>17</v>
      </c>
      <c r="B7" s="29">
        <v>2003172</v>
      </c>
    </row>
    <row r="8" spans="1:2" ht="14.25">
      <c r="A8" s="15" t="s">
        <v>18</v>
      </c>
      <c r="B8" s="27">
        <f>'Struktrura portfelja'!F36</f>
        <v>57.30207385473817</v>
      </c>
    </row>
    <row r="9" spans="1:8" ht="14.25">
      <c r="A9" s="16" t="s">
        <v>25</v>
      </c>
      <c r="B9" s="28">
        <v>11</v>
      </c>
      <c r="C9" s="1"/>
      <c r="D9" s="1"/>
      <c r="E9" s="1"/>
      <c r="F9" s="1"/>
      <c r="G9" s="1"/>
      <c r="H9" s="2"/>
    </row>
    <row r="10" spans="1:2" ht="14.25">
      <c r="A10" s="15" t="s">
        <v>20</v>
      </c>
      <c r="B10" s="17">
        <f>(((B9/B8)-1)*-1)</f>
        <v>0.8080348709911407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FIMA Global Invest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Branislav Stambolija</dc:creator>
  <cp:keywords/>
  <dc:description/>
  <cp:lastModifiedBy>Miran Pintarić</cp:lastModifiedBy>
  <cp:lastPrinted>2008-05-27T12:41:33Z</cp:lastPrinted>
  <dcterms:created xsi:type="dcterms:W3CDTF">2008-05-27T12:22:34Z</dcterms:created>
  <dcterms:modified xsi:type="dcterms:W3CDTF">2015-08-21T08:54:48Z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-1998138077</vt:i4>
  </property>
  <property fmtid="{D5CDD505-2E9C-101B-9397-08002B2CF9AE}" pid="3" name="_EmailSubject">
    <vt:lpwstr>Struktura portfelja i diskont FMPS-R-A</vt:lpwstr>
  </property>
  <property fmtid="{D5CDD505-2E9C-101B-9397-08002B2CF9AE}" pid="4" name="_AuthorEmail">
    <vt:lpwstr>skoscak@fgi.hr</vt:lpwstr>
  </property>
  <property fmtid="{D5CDD505-2E9C-101B-9397-08002B2CF9AE}" pid="5" name="_AuthorEmailDisplayName">
    <vt:lpwstr>Sabina Koščak</vt:lpwstr>
  </property>
  <property fmtid="{D5CDD505-2E9C-101B-9397-08002B2CF9AE}" pid="6" name="_ReviewingToolsShownOnce">
    <vt:lpwstr/>
  </property>
</Properties>
</file>