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090" lockStructure="1"/>
  <bookViews>
    <workbookView xWindow="480" yWindow="150" windowWidth="15180" windowHeight="11640"/>
  </bookViews>
  <sheets>
    <sheet name="Koeficijenti" sheetId="1" r:id="rId1"/>
    <sheet name="Uspješnost" sheetId="2" state="hidden" r:id="rId2"/>
  </sheets>
  <calcPr calcId="145621"/>
</workbook>
</file>

<file path=xl/calcChain.xml><?xml version="1.0" encoding="utf-8"?>
<calcChain xmlns="http://schemas.openxmlformats.org/spreadsheetml/2006/main">
  <c r="F33" i="1" l="1"/>
  <c r="E103" i="1"/>
  <c r="F71" i="1"/>
  <c r="F70" i="1"/>
  <c r="F69" i="1"/>
  <c r="F68" i="1"/>
  <c r="F67" i="1"/>
  <c r="F66" i="1"/>
  <c r="F65" i="1"/>
  <c r="F64" i="1"/>
  <c r="F63" i="1"/>
  <c r="F62" i="1"/>
  <c r="F100" i="1"/>
  <c r="F88" i="1"/>
  <c r="F87" i="1"/>
  <c r="F24" i="1"/>
  <c r="E19" i="1"/>
  <c r="E38" i="1"/>
  <c r="E81" i="1"/>
  <c r="E91" i="1"/>
  <c r="F102" i="1"/>
  <c r="F101" i="1"/>
  <c r="F99" i="1"/>
  <c r="F98" i="1"/>
  <c r="F97" i="1"/>
  <c r="F96" i="1"/>
  <c r="F90" i="1"/>
  <c r="F89" i="1"/>
  <c r="F86" i="1"/>
  <c r="F80" i="1"/>
  <c r="F79" i="1"/>
  <c r="F78" i="1"/>
  <c r="F77" i="1"/>
  <c r="F76" i="1"/>
  <c r="F75" i="1"/>
  <c r="F74" i="1"/>
  <c r="F73" i="1"/>
  <c r="F72" i="1"/>
  <c r="F61" i="1"/>
  <c r="F60" i="1"/>
  <c r="F59" i="1"/>
  <c r="F58" i="1"/>
  <c r="F57" i="1"/>
  <c r="F56" i="1"/>
  <c r="F55" i="1"/>
  <c r="F54" i="1"/>
  <c r="F53" i="1"/>
  <c r="F52" i="1"/>
  <c r="F51" i="1"/>
  <c r="F50" i="1"/>
  <c r="F49" i="1"/>
  <c r="F48" i="1"/>
  <c r="F47" i="1"/>
  <c r="F37" i="1"/>
  <c r="F36" i="1"/>
  <c r="F35" i="1"/>
  <c r="F34" i="1"/>
  <c r="F32" i="1"/>
  <c r="F31" i="1"/>
  <c r="F30" i="1"/>
  <c r="F29" i="1"/>
  <c r="F28" i="1"/>
  <c r="F27" i="1"/>
  <c r="F26" i="1"/>
  <c r="F25" i="1"/>
  <c r="F16" i="1"/>
  <c r="F17" i="1"/>
  <c r="F18" i="1"/>
  <c r="F15" i="1"/>
  <c r="K86" i="1" l="1"/>
  <c r="B8" i="2" s="1"/>
  <c r="K47" i="1"/>
  <c r="B7" i="2" s="1"/>
  <c r="K96" i="1"/>
  <c r="B9" i="2" s="1"/>
  <c r="K24" i="1"/>
  <c r="B6" i="2" s="1"/>
  <c r="K15" i="1"/>
  <c r="B5" i="2" s="1"/>
  <c r="C5" i="2" l="1"/>
</calcChain>
</file>

<file path=xl/sharedStrings.xml><?xml version="1.0" encoding="utf-8"?>
<sst xmlns="http://schemas.openxmlformats.org/spreadsheetml/2006/main" count="216" uniqueCount="115">
  <si>
    <t>KONTAKT OSOBA I BROJ TELEFONA:</t>
  </si>
  <si>
    <t>DATUM ISPUNJAVANJA UPITNIKA:</t>
  </si>
  <si>
    <t>DIONIČARI I GLAVNA SKUPŠTINA</t>
  </si>
  <si>
    <t>Broj pitanja</t>
  </si>
  <si>
    <t>Pitanje</t>
  </si>
  <si>
    <t>Objašnjenje</t>
  </si>
  <si>
    <t>UPRAVNA I NADZORNA TIJELA</t>
  </si>
  <si>
    <t>Je li društvo prihvatilo primjenu kodeksa korporativnog upravljanja ili je usvojilo vlastitu politiku korporativnog upravljanja?</t>
  </si>
  <si>
    <t>Postoje li usvojeni principi kodeksa korporativnog upravljanja unutar internih politika društva?</t>
  </si>
  <si>
    <t>Objavljuje li društvo unutar svojih godišnjih financijskih izvještaja usklađenost s principima korporativnog upravljanja, urađeni na principu "primjeni ili objasni"?</t>
  </si>
  <si>
    <t>POSVEĆENOST PRINCIPIMA KRPORATIVNOG UPRAVLJANJA I DRUŠTVENA ODGOVORNOST</t>
  </si>
  <si>
    <t>REVIZIJA I MEHANIZMI UNUTARNJE KONTROLE</t>
  </si>
  <si>
    <t>TRANSPARENTNOST I JAVNOST POSLOVANJA</t>
  </si>
  <si>
    <t>Jesu li godišnji, polugodišnji i tromjesečni izvještaji dostupni dioničarima?</t>
  </si>
  <si>
    <t>Je li društvo izradilo kalendar važnih događanja?</t>
  </si>
  <si>
    <t>Je li je vanjski revizor društva vlasnički ili interesno povezan sa društvom?</t>
  </si>
  <si>
    <t>Je li vanjski revizor društva, pruža društvu, sam ili putem povezanih osoba, druge usluge?</t>
  </si>
  <si>
    <t>Je li društvo  uspostavilo mehanizme kojima se osigurava da se osobama koje raspolažu ili dolaze u dodir s povlaštenim informacijama pojasni priroda i značaj tih informacija i ograničenja s tim u vezi?</t>
  </si>
  <si>
    <t>Je li društvo uspostavilo mehanizme kojima se osigurava nadzor nad protekom povlaštenih informacija i njihovom mogućom zlouporabom?</t>
  </si>
  <si>
    <t>Sva pitanja sadržana u ovom upitniku odnos se na razdoblje od jedne poslovne godine na koje se odnose i godišnji financijski izvještaji.</t>
  </si>
  <si>
    <t>Ima li društvo vanjskog revizora?</t>
  </si>
  <si>
    <t xml:space="preserve">NAVEDITE IMENA NADZORNOG ODBORA I NJIHOVE FUNKCIJE: </t>
  </si>
  <si>
    <t>NAVEDITE IMENA UPRAVE I NJIHOVE FUNKCIJE:</t>
  </si>
  <si>
    <t xml:space="preserve">Postoje li ugovori ili sporazumi između člana nadzornog odnosno upravnog odbora društva? </t>
  </si>
  <si>
    <t>Je li nadzorni odnosno upravni odbor ustrojio komisiju za nagrađivanje?</t>
  </si>
  <si>
    <t>Je li nadzorni odnosno upravni odbor ustrojio komisiju za imenovanja?</t>
  </si>
  <si>
    <t xml:space="preserve">Je li nadzorni odnosno upravni odbor ustrojio komisiju za reviziju (revizorski odbor)? </t>
  </si>
  <si>
    <t>Je li dioničarima omogućeno sudjelovanje i glasovanje na glavnoj skupštini društva upotrebom sredstava suvremene komunikacijske tehnologije? (ako ne, objasniti)</t>
  </si>
  <si>
    <t>Je li uprava društva u protekloj godini održala sastanke sa zainteresiranim ulagateljima?</t>
  </si>
  <si>
    <t>Je li nagrada ili naknada koju primaju članovi nadzornog odnosno upravnog odbora u cijelosti ili dijelom određena prema doprinosu uspješnosti društva? (ako ne, objasniti)</t>
  </si>
  <si>
    <t>Je li nadzorni odbor odnosno upravni odbor donio odluku o okvirnom planu svog rada koji uključuje popis redovitih sjednica i podataka koje redovito i pravodobno treba stavljati na raspolaganje članovima nadzornog odbora? (ako ne, objasniti)</t>
  </si>
  <si>
    <t>Sadrži li odluka o isplati dividende ili predujma dividende datum na koji osoba koja je dioničar stječe pravo na isplatu dividende i datum ili razdoblje kada se isplaćuje dividenda? (ako ne, objasniti)</t>
  </si>
  <si>
    <t>Postoji li u društvu dugoročan plan sukcesije? (ako ne, objasniti).</t>
  </si>
  <si>
    <t>Jesu li prethodno odobreni od strane nadzornog odnora odnosno upravnog odbora? (ako ne, objasniti)</t>
  </si>
  <si>
    <t>Jesu li u zapisnicima sa sjednica nadzornog odbora odnosno upravnog odbora zabilježene sve donesene odluke s rezulatatima glasovanja? (ako ne, objasniti)</t>
  </si>
  <si>
    <t>Je li dokumentacija relevantna za rad nadzornog odbora odnosno upravnog odbora na vrijeme dostavljena svim članovima? (ako ne, objasniti)</t>
  </si>
  <si>
    <t>Je li nadzorni odbor odnosno neizvršni direktori upravnog odbora društva sastavljen većinom od neovisnih članova?(ako ne, objasniti)</t>
  </si>
  <si>
    <t>Postupa li društvo na jednak način i pod jednakim uvjetima prema svim dioničarima? (ako ne, objasniti)</t>
  </si>
  <si>
    <t>Je li izdavanje punomoći za glasovanje na glavnoj skupštini krajnje pojednostavljeno i bez strogih formalnih zahtjeva? (ako ne, objasniti)</t>
  </si>
  <si>
    <t>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šest dana prije održavanja skupštine? (ako ne, objasniti)</t>
  </si>
  <si>
    <t>Izvješćuje li svaki član nadzornog odnosno upravnog odbora društvo o svim promjenama glede njegova stjecanja, otpuštanja ili mogućnosti ostvarivanja glasačkih prava nad dionicama društva i to najkasnije pet trgovinskih dana, poslije nastanka takve promjene? (ako ne, objasniti)</t>
  </si>
  <si>
    <t>Nalazi li se društvo u odnosu uzajamnog dioničarstva s drugim društvom ili društvima? (ako da, objasniti)</t>
  </si>
  <si>
    <t xml:space="preserve">Daje li svaka dionica društva pravo na jedan glas ? ( ako ne,objasniti) </t>
  </si>
  <si>
    <t>Je li društvo dioničarima koji iz bilo kojeg razloga nisu u mogućnosti sami glasovati na skupštini, bez posebnih troškova, osiguralo opunomoćenike koji su dužni glasovati sukladno njihovim uputama? (ako ne objasniti)</t>
  </si>
  <si>
    <t>Jesu li postavljeni uvjeti za sudjelovanje na glavnoj skupštini i korištenje pravom glasa (bez obzira jesu li dopušteni sukladno zakonu ili statutu) kao npr. prijavljivanje sudjelovanja unaprijed, ovjeravanje punomoći i slično? (ako da, objasniti)</t>
  </si>
  <si>
    <t>Jesu li detaljni podaci o svim naknadama i drugim primanjima od društva ili s društvom povezanih osoba svakog podjedinog člana nadzornog odbora odnosno upravnog odbora društva, uključujući i strukuru naknade, javno objavljeni? (ako ne, objasniti)</t>
  </si>
  <si>
    <t>Jesu li detaljni podaci o svim primanjima i naknadama koje svaki član uprave ili izvršni direktori primaju od društva javno objavljeni u godišnjem izvješću društva? (ako ne, objasniti)</t>
  </si>
  <si>
    <t>Je li društvo kao dio godišnjeg izvješća objavilo izjavu o politici nagrađivanja uprave, upravnog odbora i nadzornog odbora? (ako ne, objasniti)</t>
  </si>
  <si>
    <t>Je li Izjava o politici nagrađivanja uprave ili izvršnih direktora stalno objavljena na vlastitim internetskim stranicama društva? (ako ne, objasniti)</t>
  </si>
  <si>
    <t>Jesu li svi oblici nagrada članova uprave i nadzornog odbora, uključujući opcije i druge pogodnosti uprave, javno objavljeni po detaljnim pojedinim stavkama i osobama u godišnjem izviješću društva? (ako ne, objasniti)</t>
  </si>
  <si>
    <t>Jesu li svi poslovi u kojima su sudjelovali članovi uprave ili izvršni direktori te s njima povezane osobe i društvo ili s njime povezane osobe jasno navedeni u izvješćima društva? (ako ne, objasniti)</t>
  </si>
  <si>
    <t>Sadrži li izvješće koje nadzorni odbor odnosno upravni odbor podnosi glavnoj skupštini, osim sadržaja izvješća propisanog zakonom, ocjenu ukupne uspješnosti poslovanja društva, rada uprave društva i poseban osvrt na njegovu suradnju s upravom? (ako ne, objasniti)</t>
  </si>
  <si>
    <t>Je li netko trpio negativne posljedice jer je nadležnim tijelima ili organima u društvu ili izvan njega ukazao na nedostatke u primjeni propisa ili etičkih normi unutar društva? (ako da, objasniti)</t>
  </si>
  <si>
    <t>Težinski faktor</t>
  </si>
  <si>
    <t>vrijednost</t>
  </si>
  <si>
    <t>Ukupna vrijednost</t>
  </si>
  <si>
    <t xml:space="preserve">Vrijednost ocjenjivanog područja </t>
  </si>
  <si>
    <t>UKUPNA VRIJEDNOST IZDAVATELJA</t>
  </si>
  <si>
    <t>Je li većina članova komisije iz redova neovisnih članova nadzornog odbora? (ako ne, objasniti)</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</si>
  <si>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objasniti)</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</si>
  <si>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objasniti)</t>
  </si>
  <si>
    <t>Je li komisija nadgledala neovisnost i objektivnost vanjskog revizora, osobito glede rotacije ovlaštenih revizora unutar revizorske kuće i naknada koje društvo plaća za usluge vanjske revizije? (ako ne, objasniti)</t>
  </si>
  <si>
    <t>Je li komisija pratila prirodu i količinu usluga koje nisu revizija, a društvo ih prima od revizorske kuće ili s njome povezanih osoba? (ako ne, objasniti)</t>
  </si>
  <si>
    <t>Je li komisija izradila pravila o tome koje usluge vanjska revizorska kuća i s njome povezane osobe ne smije davati društvu, koje usluge može davati samo uz prethodnu suglasnost komisije, a koje usluge može davati bez prethodne suglasnosti? (ako ne, objasniti)</t>
  </si>
  <si>
    <t xml:space="preserve">Je li komisija razmotrila učinkovitost vanjske revizije i postupke višeg rukovodećeg kadra s obzirom na preporuke koje je iznio vanjski revizor? (ako ne, objasniti) </t>
  </si>
  <si>
    <t>Je li komisija za reviziju osigurala dostavu kvalitetnih informacija ovisnih i povezanih društava te trećih osoba (kao što su stručni savjetnici)? (ako ne, objasniti)</t>
  </si>
  <si>
    <t>Odgovor DA/NE</t>
  </si>
  <si>
    <t xml:space="preserve">Jesu li prilikom isplate dividende ili predujma dividende favorizirani pojedini dioničari? (ako da, objasniti) </t>
  </si>
  <si>
    <t>OSNOVNI PODACI O DRUŠTVU:</t>
  </si>
  <si>
    <t>Za pitanja koja su sadržana u upitniku, potrebno je napisati obrazloženje, samo onda ako pitanje to izričito traži.</t>
  </si>
  <si>
    <t>Odgovori koji se nalaze u upitniku  vrednuju se po određenom postotku, koji je iskazan na početku svakog poglavlja.</t>
  </si>
  <si>
    <t>Jesu li dnevni red skupštine, kao i svi relevantni podaci i isprave uz objašnjenja koje se odnose na dnevni red, objavljeni na internetskoj stranici društva i stavljeni na raspolaganje dioničarima u prostorijama društva od dana prve javne objave dnevnog reda? (ako ne, objasniti)</t>
  </si>
  <si>
    <t>Je li nadzorni odbor odnosno upravni odbor donio unutarnja pravila rada?  (ako ne, objasniti)</t>
  </si>
  <si>
    <t>Jesu li bitni elementi svih takvih ugovora ili sporazuma sadržani u godišnjem izvješću? (ako ne, objasniti)</t>
  </si>
  <si>
    <t>Je li društvo javno objavilo iznose naknada plaćenih vanjskim  revizorima za obavljenu reviziju i za druge pružene usluge? (ako ne, objasniti)</t>
  </si>
  <si>
    <t>Ima li društvo unutarnje revizore i ustrojen sustav unutarnje kontrole? (ako ne, objasniti)</t>
  </si>
  <si>
    <t>Je li naknada članovima nadzornog odnosno upravnog odbora određena odlukom glavne skupštine ili statutom? (ako ne, objasniti)</t>
  </si>
  <si>
    <t xml:space="preserve"> Slažu li se svi članovi uprave i nadzornog ili upravnog odbora da su navodi izneseni u odgovorima na ovaj upitnik po njihovom najboljem saznanju u cijelosti istiniti?</t>
  </si>
  <si>
    <t>Je li komisija pratila integritet financijskih informacija društva, a osobito ispravnost i konzistentnost računovodstvenih metoda koje koristi društvo i grupa kojoj pripada, uključivši i kriterije za konsolidaciju financijskih izvještaja društava koja pripadaju grupi? (ako ne, objasniti)</t>
  </si>
  <si>
    <t xml:space="preserve">Jesu li svi poslovi u kojima su sudjelovali članovi nadzornog odnosno upravnog odbora ili s njima povezane osobe i društvo ili s njim povezane osobe jasno navedeni u izvješćima društva? (ako ne objasniti) </t>
  </si>
  <si>
    <t>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</si>
  <si>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Odgovori na ovaj set pitanja nose 20% cjelokupnog pokazatelja u odnosu na usklađenost društva sa kodeksom korporativnog upravljanja.</t>
  </si>
  <si>
    <t>Odgovori na ovaj set pitanja nose 30% cjelokupnog pokazatelja u odnosu na usklađenost društva sa kodeksom korporativnog upravljanja.</t>
  </si>
  <si>
    <t>Odgovori na ovaj set pitanja nose 20 % cjelokunog pokazatelja u odnosu na usklađenost društva sa kodeksom korporativnog upravljanja.</t>
  </si>
  <si>
    <t>Odgovori na ovo područje nose 10% cjelokupnog pokazatelja u odnosu na usklađenost društva sa kodeksom korporativnog upravljanja.</t>
  </si>
  <si>
    <t>Odgovori na ovo poglavlje nose 20% cjelokupnog pokazatelja u odnosu na usklađenost društva sa kodeksom korporativnog upravljanja.</t>
  </si>
  <si>
    <t>Prilikom odlučivanja uzima li društvo u obzir interese svih dioničara društva, sukladno načelima kodeksa korporativnog upravljanja?</t>
  </si>
  <si>
    <t>Je li datum isplate dividende ili predujma dividende najviše 30 dana nakon dana donošenja odluke? (ako ne, objasniti)</t>
  </si>
  <si>
    <t xml:space="preserve">Je li uprava društva javno objavila odluke glavne skupštine? </t>
  </si>
  <si>
    <t>Je li uprava društva javno objavila podatke o eventualnim tužbama na pobijanje tih odluka?  (ako ne, objasniti)</t>
  </si>
  <si>
    <t>Ako u društvu funkcija unutarnje revizije ne postoji, je li komisija izvršila procjenu potrebe za uspostavom takve funkcije? (ako ne, objasniti)</t>
  </si>
  <si>
    <t>KODEKS KORPORATIVNOG UPRAVLJANJA</t>
  </si>
  <si>
    <t>GODIŠNJI UPITNIK</t>
  </si>
  <si>
    <t>AD PLASTIK d.d., Matoševa 8, Solin</t>
  </si>
  <si>
    <t>Stjepan Laća 021/206-401</t>
  </si>
  <si>
    <t>08.04.2013.</t>
  </si>
  <si>
    <t>DA</t>
  </si>
  <si>
    <t>NE</t>
  </si>
  <si>
    <t>Društvo do sada nije imalo zahtjeva dioničara u navedenom pravcu</t>
  </si>
  <si>
    <t>U dosadašnjoj praksi Društvo nije ocjenilo opravdanim primjeniti sredstva moderne komunikacije, jer se sadašnji način glasovanja, propisan Statutom i Poslovnikom o radu glavne skupštine, kroz praksu potvrdio kao optimalno rješenje.</t>
  </si>
  <si>
    <t>Iz razloga pravne sigurnosti i organiziranje skupštine Društva</t>
  </si>
  <si>
    <t>Ne jer ih nije bilo.</t>
  </si>
  <si>
    <t>Mladen Peroš, Predsjednik Uprave, Ivica Tolić, član Uprave,                      Katija Klepo, član Uprave</t>
  </si>
  <si>
    <t>Josip Boban, Predsjednik NO,  Nikola Zovko zamjenik Predsjednika,                                                                                                   Marijo Grgurinović, član,              Dmitrij Leonidovič Drandin, član, Nadezhda Anatolyevna Nikitina, član,                                                                                         Igor Antoljevič Solomatin, član.</t>
  </si>
  <si>
    <t>Društvo nije donijelo Izjavu o politici nagrađivanja Nadzornog odbora i Uprave</t>
  </si>
  <si>
    <t>Članovi Nadzornog odbora: Josip Boban i Marijo Grgurinović su zaposlenici Društva, dok je Nikola Zovko prijašnji zaposlenik Društva. Ostali članovi Nadzornog odbora su rukovodeći kadrovi ili predstavnici trgovačkih društava koji, kao vodeći dioničari Društva, dobivaju primitke od Društva u vidu dividende.</t>
  </si>
  <si>
    <t>Nema poslova u kojimu su s jedne strane sudjelovali članovi nadzornog odbora ili s njima povezane osobe, a s druge strane Društvo ili  s njime povezane osobe.</t>
  </si>
  <si>
    <t>Nema takvih ugovora</t>
  </si>
  <si>
    <t>Nadzorni odbor nema neovisnih članova</t>
  </si>
  <si>
    <t>Ne jer nije bilo takvih usluga.</t>
  </si>
  <si>
    <t>Pravila su u postupku izrade.</t>
  </si>
  <si>
    <t>Objavljeni su sumarni podaci</t>
  </si>
  <si>
    <t>Takvih poslova nije bilo</t>
  </si>
  <si>
    <t>U ovoj godini u planu je uspostava sustava interne revizije.</t>
  </si>
  <si>
    <t xml:space="preserve">Društvo nema unutarnjeg revizora ali ima uspostavljen sustav unutarnje kontrole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</si>
</sst>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b/>
      <sz val="18"/>
      <name val="Arial"/>
      <family val="2"/>
      <charset val="238"/>
    </font>
    <font>
      <b/>
      <sz val="36"/>
      <name val="Aharoni"/>
      <charset val="177"/>
    </font>
    <font>
      <b/>
      <sz val="14"/>
      <color indexed="20"/>
      <name val="Arial"/>
      <family val="2"/>
      <charset val="238"/>
    </font>
    <font>
      <b/>
      <sz val="10"/>
      <color indexed="20"/>
      <name val="Arial"/>
      <family val="2"/>
      <charset val="238"/>
    </font>
    <font>
      <b/>
      <sz val="16"/>
      <color theme="0"/>
      <name val="Palatino Linotype"/>
      <family val="1"/>
      <charset val="238"/>
    </font>
    <font>
      <sz val="10"/>
      <color theme="1" tint="4.9989318521683403E-2"/>
      <name val="Arial"/>
      <family val="2"/>
      <charset val="238"/>
    </font>
    <font>
      <b/>
      <sz val="14"/>
      <color theme="1" tint="4.9989318521683403E-2"/>
      <name val="Arial"/>
      <family val="2"/>
      <charset val="238"/>
    </font>
    <font>
      <b/>
      <sz val="10"/>
      <color theme="1" tint="4.9989318521683403E-2"/>
      <name val="Arial"/>
      <family val="2"/>
      <charset val="238"/>
    </font>
  </fonts>
  <fills count="8">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9"/>
      </top>
      <bottom style="thin">
        <color indexed="9"/>
      </bottom>
      <diagonal/>
    </border>
    <border>
      <left/>
      <right/>
      <top/>
      <bottom style="thin">
        <color indexed="9"/>
      </bottom>
      <diagonal/>
    </border>
    <border>
      <left style="medium">
        <color indexed="64"/>
      </left>
      <right style="medium">
        <color indexed="64"/>
      </right>
      <top style="medium">
        <color indexed="64"/>
      </top>
      <bottom/>
      <diagonal/>
    </border>
  </borders>
  <cellStyleXfs count="1">
    <xf numFmtId="0" fontId="0" fillId="0" borderId="0"/>
  </cellStyleXfs>
  <cellXfs count="98">
    <xf numFmtId="0" fontId="0" fillId="0" borderId="0" xfId="0"/>
    <xf numFmtId="0" fontId="2" fillId="0" borderId="0" xfId="0" applyFont="1"/>
    <xf numFmtId="0" fontId="3" fillId="0" borderId="0" xfId="0" applyFont="1"/>
    <xf numFmtId="0" fontId="3" fillId="0" borderId="1" xfId="0" applyFont="1" applyBorder="1"/>
    <xf numFmtId="0" fontId="3" fillId="0" borderId="1" xfId="0" applyFont="1" applyBorder="1" applyAlignment="1">
      <alignment horizontal="center"/>
    </xf>
    <xf numFmtId="0" fontId="2" fillId="0" borderId="1" xfId="0" applyFont="1" applyBorder="1"/>
    <xf numFmtId="0" fontId="3" fillId="0" borderId="2" xfId="0" applyFont="1" applyBorder="1" applyAlignment="1">
      <alignment horizontal="center"/>
    </xf>
    <xf numFmtId="0" fontId="3" fillId="0" borderId="0" xfId="0" applyFont="1" applyAlignment="1">
      <alignment horizontal="left"/>
    </xf>
    <xf numFmtId="0" fontId="3" fillId="0" borderId="1" xfId="0" applyFont="1" applyFill="1" applyBorder="1" applyAlignment="1">
      <alignment horizontal="center"/>
    </xf>
    <xf numFmtId="0" fontId="0" fillId="0" borderId="1" xfId="0" applyBorder="1"/>
    <xf numFmtId="0" fontId="3" fillId="0" borderId="0" xfId="0" applyFont="1" applyBorder="1" applyAlignment="1">
      <alignment horizontal="center"/>
    </xf>
    <xf numFmtId="0" fontId="2" fillId="0" borderId="0" xfId="0" applyFont="1" applyBorder="1"/>
    <xf numFmtId="0" fontId="0" fillId="0" borderId="0" xfId="0" applyBorder="1"/>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9" fontId="2" fillId="0" borderId="1" xfId="0" applyNumberFormat="1"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10" fontId="2" fillId="0" borderId="1" xfId="0" applyNumberFormat="1" applyFont="1" applyBorder="1" applyAlignment="1">
      <alignment horizontal="center" vertical="center"/>
    </xf>
    <xf numFmtId="9" fontId="5" fillId="0" borderId="0" xfId="0" applyNumberFormat="1" applyFont="1" applyBorder="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center" wrapText="1"/>
    </xf>
    <xf numFmtId="9" fontId="9"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3" xfId="0" applyFont="1" applyBorder="1"/>
    <xf numFmtId="0" fontId="0" fillId="0" borderId="3" xfId="0"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9" fontId="2" fillId="0" borderId="0" xfId="0" applyNumberFormat="1" applyFont="1" applyBorder="1" applyAlignment="1">
      <alignment horizontal="center" vertical="center"/>
    </xf>
    <xf numFmtId="9" fontId="2" fillId="0" borderId="0" xfId="0" applyNumberFormat="1" applyFont="1" applyBorder="1"/>
    <xf numFmtId="10" fontId="2" fillId="0" borderId="0" xfId="0" applyNumberFormat="1"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0" borderId="0" xfId="0" applyFont="1" applyFill="1"/>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0" xfId="0" applyFont="1" applyAlignment="1">
      <alignment horizontal="left" vertical="center" wrapText="1"/>
    </xf>
    <xf numFmtId="0" fontId="0" fillId="0" borderId="0" xfId="0" applyFill="1"/>
    <xf numFmtId="0" fontId="3" fillId="0" borderId="0" xfId="0" applyFont="1" applyFill="1"/>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xf numFmtId="0" fontId="3" fillId="0" borderId="0" xfId="0" applyFont="1" applyFill="1" applyAlignment="1">
      <alignment horizontal="center" vertical="center"/>
    </xf>
    <xf numFmtId="0" fontId="3" fillId="0" borderId="0" xfId="0" applyFont="1" applyFill="1" applyAlignment="1">
      <alignment horizontal="left" vertical="center" wrapText="1"/>
    </xf>
    <xf numFmtId="9" fontId="2" fillId="0" borderId="0" xfId="0" applyNumberFormat="1" applyFont="1"/>
    <xf numFmtId="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10" fontId="2" fillId="0" borderId="1" xfId="0" applyNumberFormat="1"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3" fillId="5" borderId="0" xfId="0" applyFont="1" applyFill="1" applyAlignment="1">
      <alignment vertical="center"/>
    </xf>
    <xf numFmtId="0" fontId="0" fillId="5" borderId="0" xfId="0" applyFill="1" applyAlignment="1">
      <alignment vertical="center"/>
    </xf>
    <xf numFmtId="0" fontId="2" fillId="4" borderId="1" xfId="0" applyFont="1" applyFill="1" applyBorder="1" applyAlignment="1" applyProtection="1">
      <alignment horizontal="center" vertical="center"/>
      <protection locked="0"/>
    </xf>
    <xf numFmtId="0" fontId="0" fillId="2" borderId="0" xfId="0" applyFill="1" applyProtection="1"/>
    <xf numFmtId="0" fontId="0" fillId="2" borderId="0" xfId="0" applyFill="1" applyBorder="1" applyAlignment="1" applyProtection="1">
      <alignment wrapText="1"/>
    </xf>
    <xf numFmtId="0" fontId="4" fillId="2" borderId="5" xfId="0" applyFont="1" applyFill="1" applyBorder="1" applyAlignment="1" applyProtection="1">
      <alignment horizontal="center" vertical="center"/>
    </xf>
    <xf numFmtId="0" fontId="7" fillId="2" borderId="0" xfId="0" applyFont="1" applyFill="1" applyBorder="1" applyAlignment="1">
      <alignment wrapText="1"/>
    </xf>
    <xf numFmtId="0" fontId="4" fillId="2" borderId="5" xfId="0" applyFont="1" applyFill="1" applyBorder="1" applyAlignment="1">
      <alignment horizontal="center" vertical="center"/>
    </xf>
    <xf numFmtId="0" fontId="0" fillId="2" borderId="0" xfId="0" applyFill="1"/>
    <xf numFmtId="0" fontId="0" fillId="2" borderId="0" xfId="0" applyFill="1" applyBorder="1" applyAlignment="1">
      <alignment wrapText="1"/>
    </xf>
    <xf numFmtId="0" fontId="8" fillId="2" borderId="0" xfId="0" applyFont="1" applyFill="1" applyBorder="1" applyAlignment="1">
      <alignment wrapText="1"/>
    </xf>
    <xf numFmtId="0" fontId="4" fillId="2" borderId="0" xfId="0" applyFont="1" applyFill="1" applyBorder="1" applyAlignment="1" applyProtection="1">
      <alignment horizontal="center" vertical="center"/>
    </xf>
    <xf numFmtId="0" fontId="0" fillId="2" borderId="0" xfId="0" applyFill="1" applyBorder="1" applyProtection="1"/>
    <xf numFmtId="0" fontId="10" fillId="2" borderId="0" xfId="0" applyFont="1" applyFill="1" applyBorder="1" applyProtection="1"/>
    <xf numFmtId="0" fontId="10" fillId="2" borderId="0" xfId="0" applyFont="1" applyFill="1" applyBorder="1" applyAlignment="1" applyProtection="1">
      <alignment wrapText="1"/>
    </xf>
    <xf numFmtId="0" fontId="4" fillId="2" borderId="0" xfId="0" applyFont="1" applyFill="1" applyBorder="1" applyAlignment="1" applyProtection="1">
      <alignment horizontal="left" vertical="top"/>
    </xf>
    <xf numFmtId="0" fontId="4" fillId="2" borderId="0" xfId="0" applyFont="1" applyFill="1" applyBorder="1" applyAlignment="1">
      <alignment horizontal="center" vertical="center"/>
    </xf>
    <xf numFmtId="0" fontId="4" fillId="2" borderId="0" xfId="0" applyFont="1" applyFill="1" applyBorder="1" applyAlignment="1">
      <alignment horizontal="left" vertical="top"/>
    </xf>
    <xf numFmtId="0" fontId="8" fillId="2" borderId="0" xfId="0" applyFont="1" applyFill="1" applyBorder="1" applyAlignment="1" applyProtection="1">
      <alignment horizontal="left" wrapText="1"/>
    </xf>
    <xf numFmtId="0" fontId="4" fillId="2" borderId="6" xfId="0" applyFont="1" applyFill="1" applyBorder="1" applyAlignment="1" applyProtection="1">
      <alignment horizontal="center" vertical="center"/>
    </xf>
    <xf numFmtId="0" fontId="3" fillId="0" borderId="0" xfId="0" applyFont="1" applyBorder="1"/>
    <xf numFmtId="0" fontId="11" fillId="2" borderId="0" xfId="0" applyFont="1" applyFill="1" applyBorder="1" applyAlignment="1" applyProtection="1">
      <alignment wrapText="1"/>
    </xf>
    <xf numFmtId="0" fontId="11" fillId="2" borderId="0" xfId="0" applyFont="1" applyFill="1" applyBorder="1" applyAlignment="1" applyProtection="1">
      <alignment horizontal="left" indent="1"/>
    </xf>
    <xf numFmtId="0" fontId="12" fillId="2" borderId="0" xfId="0" applyFont="1" applyFill="1" applyBorder="1" applyAlignment="1" applyProtection="1"/>
    <xf numFmtId="0" fontId="12" fillId="2" borderId="0" xfId="0" applyFont="1" applyFill="1" applyBorder="1" applyAlignment="1" applyProtection="1">
      <alignment horizontal="left" indent="1"/>
    </xf>
    <xf numFmtId="0" fontId="2" fillId="6" borderId="1"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center" wrapText="1"/>
      <protection locked="0"/>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10" fontId="6" fillId="7"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2</xdr:col>
      <xdr:colOff>1847850</xdr:colOff>
      <xdr:row>0</xdr:row>
      <xdr:rowOff>714375</xdr:rowOff>
    </xdr:to>
    <xdr:pic>
      <xdr:nvPicPr>
        <xdr:cNvPr id="1036" name="Picture 30" descr="Z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285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3"/>
  <sheetViews>
    <sheetView tabSelected="1" topLeftCell="B36" zoomScaleNormal="100" workbookViewId="0">
      <selection activeCell="L44" sqref="L44"/>
    </sheetView>
  </sheetViews>
  <sheetFormatPr defaultRowHeight="12.75" x14ac:dyDescent="0.2"/>
  <cols>
    <col min="1" max="1" width="7.5703125" customWidth="1"/>
    <col min="2" max="2" width="8.7109375" style="21" customWidth="1"/>
    <col min="3" max="3" width="75.28515625" style="41" customWidth="1"/>
    <col min="4" max="4" width="10.28515625" customWidth="1"/>
    <col min="5" max="5" width="9.140625" hidden="1" customWidth="1"/>
    <col min="6" max="6" width="11" hidden="1" customWidth="1"/>
    <col min="7" max="7" width="31.5703125" customWidth="1"/>
    <col min="8" max="8" width="12.7109375" hidden="1" customWidth="1"/>
    <col min="9" max="10" width="9.140625" hidden="1" customWidth="1"/>
    <col min="11" max="11" width="11.7109375" hidden="1" customWidth="1"/>
  </cols>
  <sheetData>
    <row r="1" spans="1:11" s="71" customFormat="1" ht="70.5" customHeight="1" x14ac:dyDescent="0.2">
      <c r="A1" s="80"/>
      <c r="B1" s="81"/>
      <c r="C1" s="82"/>
      <c r="D1" s="72"/>
      <c r="E1" s="79"/>
      <c r="F1" s="87"/>
      <c r="G1" s="83"/>
    </row>
    <row r="2" spans="1:11" s="76" customFormat="1" ht="18" customHeight="1" x14ac:dyDescent="0.25">
      <c r="A2" s="90" t="s">
        <v>91</v>
      </c>
      <c r="B2" s="89"/>
      <c r="C2" s="89"/>
      <c r="D2" s="74"/>
      <c r="E2" s="84"/>
      <c r="F2" s="75"/>
      <c r="G2" s="85"/>
    </row>
    <row r="3" spans="1:11" s="76" customFormat="1" ht="16.5" customHeight="1" x14ac:dyDescent="0.2">
      <c r="A3" s="92" t="s">
        <v>92</v>
      </c>
      <c r="B3" s="91"/>
      <c r="C3" s="82"/>
      <c r="D3" s="77"/>
      <c r="E3" s="79"/>
      <c r="F3" s="73"/>
      <c r="G3" s="83"/>
    </row>
    <row r="4" spans="1:11" s="76" customFormat="1" ht="27.75" customHeight="1" thickBot="1" x14ac:dyDescent="0.25">
      <c r="A4" s="80"/>
      <c r="B4" s="86"/>
      <c r="C4" s="86"/>
      <c r="D4" s="78"/>
      <c r="E4" s="79"/>
      <c r="F4" s="79"/>
      <c r="G4" s="83"/>
    </row>
    <row r="5" spans="1:11" ht="30.75" thickBot="1" x14ac:dyDescent="0.35">
      <c r="A5" s="88" t="s">
        <v>68</v>
      </c>
      <c r="B5" s="42"/>
      <c r="C5" s="40"/>
      <c r="D5" s="11"/>
      <c r="E5" s="1"/>
      <c r="F5" s="1"/>
      <c r="G5" s="94" t="s">
        <v>93</v>
      </c>
    </row>
    <row r="6" spans="1:11" ht="15.75" thickBot="1" x14ac:dyDescent="0.35">
      <c r="A6" s="88" t="s">
        <v>0</v>
      </c>
      <c r="B6" s="42"/>
      <c r="C6" s="40"/>
      <c r="D6" s="11"/>
      <c r="E6" s="1"/>
      <c r="F6" s="1"/>
      <c r="G6" s="94" t="s">
        <v>94</v>
      </c>
    </row>
    <row r="7" spans="1:11" ht="15" x14ac:dyDescent="0.3">
      <c r="A7" s="88" t="s">
        <v>1</v>
      </c>
      <c r="B7" s="42"/>
      <c r="C7" s="40"/>
      <c r="D7" s="11"/>
      <c r="E7" s="1"/>
      <c r="F7" s="1"/>
      <c r="G7" s="94" t="s">
        <v>95</v>
      </c>
    </row>
    <row r="8" spans="1:11" ht="15" x14ac:dyDescent="0.3">
      <c r="A8" s="2" t="s">
        <v>19</v>
      </c>
      <c r="B8" s="20"/>
      <c r="C8" s="35"/>
      <c r="D8" s="1"/>
      <c r="E8" s="1"/>
      <c r="F8" s="1"/>
      <c r="G8" s="11"/>
    </row>
    <row r="9" spans="1:11" ht="15" x14ac:dyDescent="0.3">
      <c r="A9" s="2" t="s">
        <v>69</v>
      </c>
      <c r="B9" s="20"/>
      <c r="C9" s="35"/>
      <c r="D9" s="1"/>
      <c r="E9" s="1"/>
      <c r="F9" s="1"/>
      <c r="G9" s="11"/>
    </row>
    <row r="10" spans="1:11" ht="15" x14ac:dyDescent="0.3">
      <c r="A10" s="2" t="s">
        <v>70</v>
      </c>
      <c r="B10" s="20"/>
      <c r="C10" s="35"/>
      <c r="D10" s="1"/>
      <c r="E10" s="1"/>
      <c r="F10" s="1"/>
      <c r="G10" s="11"/>
    </row>
    <row r="11" spans="1:11" ht="15" x14ac:dyDescent="0.3">
      <c r="A11" s="2"/>
      <c r="B11" s="20"/>
      <c r="C11" s="35"/>
      <c r="D11" s="1"/>
      <c r="E11" s="1"/>
      <c r="F11" s="1"/>
      <c r="G11" s="1"/>
    </row>
    <row r="12" spans="1:11" ht="15" x14ac:dyDescent="0.2">
      <c r="A12" s="68" t="s">
        <v>10</v>
      </c>
      <c r="B12" s="68"/>
      <c r="C12" s="68"/>
      <c r="D12" s="68"/>
      <c r="E12" s="68"/>
      <c r="F12" s="68"/>
      <c r="G12" s="68"/>
      <c r="H12" s="68"/>
      <c r="I12" s="68"/>
      <c r="J12" s="68"/>
      <c r="K12" s="68"/>
    </row>
    <row r="13" spans="1:11" ht="15" x14ac:dyDescent="0.3">
      <c r="A13" s="2" t="s">
        <v>81</v>
      </c>
      <c r="B13" s="34"/>
      <c r="C13" s="51"/>
      <c r="D13" s="2"/>
      <c r="E13" s="2"/>
      <c r="F13" s="1"/>
      <c r="G13" s="1"/>
      <c r="H13" s="1"/>
      <c r="I13" s="1"/>
      <c r="J13" s="1"/>
    </row>
    <row r="14" spans="1:11" s="18" customFormat="1" ht="30" x14ac:dyDescent="0.2">
      <c r="A14" s="14"/>
      <c r="B14" s="14" t="s">
        <v>3</v>
      </c>
      <c r="C14" s="16" t="s">
        <v>4</v>
      </c>
      <c r="D14" s="14" t="s">
        <v>66</v>
      </c>
      <c r="E14" s="14" t="s">
        <v>53</v>
      </c>
      <c r="F14" s="14" t="s">
        <v>54</v>
      </c>
      <c r="G14" s="14" t="s">
        <v>5</v>
      </c>
      <c r="H14" s="17"/>
      <c r="I14" s="17"/>
      <c r="J14" s="17"/>
      <c r="K14" s="14" t="s">
        <v>55</v>
      </c>
    </row>
    <row r="15" spans="1:11" ht="30" x14ac:dyDescent="0.2">
      <c r="A15" s="9"/>
      <c r="B15" s="31">
        <v>1</v>
      </c>
      <c r="C15" s="36" t="s">
        <v>7</v>
      </c>
      <c r="D15" s="70" t="s">
        <v>96</v>
      </c>
      <c r="E15" s="19">
        <v>0.25</v>
      </c>
      <c r="F15" s="19">
        <f>IF(D15="DA",E15,0)</f>
        <v>0.25</v>
      </c>
      <c r="G15" s="93"/>
      <c r="H15" s="20"/>
      <c r="I15" s="20"/>
      <c r="J15" s="20"/>
      <c r="K15" s="95">
        <f>SUM(F15:F18)*0.2</f>
        <v>0.2</v>
      </c>
    </row>
    <row r="16" spans="1:11" ht="30" x14ac:dyDescent="0.3">
      <c r="A16" s="5"/>
      <c r="B16" s="31">
        <v>2</v>
      </c>
      <c r="C16" s="36" t="s">
        <v>8</v>
      </c>
      <c r="D16" s="70" t="s">
        <v>96</v>
      </c>
      <c r="E16" s="19">
        <v>0.25</v>
      </c>
      <c r="F16" s="19">
        <f>IF(D16="DA",E16,0)</f>
        <v>0.25</v>
      </c>
      <c r="G16" s="93"/>
      <c r="H16" s="20"/>
      <c r="I16" s="20"/>
      <c r="J16" s="20"/>
      <c r="K16" s="96"/>
    </row>
    <row r="17" spans="1:11" ht="30" x14ac:dyDescent="0.3">
      <c r="A17" s="5"/>
      <c r="B17" s="31">
        <v>3</v>
      </c>
      <c r="C17" s="36" t="s">
        <v>9</v>
      </c>
      <c r="D17" s="70" t="s">
        <v>96</v>
      </c>
      <c r="E17" s="19">
        <v>0.25</v>
      </c>
      <c r="F17" s="19">
        <f>IF(D17="DA",E17,0)</f>
        <v>0.25</v>
      </c>
      <c r="G17" s="93"/>
      <c r="H17" s="20"/>
      <c r="I17" s="20"/>
      <c r="J17" s="20"/>
      <c r="K17" s="96"/>
    </row>
    <row r="18" spans="1:11" ht="30" x14ac:dyDescent="0.2">
      <c r="A18" s="9"/>
      <c r="B18" s="31">
        <v>4</v>
      </c>
      <c r="C18" s="36" t="s">
        <v>86</v>
      </c>
      <c r="D18" s="70" t="s">
        <v>96</v>
      </c>
      <c r="E18" s="19">
        <v>0.25</v>
      </c>
      <c r="F18" s="19">
        <f>IF(D18="DA",E18,0)</f>
        <v>0.25</v>
      </c>
      <c r="G18" s="93"/>
      <c r="H18" s="21"/>
      <c r="I18" s="21"/>
      <c r="J18" s="21"/>
      <c r="K18" s="96"/>
    </row>
    <row r="19" spans="1:11" ht="23.25" x14ac:dyDescent="0.2">
      <c r="A19" s="12"/>
      <c r="B19" s="33"/>
      <c r="C19" s="40"/>
      <c r="D19" s="42"/>
      <c r="E19" s="43">
        <f>SUM(E15:E18)</f>
        <v>1</v>
      </c>
      <c r="F19" s="43"/>
      <c r="G19" s="46"/>
      <c r="H19" s="21"/>
      <c r="I19" s="21"/>
      <c r="J19" s="21"/>
      <c r="K19" s="47"/>
    </row>
    <row r="20" spans="1:11" ht="15" x14ac:dyDescent="0.3">
      <c r="A20" s="1"/>
      <c r="B20" s="34"/>
      <c r="C20" s="35"/>
      <c r="D20" s="1"/>
      <c r="E20" s="1"/>
      <c r="F20" s="1"/>
      <c r="G20" s="1"/>
    </row>
    <row r="21" spans="1:11" ht="15" x14ac:dyDescent="0.2">
      <c r="A21" s="68" t="s">
        <v>2</v>
      </c>
      <c r="B21" s="68"/>
      <c r="C21" s="68"/>
      <c r="D21" s="68"/>
      <c r="E21" s="68"/>
      <c r="F21" s="68"/>
      <c r="G21" s="68"/>
      <c r="H21" s="68"/>
      <c r="I21" s="68"/>
      <c r="J21" s="68"/>
      <c r="K21" s="68"/>
    </row>
    <row r="22" spans="1:11" s="52" customFormat="1" ht="15" x14ac:dyDescent="0.3">
      <c r="A22" s="53" t="s">
        <v>82</v>
      </c>
      <c r="B22" s="49"/>
      <c r="C22" s="50"/>
      <c r="D22" s="48"/>
      <c r="E22" s="48"/>
      <c r="F22" s="48"/>
      <c r="G22" s="48"/>
    </row>
    <row r="23" spans="1:11" s="21" customFormat="1" ht="30" x14ac:dyDescent="0.2">
      <c r="A23" s="31"/>
      <c r="B23" s="14" t="s">
        <v>3</v>
      </c>
      <c r="C23" s="14" t="s">
        <v>4</v>
      </c>
      <c r="D23" s="14" t="s">
        <v>66</v>
      </c>
      <c r="E23" s="14" t="s">
        <v>53</v>
      </c>
      <c r="F23" s="14" t="s">
        <v>54</v>
      </c>
      <c r="G23" s="31" t="s">
        <v>5</v>
      </c>
      <c r="H23" s="13" t="s">
        <v>5</v>
      </c>
      <c r="I23" s="13" t="s">
        <v>5</v>
      </c>
      <c r="J23" s="13" t="s">
        <v>5</v>
      </c>
      <c r="K23" s="14" t="s">
        <v>55</v>
      </c>
    </row>
    <row r="24" spans="1:11" s="52" customFormat="1" ht="30" x14ac:dyDescent="0.3">
      <c r="A24" s="8"/>
      <c r="B24" s="61">
        <v>5</v>
      </c>
      <c r="C24" s="62" t="s">
        <v>41</v>
      </c>
      <c r="D24" s="70" t="s">
        <v>97</v>
      </c>
      <c r="E24" s="60">
        <v>0.05</v>
      </c>
      <c r="F24" s="63">
        <f>IF(D24="NE",E24,0)</f>
        <v>0.05</v>
      </c>
      <c r="G24" s="93"/>
      <c r="H24" s="64"/>
      <c r="I24" s="64"/>
      <c r="J24" s="64"/>
      <c r="K24" s="95">
        <f>SUM(F24:F37)*0.3</f>
        <v>0.26400000000000001</v>
      </c>
    </row>
    <row r="25" spans="1:11" ht="15" x14ac:dyDescent="0.3">
      <c r="A25" s="6"/>
      <c r="B25" s="32">
        <v>6</v>
      </c>
      <c r="C25" s="38" t="s">
        <v>42</v>
      </c>
      <c r="D25" s="70" t="s">
        <v>96</v>
      </c>
      <c r="E25" s="19">
        <v>0.1</v>
      </c>
      <c r="F25" s="22">
        <f t="shared" ref="F25:F37" si="0">IF(D25="DA",E25,0)</f>
        <v>0.1</v>
      </c>
      <c r="G25" s="93"/>
      <c r="H25" s="5"/>
      <c r="I25" s="5"/>
      <c r="J25" s="5"/>
      <c r="K25" s="95"/>
    </row>
    <row r="26" spans="1:11" ht="30" x14ac:dyDescent="0.3">
      <c r="A26" s="6"/>
      <c r="B26" s="32">
        <v>7</v>
      </c>
      <c r="C26" s="39" t="s">
        <v>37</v>
      </c>
      <c r="D26" s="70" t="s">
        <v>96</v>
      </c>
      <c r="E26" s="19">
        <v>7.0000000000000007E-2</v>
      </c>
      <c r="F26" s="22">
        <f t="shared" si="0"/>
        <v>7.0000000000000007E-2</v>
      </c>
      <c r="G26" s="93"/>
      <c r="H26" s="5"/>
      <c r="I26" s="5"/>
      <c r="J26" s="5"/>
      <c r="K26" s="95"/>
    </row>
    <row r="27" spans="1:11" ht="30" x14ac:dyDescent="0.3">
      <c r="A27" s="6"/>
      <c r="B27" s="32">
        <v>8</v>
      </c>
      <c r="C27" s="39" t="s">
        <v>38</v>
      </c>
      <c r="D27" s="70" t="s">
        <v>96</v>
      </c>
      <c r="E27" s="19">
        <v>7.0000000000000007E-2</v>
      </c>
      <c r="F27" s="22">
        <f t="shared" si="0"/>
        <v>7.0000000000000007E-2</v>
      </c>
      <c r="G27" s="93"/>
      <c r="H27" s="5"/>
      <c r="I27" s="5"/>
      <c r="J27" s="5"/>
      <c r="K27" s="95"/>
    </row>
    <row r="28" spans="1:11" ht="45" x14ac:dyDescent="0.3">
      <c r="A28" s="6"/>
      <c r="B28" s="32">
        <v>9</v>
      </c>
      <c r="C28" s="39" t="s">
        <v>43</v>
      </c>
      <c r="D28" s="70" t="s">
        <v>97</v>
      </c>
      <c r="E28" s="19">
        <v>0.05</v>
      </c>
      <c r="F28" s="22">
        <f t="shared" si="0"/>
        <v>0</v>
      </c>
      <c r="G28" s="93" t="s">
        <v>98</v>
      </c>
      <c r="H28" s="5"/>
      <c r="I28" s="5"/>
      <c r="J28" s="5"/>
      <c r="K28" s="95"/>
    </row>
    <row r="29" spans="1:11" ht="75" x14ac:dyDescent="0.3">
      <c r="A29" s="4"/>
      <c r="B29" s="31">
        <v>10</v>
      </c>
      <c r="C29" s="36" t="s">
        <v>39</v>
      </c>
      <c r="D29" s="70" t="s">
        <v>96</v>
      </c>
      <c r="E29" s="19">
        <v>0.1</v>
      </c>
      <c r="F29" s="22">
        <f t="shared" si="0"/>
        <v>0.1</v>
      </c>
      <c r="G29" s="93"/>
      <c r="H29" s="5"/>
      <c r="I29" s="5"/>
      <c r="J29" s="5"/>
      <c r="K29" s="95"/>
    </row>
    <row r="30" spans="1:11" ht="60" x14ac:dyDescent="0.3">
      <c r="A30" s="4"/>
      <c r="B30" s="31">
        <v>11</v>
      </c>
      <c r="C30" s="36" t="s">
        <v>71</v>
      </c>
      <c r="D30" s="70" t="s">
        <v>96</v>
      </c>
      <c r="E30" s="19">
        <v>0.1</v>
      </c>
      <c r="F30" s="22">
        <f t="shared" si="0"/>
        <v>0.1</v>
      </c>
      <c r="G30" s="93"/>
      <c r="H30" s="5"/>
      <c r="I30" s="5"/>
      <c r="J30" s="5"/>
      <c r="K30" s="95"/>
    </row>
    <row r="31" spans="1:11" ht="45" x14ac:dyDescent="0.3">
      <c r="A31" s="4"/>
      <c r="B31" s="31">
        <v>12</v>
      </c>
      <c r="C31" s="37" t="s">
        <v>31</v>
      </c>
      <c r="D31" s="70" t="s">
        <v>96</v>
      </c>
      <c r="E31" s="19">
        <v>7.0000000000000007E-2</v>
      </c>
      <c r="F31" s="22">
        <f t="shared" si="0"/>
        <v>7.0000000000000007E-2</v>
      </c>
      <c r="G31" s="93"/>
      <c r="H31" s="5"/>
      <c r="I31" s="5"/>
      <c r="J31" s="5"/>
      <c r="K31" s="95"/>
    </row>
    <row r="32" spans="1:11" ht="30" x14ac:dyDescent="0.3">
      <c r="A32" s="4"/>
      <c r="B32" s="31">
        <v>13</v>
      </c>
      <c r="C32" s="37" t="s">
        <v>87</v>
      </c>
      <c r="D32" s="70" t="s">
        <v>96</v>
      </c>
      <c r="E32" s="19">
        <v>0.05</v>
      </c>
      <c r="F32" s="22">
        <f t="shared" si="0"/>
        <v>0.05</v>
      </c>
      <c r="G32" s="93"/>
      <c r="H32" s="5"/>
      <c r="I32" s="5"/>
      <c r="J32" s="5"/>
      <c r="K32" s="95"/>
    </row>
    <row r="33" spans="1:11" ht="30" x14ac:dyDescent="0.3">
      <c r="A33" s="4"/>
      <c r="B33" s="31">
        <v>14</v>
      </c>
      <c r="C33" s="37" t="s">
        <v>67</v>
      </c>
      <c r="D33" s="70" t="s">
        <v>97</v>
      </c>
      <c r="E33" s="19">
        <v>0.1</v>
      </c>
      <c r="F33" s="22">
        <f>IF(D33="NE",E33,0)</f>
        <v>0.1</v>
      </c>
      <c r="G33" s="93"/>
      <c r="H33" s="5"/>
      <c r="I33" s="5"/>
      <c r="J33" s="5"/>
      <c r="K33" s="95"/>
    </row>
    <row r="34" spans="1:11" ht="120" x14ac:dyDescent="0.3">
      <c r="A34" s="4"/>
      <c r="B34" s="31">
        <v>15</v>
      </c>
      <c r="C34" s="37" t="s">
        <v>27</v>
      </c>
      <c r="D34" s="70" t="s">
        <v>97</v>
      </c>
      <c r="E34" s="19">
        <v>0.02</v>
      </c>
      <c r="F34" s="22">
        <f t="shared" si="0"/>
        <v>0</v>
      </c>
      <c r="G34" s="93" t="s">
        <v>99</v>
      </c>
      <c r="H34" s="5"/>
      <c r="I34" s="5"/>
      <c r="J34" s="5"/>
      <c r="K34" s="95"/>
    </row>
    <row r="35" spans="1:11" ht="60" x14ac:dyDescent="0.3">
      <c r="A35" s="4"/>
      <c r="B35" s="31">
        <v>16</v>
      </c>
      <c r="C35" s="37" t="s">
        <v>44</v>
      </c>
      <c r="D35" s="70" t="s">
        <v>96</v>
      </c>
      <c r="E35" s="19">
        <v>7.0000000000000007E-2</v>
      </c>
      <c r="F35" s="22">
        <f t="shared" si="0"/>
        <v>7.0000000000000007E-2</v>
      </c>
      <c r="G35" s="93" t="s">
        <v>100</v>
      </c>
      <c r="H35" s="5"/>
      <c r="I35" s="5"/>
      <c r="J35" s="5"/>
      <c r="K35" s="95"/>
    </row>
    <row r="36" spans="1:11" ht="15" x14ac:dyDescent="0.3">
      <c r="A36" s="4"/>
      <c r="B36" s="31">
        <v>17</v>
      </c>
      <c r="C36" s="37" t="s">
        <v>88</v>
      </c>
      <c r="D36" s="70" t="s">
        <v>96</v>
      </c>
      <c r="E36" s="19">
        <v>0.1</v>
      </c>
      <c r="F36" s="22">
        <f t="shared" si="0"/>
        <v>0.1</v>
      </c>
      <c r="G36" s="93"/>
      <c r="H36" s="9"/>
      <c r="I36" s="9"/>
      <c r="J36" s="9"/>
      <c r="K36" s="95"/>
    </row>
    <row r="37" spans="1:11" ht="30" x14ac:dyDescent="0.3">
      <c r="A37" s="4"/>
      <c r="B37" s="31">
        <v>18</v>
      </c>
      <c r="C37" s="37" t="s">
        <v>89</v>
      </c>
      <c r="D37" s="70" t="s">
        <v>97</v>
      </c>
      <c r="E37" s="19">
        <v>0.05</v>
      </c>
      <c r="F37" s="22">
        <f t="shared" si="0"/>
        <v>0</v>
      </c>
      <c r="G37" s="93" t="s">
        <v>101</v>
      </c>
      <c r="H37" s="9"/>
      <c r="I37" s="9"/>
      <c r="J37" s="9"/>
      <c r="K37" s="95"/>
    </row>
    <row r="38" spans="1:11" ht="23.25" x14ac:dyDescent="0.3">
      <c r="A38" s="10"/>
      <c r="B38" s="33"/>
      <c r="C38" s="40"/>
      <c r="D38" s="42"/>
      <c r="E38" s="45">
        <f>SUM(E24:E37)</f>
        <v>1</v>
      </c>
      <c r="F38" s="45"/>
      <c r="G38" s="12"/>
      <c r="H38" s="12"/>
      <c r="I38" s="12"/>
      <c r="J38" s="12"/>
      <c r="K38" s="23"/>
    </row>
    <row r="39" spans="1:11" ht="15" x14ac:dyDescent="0.3">
      <c r="A39" s="10"/>
      <c r="B39" s="33"/>
      <c r="C39" s="40"/>
      <c r="D39" s="11"/>
      <c r="E39" s="11"/>
      <c r="F39" s="11"/>
      <c r="G39" s="12"/>
      <c r="H39" s="12"/>
      <c r="I39" s="12"/>
      <c r="J39" s="12"/>
    </row>
    <row r="40" spans="1:11" ht="15.75" thickBot="1" x14ac:dyDescent="0.25">
      <c r="A40" s="68" t="s">
        <v>6</v>
      </c>
      <c r="B40" s="69"/>
      <c r="C40" s="69"/>
      <c r="D40" s="69"/>
      <c r="E40" s="69"/>
      <c r="F40" s="69"/>
      <c r="G40" s="69"/>
      <c r="H40" s="69"/>
      <c r="I40" s="69"/>
      <c r="J40" s="69"/>
      <c r="K40" s="69"/>
    </row>
    <row r="41" spans="1:11" ht="45" x14ac:dyDescent="0.3">
      <c r="A41" s="7" t="s">
        <v>22</v>
      </c>
      <c r="B41" s="34"/>
      <c r="C41" s="35"/>
      <c r="D41" s="11"/>
      <c r="E41" s="11"/>
      <c r="F41" s="11"/>
      <c r="G41" s="94" t="s">
        <v>102</v>
      </c>
      <c r="H41" s="12"/>
      <c r="I41" s="12"/>
      <c r="J41" s="12"/>
    </row>
    <row r="42" spans="1:11" ht="15.75" thickBot="1" x14ac:dyDescent="0.35">
      <c r="A42" s="7"/>
      <c r="B42" s="34"/>
      <c r="C42" s="35"/>
      <c r="D42" s="11"/>
      <c r="E42" s="11"/>
      <c r="F42" s="11"/>
      <c r="G42" s="12"/>
      <c r="H42" s="12"/>
      <c r="I42" s="12"/>
      <c r="J42" s="12"/>
    </row>
    <row r="43" spans="1:11" ht="120" x14ac:dyDescent="0.3">
      <c r="A43" s="7" t="s">
        <v>21</v>
      </c>
      <c r="B43" s="34"/>
      <c r="C43" s="35"/>
      <c r="D43" s="11"/>
      <c r="E43" s="11"/>
      <c r="F43" s="11"/>
      <c r="G43" s="94" t="s">
        <v>103</v>
      </c>
      <c r="H43" s="12"/>
      <c r="I43" s="12"/>
      <c r="J43" s="12"/>
    </row>
    <row r="44" spans="1:11" ht="15" x14ac:dyDescent="0.3">
      <c r="A44" s="7"/>
      <c r="B44" s="34"/>
      <c r="C44" s="35"/>
      <c r="D44" s="11"/>
      <c r="E44" s="11"/>
      <c r="F44" s="11"/>
      <c r="G44" s="12"/>
      <c r="H44" s="12"/>
      <c r="I44" s="12"/>
      <c r="J44" s="12"/>
    </row>
    <row r="45" spans="1:11" ht="15" x14ac:dyDescent="0.3">
      <c r="A45" s="7" t="s">
        <v>83</v>
      </c>
      <c r="B45" s="34"/>
      <c r="C45" s="35"/>
      <c r="D45" s="1"/>
      <c r="E45" s="1"/>
      <c r="F45" s="1"/>
      <c r="G45" s="1"/>
    </row>
    <row r="46" spans="1:11" s="21" customFormat="1" ht="30" x14ac:dyDescent="0.2">
      <c r="A46" s="31"/>
      <c r="B46" s="14" t="s">
        <v>3</v>
      </c>
      <c r="C46" s="14" t="s">
        <v>4</v>
      </c>
      <c r="D46" s="14" t="s">
        <v>66</v>
      </c>
      <c r="E46" s="14" t="s">
        <v>53</v>
      </c>
      <c r="F46" s="14" t="s">
        <v>54</v>
      </c>
      <c r="G46" s="14" t="s">
        <v>5</v>
      </c>
      <c r="H46" s="17"/>
      <c r="I46" s="17"/>
      <c r="J46" s="17"/>
      <c r="K46" s="14" t="s">
        <v>55</v>
      </c>
    </row>
    <row r="47" spans="1:11" ht="45" x14ac:dyDescent="0.3">
      <c r="A47" s="3"/>
      <c r="B47" s="31">
        <v>19</v>
      </c>
      <c r="C47" s="37" t="s">
        <v>30</v>
      </c>
      <c r="D47" s="70" t="s">
        <v>96</v>
      </c>
      <c r="E47" s="19">
        <v>0.03</v>
      </c>
      <c r="F47" s="19">
        <f t="shared" ref="F47:F80" si="1">IF(D47="DA",E47,0)</f>
        <v>0.03</v>
      </c>
      <c r="G47" s="93"/>
      <c r="H47" s="20"/>
      <c r="I47" s="20"/>
      <c r="J47" s="20"/>
      <c r="K47" s="95">
        <f>SUM(F47:F80)*0.2</f>
        <v>0.11200000000000006</v>
      </c>
    </row>
    <row r="48" spans="1:11" ht="30" x14ac:dyDescent="0.3">
      <c r="A48" s="4"/>
      <c r="B48" s="31">
        <v>20</v>
      </c>
      <c r="C48" s="37" t="s">
        <v>72</v>
      </c>
      <c r="D48" s="70" t="s">
        <v>96</v>
      </c>
      <c r="E48" s="19">
        <v>0.03</v>
      </c>
      <c r="F48" s="19">
        <f t="shared" si="1"/>
        <v>0.03</v>
      </c>
      <c r="G48" s="93"/>
      <c r="H48" s="20"/>
      <c r="I48" s="20"/>
      <c r="J48" s="20"/>
      <c r="K48" s="95"/>
    </row>
    <row r="49" spans="1:11" ht="150" x14ac:dyDescent="0.3">
      <c r="A49" s="6"/>
      <c r="B49" s="32">
        <v>21</v>
      </c>
      <c r="C49" s="38" t="s">
        <v>36</v>
      </c>
      <c r="D49" s="70" t="s">
        <v>97</v>
      </c>
      <c r="E49" s="19">
        <v>0.03</v>
      </c>
      <c r="F49" s="19">
        <f t="shared" si="1"/>
        <v>0</v>
      </c>
      <c r="G49" s="93" t="s">
        <v>105</v>
      </c>
      <c r="H49" s="20"/>
      <c r="I49" s="20"/>
      <c r="J49" s="20"/>
      <c r="K49" s="95"/>
    </row>
    <row r="50" spans="1:11" ht="15" x14ac:dyDescent="0.3">
      <c r="A50" s="6"/>
      <c r="B50" s="32">
        <v>22</v>
      </c>
      <c r="C50" s="39" t="s">
        <v>32</v>
      </c>
      <c r="D50" s="70" t="s">
        <v>96</v>
      </c>
      <c r="E50" s="19">
        <v>0.03</v>
      </c>
      <c r="F50" s="19">
        <f t="shared" si="1"/>
        <v>0.03</v>
      </c>
      <c r="G50" s="93"/>
      <c r="H50" s="21"/>
      <c r="I50" s="21"/>
      <c r="J50" s="21"/>
      <c r="K50" s="95"/>
    </row>
    <row r="51" spans="1:11" ht="45" x14ac:dyDescent="0.3">
      <c r="A51" s="6"/>
      <c r="B51" s="32">
        <v>23</v>
      </c>
      <c r="C51" s="39" t="s">
        <v>29</v>
      </c>
      <c r="D51" s="70" t="s">
        <v>96</v>
      </c>
      <c r="E51" s="19">
        <v>0.03</v>
      </c>
      <c r="F51" s="19">
        <f t="shared" si="1"/>
        <v>0.03</v>
      </c>
      <c r="G51" s="93"/>
      <c r="H51" s="5"/>
      <c r="I51" s="5"/>
      <c r="J51" s="29"/>
      <c r="K51" s="95"/>
    </row>
    <row r="52" spans="1:11" ht="30" x14ac:dyDescent="0.3">
      <c r="A52" s="6"/>
      <c r="B52" s="32">
        <v>24</v>
      </c>
      <c r="C52" s="39" t="s">
        <v>76</v>
      </c>
      <c r="D52" s="70" t="s">
        <v>96</v>
      </c>
      <c r="E52" s="19">
        <v>0.03</v>
      </c>
      <c r="F52" s="19">
        <f t="shared" si="1"/>
        <v>0.03</v>
      </c>
      <c r="G52" s="93"/>
      <c r="H52" s="5"/>
      <c r="I52" s="5"/>
      <c r="J52" s="29"/>
      <c r="K52" s="95"/>
    </row>
    <row r="53" spans="1:11" ht="60" x14ac:dyDescent="0.3">
      <c r="A53" s="4"/>
      <c r="B53" s="31">
        <v>25</v>
      </c>
      <c r="C53" s="36" t="s">
        <v>45</v>
      </c>
      <c r="D53" s="70" t="s">
        <v>96</v>
      </c>
      <c r="E53" s="19">
        <v>0.03</v>
      </c>
      <c r="F53" s="19">
        <f t="shared" si="1"/>
        <v>0.03</v>
      </c>
      <c r="G53" s="93"/>
      <c r="H53" s="5"/>
      <c r="I53" s="5"/>
      <c r="J53" s="29"/>
      <c r="K53" s="95"/>
    </row>
    <row r="54" spans="1:11" ht="60" x14ac:dyDescent="0.3">
      <c r="A54" s="4"/>
      <c r="B54" s="31">
        <v>26</v>
      </c>
      <c r="C54" s="36" t="s">
        <v>40</v>
      </c>
      <c r="D54" s="70" t="s">
        <v>96</v>
      </c>
      <c r="E54" s="19">
        <v>0.03</v>
      </c>
      <c r="F54" s="19">
        <f t="shared" si="1"/>
        <v>0.03</v>
      </c>
      <c r="G54" s="93"/>
      <c r="H54" s="9"/>
      <c r="I54" s="9"/>
      <c r="J54" s="30"/>
      <c r="K54" s="95"/>
    </row>
    <row r="55" spans="1:11" ht="90" x14ac:dyDescent="0.3">
      <c r="A55" s="4"/>
      <c r="B55" s="31">
        <v>27</v>
      </c>
      <c r="C55" s="36" t="s">
        <v>79</v>
      </c>
      <c r="D55" s="70" t="s">
        <v>97</v>
      </c>
      <c r="E55" s="19">
        <v>0.03</v>
      </c>
      <c r="F55" s="19">
        <f t="shared" si="1"/>
        <v>0</v>
      </c>
      <c r="G55" s="93" t="s">
        <v>106</v>
      </c>
      <c r="H55" s="9"/>
      <c r="I55" s="9"/>
      <c r="J55" s="30"/>
      <c r="K55" s="95"/>
    </row>
    <row r="56" spans="1:11" ht="30" x14ac:dyDescent="0.3">
      <c r="A56" s="4"/>
      <c r="B56" s="31">
        <v>28</v>
      </c>
      <c r="C56" s="36" t="s">
        <v>23</v>
      </c>
      <c r="D56" s="70" t="s">
        <v>97</v>
      </c>
      <c r="E56" s="19">
        <v>0.03</v>
      </c>
      <c r="F56" s="19">
        <f t="shared" si="1"/>
        <v>0</v>
      </c>
      <c r="G56" s="93"/>
      <c r="H56" s="9"/>
      <c r="I56" s="9"/>
      <c r="J56" s="30"/>
      <c r="K56" s="95"/>
    </row>
    <row r="57" spans="1:11" ht="30" x14ac:dyDescent="0.3">
      <c r="A57" s="4"/>
      <c r="B57" s="31">
        <v>29</v>
      </c>
      <c r="C57" s="36" t="s">
        <v>33</v>
      </c>
      <c r="D57" s="70" t="s">
        <v>97</v>
      </c>
      <c r="E57" s="19">
        <v>0.03</v>
      </c>
      <c r="F57" s="19">
        <f t="shared" si="1"/>
        <v>0</v>
      </c>
      <c r="G57" s="93" t="s">
        <v>107</v>
      </c>
      <c r="H57" s="9"/>
      <c r="I57" s="9"/>
      <c r="J57" s="30"/>
      <c r="K57" s="95"/>
    </row>
    <row r="58" spans="1:11" ht="30" x14ac:dyDescent="0.3">
      <c r="A58" s="4"/>
      <c r="B58" s="31">
        <v>30</v>
      </c>
      <c r="C58" s="36" t="s">
        <v>73</v>
      </c>
      <c r="D58" s="70" t="s">
        <v>97</v>
      </c>
      <c r="E58" s="19">
        <v>0.03</v>
      </c>
      <c r="F58" s="19">
        <f t="shared" si="1"/>
        <v>0</v>
      </c>
      <c r="G58" s="93" t="s">
        <v>107</v>
      </c>
      <c r="H58" s="9"/>
      <c r="I58" s="9"/>
      <c r="J58" s="30"/>
      <c r="K58" s="95"/>
    </row>
    <row r="59" spans="1:11" ht="15" x14ac:dyDescent="0.3">
      <c r="A59" s="4"/>
      <c r="B59" s="31">
        <v>31</v>
      </c>
      <c r="C59" s="37" t="s">
        <v>25</v>
      </c>
      <c r="D59" s="70" t="s">
        <v>96</v>
      </c>
      <c r="E59" s="19">
        <v>0.03</v>
      </c>
      <c r="F59" s="19">
        <f t="shared" si="1"/>
        <v>0.03</v>
      </c>
      <c r="G59" s="93"/>
      <c r="H59" s="5"/>
      <c r="I59" s="5"/>
      <c r="J59" s="29"/>
      <c r="K59" s="95"/>
    </row>
    <row r="60" spans="1:11" ht="15" x14ac:dyDescent="0.3">
      <c r="A60" s="4"/>
      <c r="B60" s="31">
        <v>32</v>
      </c>
      <c r="C60" s="37" t="s">
        <v>24</v>
      </c>
      <c r="D60" s="70" t="s">
        <v>96</v>
      </c>
      <c r="E60" s="19">
        <v>0.03</v>
      </c>
      <c r="F60" s="19">
        <f t="shared" si="1"/>
        <v>0.03</v>
      </c>
      <c r="G60" s="93"/>
      <c r="H60" s="5"/>
      <c r="I60" s="5"/>
      <c r="J60" s="29"/>
      <c r="K60" s="95"/>
    </row>
    <row r="61" spans="1:11" ht="30" x14ac:dyDescent="0.3">
      <c r="A61" s="4"/>
      <c r="B61" s="31">
        <v>33</v>
      </c>
      <c r="C61" s="37" t="s">
        <v>26</v>
      </c>
      <c r="D61" s="70" t="s">
        <v>96</v>
      </c>
      <c r="E61" s="19">
        <v>0.03</v>
      </c>
      <c r="F61" s="19">
        <f t="shared" si="1"/>
        <v>0.03</v>
      </c>
      <c r="G61" s="93"/>
      <c r="H61" s="5"/>
      <c r="I61" s="5"/>
      <c r="J61" s="29"/>
      <c r="K61" s="95"/>
    </row>
    <row r="62" spans="1:11" ht="30" x14ac:dyDescent="0.3">
      <c r="A62" s="4"/>
      <c r="B62" s="31">
        <v>34</v>
      </c>
      <c r="C62" s="37" t="s">
        <v>58</v>
      </c>
      <c r="D62" s="70" t="s">
        <v>97</v>
      </c>
      <c r="E62" s="19">
        <v>0.03</v>
      </c>
      <c r="F62" s="19">
        <f t="shared" si="1"/>
        <v>0</v>
      </c>
      <c r="G62" s="93" t="s">
        <v>108</v>
      </c>
      <c r="H62" s="5"/>
      <c r="I62" s="5"/>
      <c r="J62" s="29"/>
      <c r="K62" s="95"/>
    </row>
    <row r="63" spans="1:11" ht="60" x14ac:dyDescent="0.3">
      <c r="A63" s="4"/>
      <c r="B63" s="31">
        <v>35</v>
      </c>
      <c r="C63" s="37" t="s">
        <v>78</v>
      </c>
      <c r="D63" s="70" t="s">
        <v>96</v>
      </c>
      <c r="E63" s="19">
        <v>0.03</v>
      </c>
      <c r="F63" s="19">
        <f t="shared" si="1"/>
        <v>0.03</v>
      </c>
      <c r="G63" s="93"/>
      <c r="H63" s="5"/>
      <c r="I63" s="5"/>
      <c r="J63" s="29"/>
      <c r="K63" s="95"/>
    </row>
    <row r="64" spans="1:11" ht="60" x14ac:dyDescent="0.3">
      <c r="A64" s="4"/>
      <c r="B64" s="32">
        <v>36</v>
      </c>
      <c r="C64" s="37" t="s">
        <v>59</v>
      </c>
      <c r="D64" s="70" t="s">
        <v>96</v>
      </c>
      <c r="E64" s="19">
        <v>0.03</v>
      </c>
      <c r="F64" s="19">
        <f t="shared" si="1"/>
        <v>0.03</v>
      </c>
      <c r="G64" s="93"/>
      <c r="H64" s="5"/>
      <c r="I64" s="5"/>
      <c r="J64" s="29"/>
      <c r="K64" s="95"/>
    </row>
    <row r="65" spans="1:11" ht="75" x14ac:dyDescent="0.3">
      <c r="A65" s="4"/>
      <c r="B65" s="32">
        <v>37</v>
      </c>
      <c r="C65" s="37" t="s">
        <v>60</v>
      </c>
      <c r="D65" s="70" t="s">
        <v>97</v>
      </c>
      <c r="E65" s="19">
        <v>0.03</v>
      </c>
      <c r="F65" s="19">
        <f t="shared" si="1"/>
        <v>0</v>
      </c>
      <c r="G65" s="93" t="s">
        <v>113</v>
      </c>
      <c r="H65" s="5"/>
      <c r="I65" s="5"/>
      <c r="J65" s="29"/>
      <c r="K65" s="95"/>
    </row>
    <row r="66" spans="1:11" ht="30" x14ac:dyDescent="0.3">
      <c r="A66" s="4"/>
      <c r="B66" s="32">
        <v>38</v>
      </c>
      <c r="C66" s="37" t="s">
        <v>90</v>
      </c>
      <c r="D66" s="70" t="s">
        <v>96</v>
      </c>
      <c r="E66" s="19">
        <v>0.03</v>
      </c>
      <c r="F66" s="19">
        <f t="shared" si="1"/>
        <v>0.03</v>
      </c>
      <c r="G66" s="93"/>
      <c r="H66" s="5"/>
      <c r="I66" s="5"/>
      <c r="J66" s="29"/>
      <c r="K66" s="95"/>
    </row>
    <row r="67" spans="1:11" ht="45" x14ac:dyDescent="0.3">
      <c r="A67" s="4"/>
      <c r="B67" s="32">
        <v>39</v>
      </c>
      <c r="C67" s="37" t="s">
        <v>61</v>
      </c>
      <c r="D67" s="70" t="s">
        <v>96</v>
      </c>
      <c r="E67" s="19">
        <v>0.03</v>
      </c>
      <c r="F67" s="19">
        <f t="shared" si="1"/>
        <v>0.03</v>
      </c>
      <c r="G67" s="93"/>
      <c r="H67" s="5"/>
      <c r="I67" s="5"/>
      <c r="J67" s="29"/>
      <c r="K67" s="95"/>
    </row>
    <row r="68" spans="1:11" ht="30" x14ac:dyDescent="0.3">
      <c r="A68" s="4"/>
      <c r="B68" s="31">
        <v>40</v>
      </c>
      <c r="C68" s="37" t="s">
        <v>62</v>
      </c>
      <c r="D68" s="70" t="s">
        <v>97</v>
      </c>
      <c r="E68" s="19">
        <v>0.03</v>
      </c>
      <c r="F68" s="19">
        <f t="shared" si="1"/>
        <v>0</v>
      </c>
      <c r="G68" s="93" t="s">
        <v>109</v>
      </c>
      <c r="H68" s="5"/>
      <c r="I68" s="5"/>
      <c r="J68" s="29"/>
      <c r="K68" s="95"/>
    </row>
    <row r="69" spans="1:11" ht="60" x14ac:dyDescent="0.3">
      <c r="A69" s="4"/>
      <c r="B69" s="31">
        <v>41</v>
      </c>
      <c r="C69" s="37" t="s">
        <v>63</v>
      </c>
      <c r="D69" s="70" t="s">
        <v>97</v>
      </c>
      <c r="E69" s="19">
        <v>0.03</v>
      </c>
      <c r="F69" s="19">
        <f t="shared" si="1"/>
        <v>0</v>
      </c>
      <c r="G69" s="93" t="s">
        <v>110</v>
      </c>
      <c r="H69" s="5"/>
      <c r="I69" s="5"/>
      <c r="J69" s="29"/>
      <c r="K69" s="95"/>
    </row>
    <row r="70" spans="1:11" ht="30" x14ac:dyDescent="0.3">
      <c r="A70" s="4"/>
      <c r="B70" s="31">
        <v>42</v>
      </c>
      <c r="C70" s="37" t="s">
        <v>64</v>
      </c>
      <c r="D70" s="70" t="s">
        <v>96</v>
      </c>
      <c r="E70" s="19">
        <v>0.03</v>
      </c>
      <c r="F70" s="19">
        <f t="shared" si="1"/>
        <v>0.03</v>
      </c>
      <c r="G70" s="93"/>
      <c r="H70" s="5"/>
      <c r="I70" s="5"/>
      <c r="J70" s="29"/>
      <c r="K70" s="95"/>
    </row>
    <row r="71" spans="1:11" ht="30" x14ac:dyDescent="0.3">
      <c r="A71" s="4"/>
      <c r="B71" s="31">
        <v>43</v>
      </c>
      <c r="C71" s="37" t="s">
        <v>65</v>
      </c>
      <c r="D71" s="70" t="s">
        <v>96</v>
      </c>
      <c r="E71" s="19">
        <v>0.03</v>
      </c>
      <c r="F71" s="19">
        <f t="shared" si="1"/>
        <v>0.03</v>
      </c>
      <c r="G71" s="93"/>
      <c r="H71" s="5"/>
      <c r="I71" s="5"/>
      <c r="J71" s="29"/>
      <c r="K71" s="95"/>
    </row>
    <row r="72" spans="1:11" ht="30" x14ac:dyDescent="0.3">
      <c r="A72" s="4"/>
      <c r="B72" s="31">
        <v>44</v>
      </c>
      <c r="C72" s="37" t="s">
        <v>35</v>
      </c>
      <c r="D72" s="70" t="s">
        <v>96</v>
      </c>
      <c r="E72" s="19">
        <v>0.03</v>
      </c>
      <c r="F72" s="19">
        <f t="shared" si="1"/>
        <v>0.03</v>
      </c>
      <c r="G72" s="93"/>
      <c r="H72" s="5"/>
      <c r="I72" s="5"/>
      <c r="J72" s="29"/>
      <c r="K72" s="95"/>
    </row>
    <row r="73" spans="1:11" ht="30" x14ac:dyDescent="0.3">
      <c r="A73" s="3"/>
      <c r="B73" s="31">
        <v>45</v>
      </c>
      <c r="C73" s="37" t="s">
        <v>34</v>
      </c>
      <c r="D73" s="70" t="s">
        <v>96</v>
      </c>
      <c r="E73" s="19">
        <v>0.03</v>
      </c>
      <c r="F73" s="19">
        <f t="shared" si="1"/>
        <v>0.03</v>
      </c>
      <c r="G73" s="93"/>
      <c r="H73" s="5"/>
      <c r="I73" s="5"/>
      <c r="J73" s="29"/>
      <c r="K73" s="95"/>
    </row>
    <row r="74" spans="1:11" ht="60" x14ac:dyDescent="0.3">
      <c r="A74" s="5"/>
      <c r="B74" s="31">
        <v>46</v>
      </c>
      <c r="C74" s="37" t="s">
        <v>80</v>
      </c>
      <c r="D74" s="70" t="s">
        <v>97</v>
      </c>
      <c r="E74" s="19">
        <v>0.03</v>
      </c>
      <c r="F74" s="19">
        <f t="shared" si="1"/>
        <v>0</v>
      </c>
      <c r="G74" s="93"/>
      <c r="H74" s="9"/>
      <c r="I74" s="9"/>
      <c r="J74" s="30"/>
      <c r="K74" s="95"/>
    </row>
    <row r="75" spans="1:11" ht="45" x14ac:dyDescent="0.3">
      <c r="A75" s="5"/>
      <c r="B75" s="31">
        <v>47</v>
      </c>
      <c r="C75" s="37" t="s">
        <v>47</v>
      </c>
      <c r="D75" s="70" t="s">
        <v>97</v>
      </c>
      <c r="E75" s="19">
        <v>0.03</v>
      </c>
      <c r="F75" s="19">
        <f t="shared" si="1"/>
        <v>0</v>
      </c>
      <c r="G75" s="93" t="s">
        <v>104</v>
      </c>
      <c r="H75" s="12"/>
      <c r="I75" s="12"/>
      <c r="J75" s="12"/>
      <c r="K75" s="95"/>
    </row>
    <row r="76" spans="1:11" ht="45" x14ac:dyDescent="0.3">
      <c r="A76" s="5"/>
      <c r="B76" s="31">
        <v>48</v>
      </c>
      <c r="C76" s="37" t="s">
        <v>48</v>
      </c>
      <c r="D76" s="70" t="s">
        <v>97</v>
      </c>
      <c r="E76" s="19">
        <v>0.03</v>
      </c>
      <c r="F76" s="19">
        <f t="shared" si="1"/>
        <v>0</v>
      </c>
      <c r="G76" s="93" t="s">
        <v>104</v>
      </c>
      <c r="H76" s="12"/>
      <c r="I76" s="12"/>
      <c r="J76" s="12"/>
      <c r="K76" s="95"/>
    </row>
    <row r="77" spans="1:11" ht="45" x14ac:dyDescent="0.3">
      <c r="A77" s="5"/>
      <c r="B77" s="31">
        <v>49</v>
      </c>
      <c r="C77" s="37" t="s">
        <v>46</v>
      </c>
      <c r="D77" s="70" t="s">
        <v>97</v>
      </c>
      <c r="E77" s="19">
        <v>0.03</v>
      </c>
      <c r="F77" s="19">
        <f t="shared" si="1"/>
        <v>0</v>
      </c>
      <c r="G77" s="93" t="s">
        <v>111</v>
      </c>
      <c r="H77" s="12"/>
      <c r="I77" s="12"/>
      <c r="J77" s="12"/>
      <c r="K77" s="95"/>
    </row>
    <row r="78" spans="1:11" ht="45" x14ac:dyDescent="0.3">
      <c r="A78" s="5"/>
      <c r="B78" s="31">
        <v>50</v>
      </c>
      <c r="C78" s="37" t="s">
        <v>49</v>
      </c>
      <c r="D78" s="70" t="s">
        <v>97</v>
      </c>
      <c r="E78" s="19">
        <v>0.03</v>
      </c>
      <c r="F78" s="19">
        <f t="shared" si="1"/>
        <v>0</v>
      </c>
      <c r="G78" s="93" t="s">
        <v>111</v>
      </c>
      <c r="H78" s="12"/>
      <c r="I78" s="12"/>
      <c r="J78" s="12"/>
      <c r="K78" s="95"/>
    </row>
    <row r="79" spans="1:11" ht="45" x14ac:dyDescent="0.3">
      <c r="A79" s="5"/>
      <c r="B79" s="32">
        <v>51</v>
      </c>
      <c r="C79" s="37" t="s">
        <v>50</v>
      </c>
      <c r="D79" s="70" t="s">
        <v>97</v>
      </c>
      <c r="E79" s="19">
        <v>0.02</v>
      </c>
      <c r="F79" s="19">
        <f t="shared" si="1"/>
        <v>0</v>
      </c>
      <c r="G79" s="93" t="s">
        <v>112</v>
      </c>
      <c r="H79" s="12"/>
      <c r="I79" s="12"/>
      <c r="J79" s="12"/>
      <c r="K79" s="95"/>
    </row>
    <row r="80" spans="1:11" ht="60" x14ac:dyDescent="0.3">
      <c r="A80" s="5"/>
      <c r="B80" s="32">
        <v>52</v>
      </c>
      <c r="C80" s="37" t="s">
        <v>51</v>
      </c>
      <c r="D80" s="70" t="s">
        <v>96</v>
      </c>
      <c r="E80" s="19">
        <v>0.02</v>
      </c>
      <c r="F80" s="19">
        <f t="shared" si="1"/>
        <v>0.02</v>
      </c>
      <c r="G80" s="93"/>
      <c r="H80" s="12"/>
      <c r="I80" s="12"/>
      <c r="J80" s="12"/>
      <c r="K80" s="95"/>
    </row>
    <row r="81" spans="1:11" ht="15" x14ac:dyDescent="0.3">
      <c r="A81" s="11"/>
      <c r="B81" s="33"/>
      <c r="C81" s="40"/>
      <c r="D81" s="11"/>
      <c r="E81" s="44">
        <f>SUM(E47:E80)</f>
        <v>1.0000000000000007</v>
      </c>
      <c r="F81" s="11"/>
      <c r="G81" s="12"/>
      <c r="H81" s="12"/>
      <c r="I81" s="12"/>
      <c r="J81" s="12"/>
    </row>
    <row r="82" spans="1:11" ht="15" x14ac:dyDescent="0.3">
      <c r="A82" s="1"/>
      <c r="B82" s="20"/>
      <c r="C82" s="35"/>
      <c r="D82" s="1"/>
      <c r="E82" s="1"/>
      <c r="F82" s="1"/>
    </row>
    <row r="83" spans="1:11" ht="15" x14ac:dyDescent="0.2">
      <c r="A83" s="68" t="s">
        <v>11</v>
      </c>
      <c r="B83" s="69"/>
      <c r="C83" s="69"/>
      <c r="D83" s="69"/>
      <c r="E83" s="69"/>
      <c r="F83" s="69"/>
      <c r="G83" s="69"/>
      <c r="H83" s="69"/>
      <c r="I83" s="69"/>
      <c r="J83" s="69"/>
      <c r="K83" s="69"/>
    </row>
    <row r="84" spans="1:11" s="56" customFormat="1" ht="15" x14ac:dyDescent="0.3">
      <c r="A84" s="2" t="s">
        <v>84</v>
      </c>
      <c r="B84" s="54"/>
      <c r="C84" s="55"/>
    </row>
    <row r="85" spans="1:11" s="21" customFormat="1" ht="30" x14ac:dyDescent="0.2">
      <c r="A85" s="31"/>
      <c r="B85" s="14" t="s">
        <v>3</v>
      </c>
      <c r="C85" s="16" t="s">
        <v>4</v>
      </c>
      <c r="D85" s="14" t="s">
        <v>66</v>
      </c>
      <c r="E85" s="14" t="s">
        <v>53</v>
      </c>
      <c r="F85" s="14" t="s">
        <v>54</v>
      </c>
      <c r="G85" s="14" t="s">
        <v>5</v>
      </c>
      <c r="H85" s="17"/>
      <c r="I85" s="17"/>
      <c r="J85" s="17"/>
      <c r="K85" s="14" t="s">
        <v>55</v>
      </c>
    </row>
    <row r="86" spans="1:11" ht="15" x14ac:dyDescent="0.2">
      <c r="A86" s="9"/>
      <c r="B86" s="31">
        <v>53</v>
      </c>
      <c r="C86" s="36" t="s">
        <v>20</v>
      </c>
      <c r="D86" s="70" t="s">
        <v>96</v>
      </c>
      <c r="E86" s="19">
        <v>0.25</v>
      </c>
      <c r="F86" s="19">
        <f>IF(D86="DA",E86,0)</f>
        <v>0.25</v>
      </c>
      <c r="G86" s="93"/>
      <c r="H86" s="20"/>
      <c r="I86" s="20"/>
      <c r="J86" s="20"/>
      <c r="K86" s="95">
        <f>SUM(F86:F90)*0.1</f>
        <v>8.0000000000000016E-2</v>
      </c>
    </row>
    <row r="87" spans="1:11" s="52" customFormat="1" ht="15" x14ac:dyDescent="0.3">
      <c r="A87" s="65"/>
      <c r="B87" s="66">
        <v>54</v>
      </c>
      <c r="C87" s="67" t="s">
        <v>15</v>
      </c>
      <c r="D87" s="70" t="s">
        <v>97</v>
      </c>
      <c r="E87" s="60">
        <v>0.2</v>
      </c>
      <c r="F87" s="60">
        <f>IF(D87="NE",E87,0)</f>
        <v>0.2</v>
      </c>
      <c r="G87" s="93"/>
      <c r="H87" s="49"/>
      <c r="I87" s="49"/>
      <c r="J87" s="49"/>
      <c r="K87" s="95"/>
    </row>
    <row r="88" spans="1:11" s="52" customFormat="1" ht="30" x14ac:dyDescent="0.3">
      <c r="A88" s="64"/>
      <c r="B88" s="61">
        <v>55</v>
      </c>
      <c r="C88" s="67" t="s">
        <v>16</v>
      </c>
      <c r="D88" s="70" t="s">
        <v>97</v>
      </c>
      <c r="E88" s="60">
        <v>0.2</v>
      </c>
      <c r="F88" s="60">
        <f>IF(D88="NE",E88,0)</f>
        <v>0.2</v>
      </c>
      <c r="G88" s="93"/>
      <c r="H88" s="49"/>
      <c r="I88" s="49"/>
      <c r="J88" s="49"/>
      <c r="K88" s="95"/>
    </row>
    <row r="89" spans="1:11" ht="30" x14ac:dyDescent="0.2">
      <c r="A89" s="9"/>
      <c r="B89" s="31">
        <v>56</v>
      </c>
      <c r="C89" s="36" t="s">
        <v>74</v>
      </c>
      <c r="D89" s="70" t="s">
        <v>96</v>
      </c>
      <c r="E89" s="19">
        <v>0.15</v>
      </c>
      <c r="F89" s="19">
        <f>IF(D89="DA",E89,0)</f>
        <v>0.15</v>
      </c>
      <c r="G89" s="93"/>
      <c r="H89" s="21"/>
      <c r="I89" s="21"/>
      <c r="J89" s="21"/>
      <c r="K89" s="95"/>
    </row>
    <row r="90" spans="1:11" ht="45" x14ac:dyDescent="0.2">
      <c r="A90" s="9"/>
      <c r="B90" s="31">
        <v>57</v>
      </c>
      <c r="C90" s="36" t="s">
        <v>75</v>
      </c>
      <c r="D90" s="70" t="s">
        <v>97</v>
      </c>
      <c r="E90" s="19">
        <v>0.2</v>
      </c>
      <c r="F90" s="19">
        <f>IF(D90="DA",E90,0)</f>
        <v>0</v>
      </c>
      <c r="G90" s="93" t="s">
        <v>114</v>
      </c>
      <c r="K90" s="95"/>
    </row>
    <row r="91" spans="1:11" ht="23.25" x14ac:dyDescent="0.2">
      <c r="A91" s="12"/>
      <c r="B91" s="33"/>
      <c r="C91" s="40"/>
      <c r="D91" s="42"/>
      <c r="E91" s="43">
        <f>SUM(E86:E90)</f>
        <v>1</v>
      </c>
      <c r="F91" s="43"/>
      <c r="G91" s="12"/>
      <c r="K91" s="23"/>
    </row>
    <row r="93" spans="1:11" ht="15" x14ac:dyDescent="0.2">
      <c r="A93" s="68" t="s">
        <v>12</v>
      </c>
      <c r="B93" s="69"/>
      <c r="C93" s="69"/>
      <c r="D93" s="69"/>
      <c r="E93" s="69"/>
      <c r="F93" s="69"/>
      <c r="G93" s="69"/>
      <c r="H93" s="69"/>
      <c r="I93" s="69"/>
      <c r="J93" s="69"/>
      <c r="K93" s="69"/>
    </row>
    <row r="94" spans="1:11" s="53" customFormat="1" ht="15" x14ac:dyDescent="0.3">
      <c r="A94" s="53" t="s">
        <v>85</v>
      </c>
      <c r="B94" s="57"/>
      <c r="C94" s="58"/>
    </row>
    <row r="95" spans="1:11" ht="30" x14ac:dyDescent="0.3">
      <c r="A95" s="4"/>
      <c r="B95" s="14" t="s">
        <v>3</v>
      </c>
      <c r="C95" s="15" t="s">
        <v>4</v>
      </c>
      <c r="D95" s="14" t="s">
        <v>66</v>
      </c>
      <c r="E95" s="14" t="s">
        <v>53</v>
      </c>
      <c r="F95" s="14" t="s">
        <v>54</v>
      </c>
      <c r="G95" s="14" t="s">
        <v>5</v>
      </c>
      <c r="H95" s="17"/>
      <c r="I95" s="17"/>
      <c r="J95" s="17"/>
      <c r="K95" s="14" t="s">
        <v>55</v>
      </c>
    </row>
    <row r="96" spans="1:11" ht="15" x14ac:dyDescent="0.2">
      <c r="A96" s="9"/>
      <c r="B96" s="31">
        <v>58</v>
      </c>
      <c r="C96" s="36" t="s">
        <v>13</v>
      </c>
      <c r="D96" s="70" t="s">
        <v>96</v>
      </c>
      <c r="E96" s="19">
        <v>0.15</v>
      </c>
      <c r="F96" s="19">
        <f>IF(D96="DA",E96,0)</f>
        <v>0.15</v>
      </c>
      <c r="G96" s="93"/>
      <c r="H96" s="20"/>
      <c r="I96" s="20"/>
      <c r="J96" s="20"/>
      <c r="K96" s="95">
        <f>SUM(F96:F102)*0.2</f>
        <v>0.2</v>
      </c>
    </row>
    <row r="97" spans="1:11" ht="15" x14ac:dyDescent="0.3">
      <c r="A97" s="5"/>
      <c r="B97" s="31">
        <v>59</v>
      </c>
      <c r="C97" s="36" t="s">
        <v>14</v>
      </c>
      <c r="D97" s="70" t="s">
        <v>96</v>
      </c>
      <c r="E97" s="19">
        <v>0.1</v>
      </c>
      <c r="F97" s="19">
        <f>IF(D97="DA",E97,0)</f>
        <v>0.1</v>
      </c>
      <c r="G97" s="93"/>
      <c r="H97" s="20"/>
      <c r="I97" s="20"/>
      <c r="J97" s="20"/>
      <c r="K97" s="95"/>
    </row>
    <row r="98" spans="1:11" ht="45" x14ac:dyDescent="0.3">
      <c r="A98" s="5"/>
      <c r="B98" s="31">
        <v>60</v>
      </c>
      <c r="C98" s="36" t="s">
        <v>17</v>
      </c>
      <c r="D98" s="70" t="s">
        <v>96</v>
      </c>
      <c r="E98" s="19">
        <v>0.2</v>
      </c>
      <c r="F98" s="19">
        <f>IF(D98="DA",E98,0)</f>
        <v>0.2</v>
      </c>
      <c r="G98" s="93"/>
      <c r="H98" s="20"/>
      <c r="I98" s="20"/>
      <c r="J98" s="20"/>
      <c r="K98" s="95"/>
    </row>
    <row r="99" spans="1:11" ht="30" x14ac:dyDescent="0.2">
      <c r="A99" s="9"/>
      <c r="B99" s="31">
        <v>61</v>
      </c>
      <c r="C99" s="36" t="s">
        <v>18</v>
      </c>
      <c r="D99" s="70" t="s">
        <v>96</v>
      </c>
      <c r="E99" s="19">
        <v>0.15</v>
      </c>
      <c r="F99" s="19">
        <f>IF(D99="DA",E99,0)</f>
        <v>0.15</v>
      </c>
      <c r="G99" s="93"/>
      <c r="H99" s="21"/>
      <c r="I99" s="21"/>
      <c r="J99" s="21"/>
      <c r="K99" s="95"/>
    </row>
    <row r="100" spans="1:11" s="52" customFormat="1" ht="45" x14ac:dyDescent="0.3">
      <c r="A100" s="64"/>
      <c r="B100" s="61">
        <v>62</v>
      </c>
      <c r="C100" s="67" t="s">
        <v>52</v>
      </c>
      <c r="D100" s="70" t="s">
        <v>97</v>
      </c>
      <c r="E100" s="60">
        <v>0.15</v>
      </c>
      <c r="F100" s="60">
        <f>IF(D100="NE",E100,0)</f>
        <v>0.15</v>
      </c>
      <c r="G100" s="93"/>
      <c r="K100" s="95"/>
    </row>
    <row r="101" spans="1:11" ht="30" x14ac:dyDescent="0.3">
      <c r="A101" s="5"/>
      <c r="B101" s="31">
        <v>63</v>
      </c>
      <c r="C101" s="36" t="s">
        <v>28</v>
      </c>
      <c r="D101" s="70" t="s">
        <v>96</v>
      </c>
      <c r="E101" s="19">
        <v>0.1</v>
      </c>
      <c r="F101" s="19">
        <f>IF(D101="DA",E101,0)</f>
        <v>0.1</v>
      </c>
      <c r="G101" s="93"/>
      <c r="K101" s="95"/>
    </row>
    <row r="102" spans="1:11" ht="45" x14ac:dyDescent="0.2">
      <c r="A102" s="9"/>
      <c r="B102" s="31">
        <v>64</v>
      </c>
      <c r="C102" s="36" t="s">
        <v>77</v>
      </c>
      <c r="D102" s="70" t="s">
        <v>96</v>
      </c>
      <c r="E102" s="19">
        <v>0.15</v>
      </c>
      <c r="F102" s="19">
        <f>IF(D102="DA",E102,0)</f>
        <v>0.15</v>
      </c>
      <c r="G102" s="93"/>
      <c r="K102" s="95"/>
    </row>
    <row r="103" spans="1:11" ht="15" x14ac:dyDescent="0.3">
      <c r="E103" s="59">
        <f>SUM(E96:E102)</f>
        <v>1</v>
      </c>
    </row>
  </sheetData>
  <sheetProtection password="E090" sheet="1"/>
  <mergeCells count="5">
    <mergeCell ref="K96:K102"/>
    <mergeCell ref="K15:K18"/>
    <mergeCell ref="K24:K37"/>
    <mergeCell ref="K47:K80"/>
    <mergeCell ref="K86:K90"/>
  </mergeCells>
  <phoneticPr fontId="1" type="noConversion"/>
  <dataValidations count="1">
    <dataValidation type="list" showInputMessage="1" showErrorMessage="1" sqref="D24:D38 D96:D102 D86:D91 D47:D80 D15:D19">
      <formula1>"DA,NE"</formula1>
    </dataValidation>
  </dataValidations>
  <pageMargins left="0.25" right="0.25" top="0.75" bottom="0.75" header="0.3" footer="0.3"/>
  <pageSetup paperSize="9" scale="75" orientation="portrait" r:id="rId1"/>
  <headerFooter alignWithMargins="0"/>
  <ignoredErrors>
    <ignoredError sqref="F100 F3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K10"/>
  <sheetViews>
    <sheetView workbookViewId="0">
      <selection activeCell="A22" sqref="A22"/>
    </sheetView>
  </sheetViews>
  <sheetFormatPr defaultRowHeight="12.75" x14ac:dyDescent="0.2"/>
  <cols>
    <col min="1" max="1" width="50.7109375" style="18" customWidth="1"/>
    <col min="2" max="2" width="19" style="18" customWidth="1"/>
    <col min="3" max="3" width="27.140625" style="18" customWidth="1"/>
    <col min="4" max="5" width="9.140625" style="18"/>
  </cols>
  <sheetData>
    <row r="4" spans="1:11" ht="49.5" customHeight="1" x14ac:dyDescent="0.2">
      <c r="A4" s="26"/>
      <c r="B4" s="28" t="s">
        <v>56</v>
      </c>
      <c r="C4" s="28" t="s">
        <v>57</v>
      </c>
    </row>
    <row r="5" spans="1:11" ht="38.25" customHeight="1" x14ac:dyDescent="0.3">
      <c r="A5" s="14" t="s">
        <v>10</v>
      </c>
      <c r="B5" s="27">
        <f>Koeficijenti!K15</f>
        <v>0.2</v>
      </c>
      <c r="C5" s="97">
        <f>SUM(B5:B9)</f>
        <v>0.85600000000000009</v>
      </c>
      <c r="D5" s="17"/>
      <c r="E5" s="17"/>
      <c r="F5" s="1"/>
      <c r="G5" s="1"/>
      <c r="H5" s="1"/>
      <c r="I5" s="1"/>
      <c r="J5" s="1"/>
      <c r="K5" s="1"/>
    </row>
    <row r="6" spans="1:11" ht="38.25" customHeight="1" x14ac:dyDescent="0.3">
      <c r="A6" s="14" t="s">
        <v>2</v>
      </c>
      <c r="B6" s="27">
        <f>Koeficijenti!K24</f>
        <v>0.26400000000000001</v>
      </c>
      <c r="C6" s="97"/>
      <c r="D6" s="17"/>
      <c r="E6" s="17"/>
      <c r="F6" s="1"/>
      <c r="G6" s="1"/>
      <c r="H6" s="1"/>
    </row>
    <row r="7" spans="1:11" ht="38.25" customHeight="1" x14ac:dyDescent="0.3">
      <c r="A7" s="14" t="s">
        <v>6</v>
      </c>
      <c r="B7" s="27">
        <f>Koeficijenti!K47</f>
        <v>0.11200000000000006</v>
      </c>
      <c r="C7" s="97"/>
      <c r="D7" s="25"/>
      <c r="E7" s="25"/>
      <c r="F7" s="11"/>
      <c r="G7" s="11"/>
      <c r="H7" s="12"/>
      <c r="I7" s="12"/>
      <c r="J7" s="12"/>
      <c r="K7" s="12"/>
    </row>
    <row r="8" spans="1:11" ht="38.25" customHeight="1" x14ac:dyDescent="0.2">
      <c r="A8" s="14" t="s">
        <v>11</v>
      </c>
      <c r="B8" s="27">
        <f>Koeficijenti!K86</f>
        <v>8.0000000000000016E-2</v>
      </c>
      <c r="C8" s="97"/>
    </row>
    <row r="9" spans="1:11" ht="38.25" customHeight="1" x14ac:dyDescent="0.2">
      <c r="A9" s="14" t="s">
        <v>12</v>
      </c>
      <c r="B9" s="27">
        <f>Koeficijenti!K96</f>
        <v>0.2</v>
      </c>
      <c r="C9" s="97"/>
    </row>
    <row r="10" spans="1:11" ht="15" x14ac:dyDescent="0.2">
      <c r="A10" s="24"/>
    </row>
  </sheetData>
  <mergeCells count="1">
    <mergeCell ref="C5:C9"/>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Koeficijenti</vt:lpstr>
      <vt:lpstr>Uspješnost</vt:lpstr>
    </vt:vector>
  </TitlesOfParts>
  <Company>Zagrebacka burza 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Stjepan Laća</cp:lastModifiedBy>
  <cp:lastPrinted>2013-04-05T09:38:06Z</cp:lastPrinted>
  <dcterms:created xsi:type="dcterms:W3CDTF">2012-11-20T14:42:42Z</dcterms:created>
  <dcterms:modified xsi:type="dcterms:W3CDTF">2013-04-05T09:55:04Z</dcterms:modified>
</cp:coreProperties>
</file>