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<sst xmlns="http://schemas.openxmlformats.org/spreadsheetml/2006/main" count="395" uniqueCount="343">
  <si>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</si>
  <si>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</si>
  <si>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</si>
  <si>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</si>
  <si>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</si>
  <si>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</si>
  <si>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</si>
  <si>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</si>
  <si>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</si>
  <si>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</si>
  <si>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</si>
  <si>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</si>
  <si>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</si>
  <si>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</si>
  <si>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</si>
  <si>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</si>
  <si>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</si>
  <si>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</si>
  <si>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</si>
  <si>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</si>
  <si>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</si>
  <si>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</si>
  <si>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</si>
  <si>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</si>
  <si>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</si>
  <si>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</si>
  <si>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</si>
  <si>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</si>
  <si>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</si>
  <si>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</si>
  <si>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</si>
  <si>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</si>
  <si>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</si>
  <si>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</si>
  <si>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</si>
  <si>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</si>
  <si>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</si>
  <si>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</si>
  <si>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</si>
  <si>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</si>
  <si>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</si>
  <si>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</si>
  <si>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</si>
  <si>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</si>
  <si>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</si>
  <si>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</si>
  <si>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</si>
  <si>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</si>
  <si>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</si>
  <si>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</si>
  <si>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</si>
  <si>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</si>
  <si>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</si>
  <si>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</si>
  <si>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</si>
  <si>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</si>
  <si>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</si>
  <si>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</si>
  <si>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</si>
  <si>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</si>
  <si>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</si>
  <si>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</si>
  <si>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</si>
  <si>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</si>
  <si>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</si>
  <si>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</si>
  <si>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</si>
  <si>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</si>
  <si>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</si>
  <si>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</si>
  <si>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</si>
  <si>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</si>
  <si>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</si>
  <si>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</si>
  <si>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</si>
  <si>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</si>
  <si>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</si>
  <si>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</si>
  <si>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</si>
  <si>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</si>
  <si>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</si>
  <si>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</si>
  <si>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</si>
  <si>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</si>
  <si>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</si>
  <si>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</si>
  <si>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</si>
  <si>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</si>
  <si>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</si>
  <si>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</si>
  <si>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</si>
  <si>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</si>
  <si>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</si>
  <si>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</si>
  <si>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</si>
  <si>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</si>
  <si>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</si>
  <si>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</si>
  <si>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</si>
  <si>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</si>
  <si>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</si>
  <si>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</si>
  <si>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</si>
  <si>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</si>
  <si>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</si>
  <si>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</si>
  <si>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</si>
  <si>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</si>
  <si>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</si>
  <si>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</si>
  <si>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</si>
  <si>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</si>
  <si>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</si>
  <si>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</si>
  <si>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</si>
  <si>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</si>
  <si>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</si>
  <si>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</si>
  <si>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</si>
  <si>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</si>
  <si>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</si>
  <si>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</si>
  <si>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</si>
  <si>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</si>
  <si>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</si>
  <si>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</si>
  <si>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</si>
  <si>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</si>
  <si>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</si>
  <si>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</si>
  <si>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</si>
  <si>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</si>
  <si>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</si>
  <si>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</si>
  <si>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</si>
  <si>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</si>
  <si>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</si>
  <si>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</si>
  <si>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</si>
  <si>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</si>
  <si>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</si>
  <si>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</si>
  <si>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</si>
  <si>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</si>
  <si>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</si>
  <si>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</si>
  <si>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</si>
  <si>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</si>
  <si>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</si>
  <si>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</si>
  <si>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</si>
  <si>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</si>
  <si>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</si>
  <si>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</si>
  <si>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</si>
  <si>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</si>
  <si>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</si>
  <si>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</si>
  <si>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</si>
  <si>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</si>
  <si>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</si>
  <si>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</si>
  <si>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</si>
  <si>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</si>
  <si>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</si>
  <si>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</si>
  <si>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</si>
  <si>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</si>
  <si>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</si>
  <si>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</si>
  <si>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</si>
  <si>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</si>
  <si>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</si>
  <si>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</si>
  <si>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</si>
  <si>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</si>
  <si>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</si>
  <si>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</si>
  <si>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</si>
  <si>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</si>
  <si>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</si>
  <si>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</si>
  <si>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</si>
  <si>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</si>
  <si>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</si>
  <si>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</si>
  <si>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</si>
  <si>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</si>
  <si>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</si>
  <si>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</si>
  <si>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</si>
  <si>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</si>
  <si>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</si>
  <si>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</si>
  <si>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</si>
  <si>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</si>
  <si>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</si>
  <si>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</si>
  <si>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</si>
  <si>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</si>
  <si>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</si>
  <si>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</si>
  <si>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</si>
  <si>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</si>
  <si>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</si>
  <si>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</si>
  <si>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</si>
  <si>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</si>
  <si>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</si>
  <si>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</si>
  <si>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</si>
  <si>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</si>
  <si>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</si>
  <si>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</si>
  <si>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</si>
  <si>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</si>
  <si>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</si>
  <si>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</si>
  <si>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</si>
  <si>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</si>
  <si>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</si>
  <si>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</si>
  <si>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</si>
  <si>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</si>
  <si>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</si>
  <si>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</si>
  <si>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</si>
  <si>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</si>
  <si>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</si>
  <si>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</si>
  <si>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</si>
  <si>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</si>
  <si>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</si>
  <si>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</si>
  <si>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</si>
  <si>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</si>
  <si>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</si>
  <si>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</si>
  <si>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</si>
  <si>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</si>
  <si>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</si>
  <si>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</si>
  <si>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</si>
  <si>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</si>
  <si>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</si>
  <si>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</si>
  <si>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</si>
  <si>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</si>
  <si>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</si>
  <si>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</si>
  <si>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</si>
  <si>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</si>
  <si>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</si>
  <si>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</si>
  <si>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</si>
  <si>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</si>
  <si>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</si>
  <si>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</si>
  <si>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</si>
  <si>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</si>
  <si>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</si>
  <si>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</si>
  <si>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</si>
  <si>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</si>
  <si>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</si>
  <si>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</si>
  <si>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</si>
  <si>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</si>
  <si>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</si>
  <si>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</si>
  <si>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</si>
  <si>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</si>
  <si>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</si>
  <si>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</si>
  <si>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</si>
  <si>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</si>
  <si>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</si>
  <si>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</si>
  <si>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</si>
  <si>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</si>
  <si>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</si>
  <si>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</si>
  <si>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</si>
  <si>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</si>
  <si>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</si>
  <si>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</si>
  <si>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</si>
  <si>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</si>
  <si>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</si>
  <si>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</si>
  <si>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</si>
  <si>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</si>
  <si>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</si>
  <si>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</si>
  <si>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</si>
  <si>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</si>
  <si>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</si>
  <si>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</si>
  <si>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</si>
  <si>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</si>
  <si>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</si>
  <si>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</si>
  <si>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</si>
  <si>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</si>
  <si>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</si>
  <si>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</si>
  <si>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</si>
  <si>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</si>
  <si>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</si>
  <si>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</si>
  <si>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</si>
  <si>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</si>
  <si>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</si>
  <si>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</si>
  <si>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</si>
  <si>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</si>
  <si>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</si>
  <si>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</si>
  <si>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</si>
  <si>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</si>
  <si>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</si>
  <si>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03326314</t>
  </si>
  <si>
    <t>050018161</t>
  </si>
  <si>
    <t>40479860551</t>
  </si>
  <si>
    <t>ZVEČEVO d.d.</t>
  </si>
  <si>
    <t>POŽEGA</t>
  </si>
  <si>
    <t>KRALJA ZVONIMIRA 1</t>
  </si>
  <si>
    <t>www.zvecevo.hr</t>
  </si>
  <si>
    <t>zvecevo@zvecevo.hr</t>
  </si>
  <si>
    <t>POŽEŠKO-SLAVONSKA</t>
  </si>
  <si>
    <t>NE</t>
  </si>
  <si>
    <t>VUJNOVIĆ ANKICA</t>
  </si>
  <si>
    <t>034 276 200</t>
  </si>
  <si>
    <t>034 272 330</t>
  </si>
  <si>
    <t>ALVIR ZDRAVKO</t>
  </si>
  <si>
    <t>1082</t>
  </si>
  <si>
    <r>
      <t xml:space="preserve">stanje na dan </t>
    </r>
    <r>
      <rPr>
        <b/>
        <u val="single"/>
        <sz val="10"/>
        <rFont val="Arial"/>
        <family val="2"/>
      </rPr>
      <t>31.03.2011.</t>
    </r>
  </si>
  <si>
    <r>
      <t xml:space="preserve">Obveznik: </t>
    </r>
    <r>
      <rPr>
        <b/>
        <u val="single"/>
        <sz val="10"/>
        <rFont val="Arial"/>
        <family val="2"/>
      </rPr>
      <t xml:space="preserve">ZVEČEVO d.d. </t>
    </r>
  </si>
  <si>
    <t>u razdoblju 01.01.2011. do 31.03.2011.</t>
  </si>
  <si>
    <t>Obveznik: ZVEČEVO d.d.</t>
  </si>
  <si>
    <r>
      <t xml:space="preserve">Obveznik: </t>
    </r>
    <r>
      <rPr>
        <b/>
        <u val="single"/>
        <sz val="8"/>
        <rFont val="Arial"/>
        <family val="2"/>
      </rPr>
      <t>ZVEČEVO d.d.</t>
    </r>
  </si>
  <si>
    <t>U promatranom razdoblju nije bilo izmjene računovostvenih politika niti su se dogodili događaji koji značajno utječu na strukturu bilance ili rezultat poslovanja. Početno stanje imovine i obveza na dan 1.1.2011. (31.12.2010) predstavlja nerevidirano stanje jer  je revizija za 2010.-tu još uvijek u tijeku.</t>
  </si>
  <si>
    <t>Bilješke uz financijske izvještaje 31.03.2011.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</si>
</sst>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9" fillId="0" borderId="0" xfId="56" applyAlignment="1">
      <alignment/>
      <protection/>
    </xf>
    <xf numFmtId="0" fontId="15" fillId="0" borderId="0" xfId="56" applyFont="1" applyBorder="1" applyAlignment="1">
      <alignment horizontal="left" vertical="top" wrapText="1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vecevo@zvecevo.hr" TargetMode="External" /><Relationship Id="rId2" Type="http://schemas.openxmlformats.org/officeDocument/2006/relationships/hyperlink" Target="http://www.zvecevo.hr/" TargetMode="External" /><Relationship Id="rId3" Type="http://schemas.openxmlformats.org/officeDocument/2006/relationships/hyperlink" Target="mailto:zvecevo@zvecevo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18" sqref="C18:I1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40544</v>
      </c>
      <c r="F2" s="12"/>
      <c r="G2" s="13" t="s">
        <v>250</v>
      </c>
      <c r="H2" s="120">
        <v>40633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315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321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322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323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324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34000</v>
      </c>
      <c r="D14" s="147"/>
      <c r="E14" s="16"/>
      <c r="F14" s="143" t="s">
        <v>325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326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328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327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351</v>
      </c>
      <c r="D22" s="143" t="s">
        <v>325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11</v>
      </c>
      <c r="D24" s="143" t="s">
        <v>329</v>
      </c>
      <c r="E24" s="151"/>
      <c r="F24" s="151"/>
      <c r="G24" s="152"/>
      <c r="H24" s="51" t="s">
        <v>261</v>
      </c>
      <c r="I24" s="122">
        <v>425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316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330</v>
      </c>
      <c r="D26" s="25"/>
      <c r="E26" s="33"/>
      <c r="F26" s="24"/>
      <c r="G26" s="154" t="s">
        <v>263</v>
      </c>
      <c r="H26" s="140"/>
      <c r="I26" s="124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331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332</v>
      </c>
      <c r="D48" s="174"/>
      <c r="E48" s="175"/>
      <c r="F48" s="16"/>
      <c r="G48" s="51" t="s">
        <v>271</v>
      </c>
      <c r="H48" s="173" t="s">
        <v>333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328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334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305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306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307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308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zvecevo@zvecevo.hr"/>
    <hyperlink ref="C20" r:id="rId2" display="www.zvecevo.hr"/>
    <hyperlink ref="C50" r:id="rId3" display="zvecevo@zvecevo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1">
      <selection activeCell="K66" sqref="K66"/>
    </sheetView>
  </sheetViews>
  <sheetFormatPr defaultColWidth="9.140625" defaultRowHeight="12.75"/>
  <cols>
    <col min="1" max="9" width="9.140625" style="52" customWidth="1"/>
    <col min="10" max="10" width="12.7109375" style="52" customWidth="1"/>
    <col min="11" max="11" width="15.140625" style="52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336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337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33.7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317</v>
      </c>
      <c r="K4" s="60" t="s">
        <v>318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120747470</v>
      </c>
      <c r="K8" s="53">
        <f>K9+K16+K26+K35+K39</f>
        <v>123142715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34207</v>
      </c>
      <c r="K9" s="53">
        <f>SUM(K10:K15)</f>
        <v>30783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34207</v>
      </c>
      <c r="K11" s="7">
        <v>30783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93486946</v>
      </c>
      <c r="K16" s="53">
        <f>SUM(K17:K25)</f>
        <v>95959827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1433005</v>
      </c>
      <c r="K17" s="7">
        <v>1433005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28258205</v>
      </c>
      <c r="K18" s="7">
        <v>28040710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63002121</v>
      </c>
      <c r="K19" s="7">
        <v>62662573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687795</v>
      </c>
      <c r="K20" s="7">
        <v>635041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>
        <v>3082678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105820</v>
      </c>
      <c r="K23" s="7">
        <v>105820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25535552</v>
      </c>
      <c r="K26" s="53">
        <f>SUM(K27:K34)</f>
        <v>25495227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25133684</v>
      </c>
      <c r="K27" s="7">
        <v>25133684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36000</v>
      </c>
      <c r="K29" s="7">
        <v>36000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365868</v>
      </c>
      <c r="K32" s="7">
        <v>325543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1690765</v>
      </c>
      <c r="K35" s="53">
        <f>SUM(K36:K38)</f>
        <v>1656878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1690765</v>
      </c>
      <c r="K37" s="7">
        <v>1656878</v>
      </c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115254013</v>
      </c>
      <c r="K40" s="53">
        <f>K41+K49+K56+K64</f>
        <v>113788635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32113235</v>
      </c>
      <c r="K41" s="53">
        <f>SUM(K42:K48)</f>
        <v>34458457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15861858</v>
      </c>
      <c r="K42" s="7">
        <v>16085503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>
        <v>3209160</v>
      </c>
      <c r="K43" s="7">
        <v>3813158</v>
      </c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12213587</v>
      </c>
      <c r="K44" s="7">
        <v>13859832</v>
      </c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828630</v>
      </c>
      <c r="K45" s="7">
        <v>699964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81446488</v>
      </c>
      <c r="K49" s="53">
        <f>SUM(K50:K55)</f>
        <v>78530833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28632922</v>
      </c>
      <c r="K50" s="7">
        <v>29194520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49211278</v>
      </c>
      <c r="K51" s="7">
        <v>45123552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211697</v>
      </c>
      <c r="K53" s="7">
        <v>187439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2007622</v>
      </c>
      <c r="K54" s="7">
        <v>2669786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1382969</v>
      </c>
      <c r="K55" s="7">
        <v>1355536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1015252</v>
      </c>
      <c r="K56" s="53">
        <f>SUM(K57:K63)</f>
        <v>376094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>
        <v>42803</v>
      </c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765252</v>
      </c>
      <c r="K62" s="7">
        <v>15369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250000</v>
      </c>
      <c r="K63" s="7">
        <v>317922</v>
      </c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679038</v>
      </c>
      <c r="K64" s="7">
        <v>423251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56670</v>
      </c>
      <c r="K65" s="7">
        <v>25739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236058153</v>
      </c>
      <c r="K66" s="53">
        <f>K7+K8+K40+K65</f>
        <v>236957089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80301863</v>
      </c>
      <c r="K69" s="54">
        <f>K70+K71+K72+K78+K79+K82+K85</f>
        <v>81248892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61561600</v>
      </c>
      <c r="K70" s="7">
        <v>61561600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18603051</v>
      </c>
      <c r="K72" s="53">
        <f>K73+K74-K75+K76+K77</f>
        <v>18603051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3078080</v>
      </c>
      <c r="K73" s="7">
        <v>3078080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6156160</v>
      </c>
      <c r="K74" s="7">
        <v>6156160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86146</v>
      </c>
      <c r="K75" s="7">
        <v>86146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9454957</v>
      </c>
      <c r="K77" s="7">
        <v>9454957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-273691</v>
      </c>
      <c r="K79" s="53">
        <f>K80-K81</f>
        <v>137212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>
        <v>137212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273691</v>
      </c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410903</v>
      </c>
      <c r="K82" s="53">
        <f>K83-K84</f>
        <v>947029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410903</v>
      </c>
      <c r="K83" s="7">
        <v>947029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887337</v>
      </c>
      <c r="K86" s="53">
        <f>SUM(K87:K89)</f>
        <v>887337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887337</v>
      </c>
      <c r="K87" s="7">
        <v>887337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65136171</v>
      </c>
      <c r="K90" s="53">
        <f>SUM(K91:K99)</f>
        <v>70279855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64326424</v>
      </c>
      <c r="K93" s="7">
        <v>69492134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809747</v>
      </c>
      <c r="K98" s="7">
        <v>787721</v>
      </c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89104604</v>
      </c>
      <c r="K100" s="53">
        <f>SUM(K101:K112)</f>
        <v>83924687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5108437</v>
      </c>
      <c r="K101" s="7">
        <v>5453838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16706286</v>
      </c>
      <c r="K103" s="7">
        <v>17977487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/>
      <c r="K104" s="7"/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50529344</v>
      </c>
      <c r="K105" s="7">
        <v>42767017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2648920</v>
      </c>
      <c r="K108" s="7">
        <v>1723448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6907530</v>
      </c>
      <c r="K109" s="7">
        <v>6748084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52768</v>
      </c>
      <c r="K110" s="7">
        <v>52768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7151319</v>
      </c>
      <c r="K112" s="7">
        <v>9202045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628178</v>
      </c>
      <c r="K113" s="7">
        <v>616318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236058153</v>
      </c>
      <c r="K114" s="53">
        <f>K69+K86+K90+K100+K113</f>
        <v>236957089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309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310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68" sqref="A68:M68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338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339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317</v>
      </c>
      <c r="K4" s="251"/>
      <c r="L4" s="251" t="s">
        <v>318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47839006</v>
      </c>
      <c r="K7" s="54">
        <f>SUM(K8:K9)</f>
        <v>47839006</v>
      </c>
      <c r="L7" s="54">
        <f>SUM(L8:L9)</f>
        <v>39700610</v>
      </c>
      <c r="M7" s="54">
        <f>SUM(M8:M9)</f>
        <v>39700610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47218240</v>
      </c>
      <c r="K8" s="7">
        <v>47218240</v>
      </c>
      <c r="L8" s="7">
        <v>38592645</v>
      </c>
      <c r="M8" s="7">
        <v>38592645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620766</v>
      </c>
      <c r="K9" s="7">
        <v>620766</v>
      </c>
      <c r="L9" s="7">
        <v>1107965</v>
      </c>
      <c r="M9" s="7">
        <v>1107965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44932926</v>
      </c>
      <c r="K10" s="53">
        <f>K11+K12+K16+K20+K21+K22+K25+K26</f>
        <v>44932926</v>
      </c>
      <c r="L10" s="53">
        <f>L11+L12+L16+L20+L21+L22+L25+L26</f>
        <v>37489345</v>
      </c>
      <c r="M10" s="53">
        <f>M11+M12+M16+M20+M21+M22+M25+M26</f>
        <v>37489345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-114611</v>
      </c>
      <c r="K11" s="7">
        <v>-114611</v>
      </c>
      <c r="L11" s="7">
        <v>-2423283</v>
      </c>
      <c r="M11" s="7">
        <v>-2423283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32982979</v>
      </c>
      <c r="K12" s="53">
        <f>SUM(K13:K15)</f>
        <v>32982979</v>
      </c>
      <c r="L12" s="53">
        <f>SUM(L13:L15)</f>
        <v>28593973</v>
      </c>
      <c r="M12" s="53">
        <f>SUM(M13:M15)</f>
        <v>28593973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28780240</v>
      </c>
      <c r="K13" s="7">
        <v>28780240</v>
      </c>
      <c r="L13" s="7">
        <v>25088802</v>
      </c>
      <c r="M13" s="7">
        <v>25088802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926229</v>
      </c>
      <c r="K14" s="7">
        <v>926229</v>
      </c>
      <c r="L14" s="7">
        <v>1014292</v>
      </c>
      <c r="M14" s="7">
        <v>1014292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3276510</v>
      </c>
      <c r="K15" s="7">
        <v>3276510</v>
      </c>
      <c r="L15" s="7">
        <v>2490879</v>
      </c>
      <c r="M15" s="7">
        <v>2490879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7013922</v>
      </c>
      <c r="K16" s="53">
        <f>SUM(K17:K19)</f>
        <v>7013922</v>
      </c>
      <c r="L16" s="53">
        <f>SUM(L17:L19)</f>
        <v>6851792</v>
      </c>
      <c r="M16" s="53">
        <f>SUM(M17:M19)</f>
        <v>6851792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4401073</v>
      </c>
      <c r="K17" s="7">
        <v>4401073</v>
      </c>
      <c r="L17" s="7">
        <v>4372557</v>
      </c>
      <c r="M17" s="7">
        <v>4372557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1589662</v>
      </c>
      <c r="K18" s="7">
        <v>1589662</v>
      </c>
      <c r="L18" s="7">
        <v>1485099</v>
      </c>
      <c r="M18" s="7">
        <v>1485099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1023187</v>
      </c>
      <c r="K19" s="7">
        <v>1023187</v>
      </c>
      <c r="L19" s="7">
        <v>994136</v>
      </c>
      <c r="M19" s="7">
        <v>994136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901504</v>
      </c>
      <c r="K20" s="7">
        <v>901504</v>
      </c>
      <c r="L20" s="7">
        <v>900860</v>
      </c>
      <c r="M20" s="7">
        <v>900860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2596011</v>
      </c>
      <c r="K21" s="7">
        <v>2596011</v>
      </c>
      <c r="L21" s="7">
        <v>2170770</v>
      </c>
      <c r="M21" s="7">
        <v>2170770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1553121</v>
      </c>
      <c r="K26" s="7">
        <v>1553121</v>
      </c>
      <c r="L26" s="7">
        <v>1395233</v>
      </c>
      <c r="M26" s="7">
        <v>1395233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65637</v>
      </c>
      <c r="K27" s="53">
        <f>SUM(K28:K32)</f>
        <v>65637</v>
      </c>
      <c r="L27" s="53">
        <f>SUM(L28:L32)</f>
        <v>164633</v>
      </c>
      <c r="M27" s="53">
        <f>SUM(M28:M32)</f>
        <v>164633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1872</v>
      </c>
      <c r="K28" s="7">
        <v>1872</v>
      </c>
      <c r="L28" s="7">
        <v>16071</v>
      </c>
      <c r="M28" s="7">
        <v>16071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63765</v>
      </c>
      <c r="K29" s="7">
        <v>63765</v>
      </c>
      <c r="L29" s="7">
        <v>148562</v>
      </c>
      <c r="M29" s="7">
        <v>148562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1680550</v>
      </c>
      <c r="K33" s="53">
        <f>SUM(K34:K37)</f>
        <v>1680550</v>
      </c>
      <c r="L33" s="53">
        <f>SUM(L34:L37)</f>
        <v>1428862</v>
      </c>
      <c r="M33" s="53">
        <f>SUM(M34:M37)</f>
        <v>1428862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31971</v>
      </c>
      <c r="K34" s="7">
        <v>31971</v>
      </c>
      <c r="L34" s="7">
        <v>2512</v>
      </c>
      <c r="M34" s="7">
        <v>2512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1648579</v>
      </c>
      <c r="K35" s="7">
        <v>1648579</v>
      </c>
      <c r="L35" s="7">
        <v>1416385</v>
      </c>
      <c r="M35" s="7">
        <v>1416385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>
        <v>9965</v>
      </c>
      <c r="M37" s="7">
        <v>9965</v>
      </c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47904643</v>
      </c>
      <c r="K42" s="53">
        <f>K7+K27+K38+K40</f>
        <v>47904643</v>
      </c>
      <c r="L42" s="53">
        <f>L7+L27+L38+L40</f>
        <v>39865243</v>
      </c>
      <c r="M42" s="53">
        <f>M7+M27+M38+M40</f>
        <v>39865243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46613476</v>
      </c>
      <c r="K43" s="53">
        <f>K10+K33+K39+K41</f>
        <v>46613476</v>
      </c>
      <c r="L43" s="53">
        <f>L10+L33+L39+L41</f>
        <v>38918207</v>
      </c>
      <c r="M43" s="53">
        <f>M10+M33+M39+M41</f>
        <v>38918207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1291167</v>
      </c>
      <c r="K44" s="53">
        <f>K42-K43</f>
        <v>1291167</v>
      </c>
      <c r="L44" s="53">
        <f>L42-L43</f>
        <v>947036</v>
      </c>
      <c r="M44" s="53">
        <f>M42-M43</f>
        <v>947036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1291167</v>
      </c>
      <c r="K45" s="53">
        <f>IF(K42&gt;K43,K42-K43,0)</f>
        <v>1291167</v>
      </c>
      <c r="L45" s="53">
        <f>IF(L42&gt;L43,L42-L43,0)</f>
        <v>947036</v>
      </c>
      <c r="M45" s="53">
        <f>IF(M42&gt;M43,M42-M43,0)</f>
        <v>947036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1291167</v>
      </c>
      <c r="K48" s="53">
        <f>K44-K47</f>
        <v>1291167</v>
      </c>
      <c r="L48" s="53">
        <f>L44-L47</f>
        <v>947036</v>
      </c>
      <c r="M48" s="53">
        <f>M44-M47</f>
        <v>947036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1291167</v>
      </c>
      <c r="K49" s="53">
        <f>IF(K48&gt;0,K48,0)</f>
        <v>1291167</v>
      </c>
      <c r="L49" s="53">
        <f>IF(L48&gt;0,L48,0)</f>
        <v>947036</v>
      </c>
      <c r="M49" s="53">
        <f>IF(M48&gt;0,M48,0)</f>
        <v>947036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311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1291167</v>
      </c>
      <c r="K56" s="6">
        <v>1291167</v>
      </c>
      <c r="L56" s="6">
        <v>947036</v>
      </c>
      <c r="M56" s="6">
        <v>947036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1291167</v>
      </c>
      <c r="K67" s="61">
        <f>K56+K66</f>
        <v>1291167</v>
      </c>
      <c r="L67" s="61">
        <f>L56+L66</f>
        <v>947036</v>
      </c>
      <c r="M67" s="61">
        <f>M56+M66</f>
        <v>947036</v>
      </c>
    </row>
    <row r="68" spans="1:13" ht="12.75" customHeight="1">
      <c r="A68" s="239" t="s">
        <v>312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4">
      <selection activeCell="K49" sqref="K49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338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340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317</v>
      </c>
      <c r="K4" s="67" t="s">
        <v>318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282</v>
      </c>
      <c r="K5" s="69" t="s">
        <v>283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1291167</v>
      </c>
      <c r="K7" s="7">
        <v>947029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901504</v>
      </c>
      <c r="K8" s="7">
        <v>900860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41609</v>
      </c>
      <c r="K9" s="7">
        <v>943783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>
        <v>2555538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95010</v>
      </c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27549</v>
      </c>
      <c r="K12" s="7">
        <v>65931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2356839</v>
      </c>
      <c r="K13" s="53">
        <f>SUM(K7:K12)</f>
        <v>5413141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5728041</v>
      </c>
      <c r="K14" s="7">
        <v>4871301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7872717</v>
      </c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>
        <v>2345222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1878790</v>
      </c>
      <c r="K17" s="7">
        <v>493753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15479548</v>
      </c>
      <c r="K18" s="53">
        <f>SUM(K14:K17)</f>
        <v>7710276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13122709</v>
      </c>
      <c r="K20" s="53">
        <f>IF(K18&gt;K13,K18-K13,0)</f>
        <v>2297135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54517</v>
      </c>
      <c r="K26" s="7">
        <v>789094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54517</v>
      </c>
      <c r="K27" s="53">
        <f>SUM(K22:K26)</f>
        <v>789094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276909</v>
      </c>
      <c r="K28" s="7">
        <v>3370317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276909</v>
      </c>
      <c r="K31" s="53">
        <f>SUM(K28:K30)</f>
        <v>3370317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222392</v>
      </c>
      <c r="K33" s="53">
        <f>IF(K31&gt;K27,K31-K27,0)</f>
        <v>2581223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>
        <v>7045038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>
        <v>12620020</v>
      </c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12620020</v>
      </c>
      <c r="K38" s="53">
        <f>SUM(K35:K37)</f>
        <v>7045038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1313936</v>
      </c>
      <c r="K39" s="7">
        <v>1923412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>
        <v>419305</v>
      </c>
      <c r="K41" s="7">
        <v>499055</v>
      </c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1733241</v>
      </c>
      <c r="K44" s="53">
        <f>SUM(K39:K43)</f>
        <v>2422467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10886779</v>
      </c>
      <c r="K45" s="53">
        <f>IF(K38&gt;K44,K38-K44,0)</f>
        <v>4622571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2458322</v>
      </c>
      <c r="K48" s="53">
        <f>IF(K20-K19+K33-K32+K46-K45&gt;0,K20-K19+K33-K32+K46-K45,0)</f>
        <v>255787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2574541</v>
      </c>
      <c r="K49" s="7">
        <v>679038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2458322</v>
      </c>
      <c r="K51" s="7">
        <v>255787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116219</v>
      </c>
      <c r="K52" s="61">
        <f>K49+K50-K51</f>
        <v>423251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317</v>
      </c>
      <c r="K4" s="67" t="s">
        <v>318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282</v>
      </c>
      <c r="K5" s="73" t="s">
        <v>283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319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320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18" sqref="J18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3" t="s">
        <v>280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281</v>
      </c>
      <c r="D2" s="268"/>
      <c r="E2" s="77">
        <v>40544</v>
      </c>
      <c r="F2" s="43" t="s">
        <v>250</v>
      </c>
      <c r="G2" s="269">
        <v>40633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304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282</v>
      </c>
      <c r="K4" s="83" t="s">
        <v>283</v>
      </c>
    </row>
    <row r="5" spans="1:11" ht="12.75">
      <c r="A5" s="273" t="s">
        <v>284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61561600</v>
      </c>
      <c r="K5" s="45">
        <v>61561600</v>
      </c>
    </row>
    <row r="6" spans="1:11" ht="12.75">
      <c r="A6" s="273" t="s">
        <v>285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1" ht="12.75">
      <c r="A7" s="273" t="s">
        <v>286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18603051</v>
      </c>
      <c r="K7" s="46">
        <v>18603051</v>
      </c>
    </row>
    <row r="8" spans="1:11" ht="12.75">
      <c r="A8" s="273" t="s">
        <v>287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-273691</v>
      </c>
      <c r="K8" s="46">
        <v>137212</v>
      </c>
    </row>
    <row r="9" spans="1:11" ht="12.75">
      <c r="A9" s="273" t="s">
        <v>288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410903</v>
      </c>
      <c r="K9" s="46">
        <v>947029</v>
      </c>
    </row>
    <row r="10" spans="1:11" ht="12.75">
      <c r="A10" s="273" t="s">
        <v>289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290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291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292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293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80301863</v>
      </c>
      <c r="K14" s="79">
        <f>SUM(K5:K13)</f>
        <v>81248892</v>
      </c>
    </row>
    <row r="15" spans="1:11" ht="12.75">
      <c r="A15" s="273" t="s">
        <v>294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295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296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297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298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299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300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301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302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303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342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341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Maja</cp:lastModifiedBy>
  <cp:lastPrinted>2011-05-03T08:01:19Z</cp:lastPrinted>
  <dcterms:created xsi:type="dcterms:W3CDTF">2008-10-17T11:51:54Z</dcterms:created>
  <dcterms:modified xsi:type="dcterms:W3CDTF">2011-05-03T08:06:49Z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