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1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2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2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E3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Ostale napomene</t>
        </r>
        <r>
          <rPr>
            <sz val="8"/>
            <rFont val="Tahoma"/>
            <family val="0"/>
          </rPr>
          <t xml:space="preserve"> obuhvaća komentar uprave o ostalim značajnijim događajima koji nisu komentirani u prethodnim pozicijama.
</t>
        </r>
      </text>
    </comment>
  </commentList>
</comments>
</file>

<file path=xl/sharedStrings.xml><?xml version="1.0" encoding="utf-8"?>
<sst xmlns="http://schemas.openxmlformats.org/spreadsheetml/2006/main" count="441" uniqueCount="379">
  <si>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</si>
  <si>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</si>
  <si>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</si>
  <si>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</si>
  <si>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</si>
  <si>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</si>
  <si>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</si>
  <si>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</si>
  <si>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</si>
  <si>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</si>
  <si>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</si>
  <si>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</si>
  <si>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</si>
  <si>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</si>
  <si>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</si>
  <si>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</si>
  <si>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</si>
  <si>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</si>
  <si>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</si>
  <si>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</si>
  <si>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</si>
  <si>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</si>
  <si>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</si>
  <si>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</si>
  <si>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</si>
  <si>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</si>
  <si>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</si>
  <si>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</si>
  <si>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</si>
  <si>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</si>
  <si>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</si>
  <si>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</si>
  <si>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</si>
  <si>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</si>
  <si>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</si>
  <si>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</si>
  <si>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</si>
  <si>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</si>
  <si>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</si>
  <si>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</si>
  <si>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</si>
  <si>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</si>
  <si>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</si>
  <si>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</si>
  <si>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</si>
  <si>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</si>
  <si>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</si>
  <si>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</si>
  <si>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</si>
  <si>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</si>
  <si>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</si>
  <si>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</si>
  <si>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</si>
  <si>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</si>
  <si>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</si>
  <si>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</si>
  <si>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</si>
  <si>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</si>
  <si>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</si>
  <si>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</si>
  <si>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</si>
  <si>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</si>
  <si>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</si>
  <si>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</si>
  <si>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</si>
  <si>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</si>
  <si>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</si>
  <si>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</si>
  <si>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</si>
  <si>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</si>
  <si>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</si>
  <si>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</si>
  <si>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</si>
  <si>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</si>
  <si>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</si>
  <si>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</si>
  <si>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</si>
  <si>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</si>
  <si>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</si>
  <si>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</si>
  <si>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</si>
  <si>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</si>
  <si>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</si>
  <si>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</si>
  <si>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</si>
  <si>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</si>
  <si>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</si>
  <si>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</si>
  <si>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</si>
  <si>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</si>
  <si>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</si>
  <si>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</si>
  <si>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</si>
  <si>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</si>
  <si>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</si>
  <si>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</si>
  <si>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</si>
  <si>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</si>
  <si>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</si>
  <si>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</si>
  <si>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</si>
  <si>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</si>
  <si>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</si>
  <si>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</si>
  <si>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</si>
  <si>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</si>
  <si>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</si>
  <si>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</si>
  <si>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</si>
  <si>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</si>
  <si>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</si>
  <si>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</si>
  <si>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</si>
  <si>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</si>
  <si>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</si>
  <si>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</si>
  <si>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</si>
  <si>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</si>
  <si>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</si>
  <si>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</si>
  <si>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</si>
  <si>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</si>
  <si>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</si>
  <si>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</si>
  <si>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</si>
  <si>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</si>
  <si>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</si>
  <si>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</si>
  <si>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</si>
  <si>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</si>
  <si>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</si>
  <si>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</si>
  <si>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</si>
  <si>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</si>
  <si>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</si>
  <si>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</si>
  <si>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</si>
  <si>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</si>
  <si>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</si>
  <si>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</si>
  <si>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</si>
  <si>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</si>
  <si>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</si>
  <si>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</si>
  <si>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</si>
  <si>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</si>
  <si>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</si>
  <si>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</si>
  <si>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</si>
  <si>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</si>
  <si>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</si>
  <si>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</si>
  <si>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</si>
  <si>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</si>
  <si>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</si>
  <si>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</si>
  <si>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</si>
  <si>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</si>
  <si>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</si>
  <si>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</si>
  <si>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</si>
  <si>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</si>
  <si>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</si>
  <si>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</si>
  <si>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</si>
  <si>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</si>
  <si>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</si>
  <si>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</si>
  <si>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</si>
  <si>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</si>
  <si>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</si>
  <si>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</si>
  <si>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</si>
  <si>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</si>
  <si>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</si>
  <si>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</si>
  <si>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</si>
  <si>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</si>
  <si>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</si>
  <si>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</si>
  <si>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</si>
  <si>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</si>
  <si>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</si>
  <si>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</si>
  <si>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</si>
  <si>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</si>
  <si>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</si>
  <si>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</si>
  <si>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</si>
  <si>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</si>
  <si>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</si>
  <si>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</si>
  <si>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</si>
  <si>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</si>
  <si>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</si>
  <si>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</si>
  <si>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</si>
  <si>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</si>
  <si>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</si>
  <si>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</si>
  <si>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</si>
  <si>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</si>
  <si>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</si>
  <si>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</si>
  <si>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</si>
  <si>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</si>
  <si>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</si>
  <si>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</si>
  <si>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</si>
  <si>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</si>
  <si>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</si>
  <si>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</si>
  <si>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</si>
  <si>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</si>
  <si>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</si>
  <si>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</si>
  <si>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</si>
  <si>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</si>
  <si>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</si>
  <si>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</si>
  <si>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</si>
  <si>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</si>
  <si>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</si>
  <si>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</si>
  <si>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</si>
  <si>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</si>
  <si>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</si>
  <si>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</si>
  <si>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</si>
  <si>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</si>
  <si>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</si>
  <si>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</si>
  <si>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</si>
  <si>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</si>
  <si>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</si>
  <si>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</si>
  <si>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</si>
  <si>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</si>
  <si>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</si>
  <si>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</si>
  <si>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</si>
  <si>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</si>
  <si>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</si>
  <si>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</si>
  <si>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</si>
  <si>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</si>
  <si>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</si>
  <si>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</si>
  <si>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</si>
  <si>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</si>
  <si>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</si>
  <si>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</si>
  <si>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</si>
  <si>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</si>
  <si>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</si>
  <si>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</si>
  <si>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</si>
  <si>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</si>
  <si>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</si>
  <si>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</si>
  <si>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</si>
  <si>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</si>
  <si>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</si>
  <si>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</si>
  <si>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</si>
  <si>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</si>
  <si>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</si>
  <si>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</si>
  <si>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</si>
  <si>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</si>
  <si>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</si>
  <si>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</si>
  <si>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</si>
  <si>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</si>
  <si>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</si>
  <si>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</si>
  <si>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</si>
  <si>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</si>
  <si>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</si>
  <si>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</si>
  <si>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</si>
  <si>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</si>
  <si>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</si>
  <si>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</si>
  <si>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</si>
  <si>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</si>
  <si>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</si>
  <si>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</si>
  <si>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</si>
  <si>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</si>
  <si>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</si>
  <si>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</si>
  <si>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</si>
  <si>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</si>
  <si>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</si>
  <si>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</si>
  <si>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</si>
  <si>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</si>
  <si>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</si>
  <si>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</si>
  <si>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</si>
  <si>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</si>
  <si>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</si>
  <si>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</si>
  <si>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</si>
  <si>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</si>
  <si>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</si>
  <si>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</si>
  <si>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</si>
  <si>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</si>
  <si>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</si>
  <si>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</si>
  <si>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</si>
  <si>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</si>
  <si>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</si>
  <si>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</si>
  <si>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</si>
  <si>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</si>
  <si>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</si>
  <si>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</si>
  <si>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</si>
  <si>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</si>
  <si>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</si>
  <si>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</si>
  <si>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</si>
  <si>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</si>
  <si>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</si>
  <si>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</si>
  <si>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</si>
  <si>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DA</t>
  </si>
  <si>
    <t>1071</t>
  </si>
  <si>
    <t>PREHRANA TRGOVINA d.d.</t>
  </si>
  <si>
    <t>ZAGREB,UTINJSKA 48</t>
  </si>
  <si>
    <t>03277607</t>
  </si>
  <si>
    <t>ZAGREB,NOVA CESTA 93</t>
  </si>
  <si>
    <t>DESORTIS d.o.o.</t>
  </si>
  <si>
    <t>01848160</t>
  </si>
  <si>
    <t>DARINKA FIŠTREK</t>
  </si>
  <si>
    <t>013688418</t>
  </si>
  <si>
    <t>013822384</t>
  </si>
  <si>
    <t>darinka.fistrek@klara.hr</t>
  </si>
  <si>
    <t>GREGURIĆ SUZANA</t>
  </si>
  <si>
    <t>01.01.2013.</t>
  </si>
  <si>
    <t>30.06.2013.</t>
  </si>
  <si>
    <t>stanje na dan 30.06.2013.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</si>
  <si>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</si>
  <si>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>u razdoblju 01.01.2013.do 30.06.2013.</t>
  </si>
  <si>
    <t>u razdoblju 01.01.2013. do 30.06.2013.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</si>
  <si>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</si>
  <si>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 xml:space="preserve"> ZAGREBAČKE PEKARNE KLARA d.d.</t>
  </si>
  <si>
    <t>BILJEŠKE UZ IZVJEŠĆA</t>
  </si>
  <si>
    <t>Za razdoblje:</t>
  </si>
  <si>
    <t>01.01.2013.-30.06.2013.</t>
  </si>
  <si>
    <t>1. Podjela dionica</t>
  </si>
  <si>
    <t>Ukupna dužina teksta (max. 1000 znakova):</t>
  </si>
  <si>
    <t>NIJE BILO PODJELA DIONICA</t>
  </si>
  <si>
    <t>2. Zarada po dionici</t>
  </si>
  <si>
    <t>GUBITAK PO DIONICI JE 16,95 HRK</t>
  </si>
  <si>
    <t>3. Promjena vlasničke strukture</t>
  </si>
  <si>
    <t>U STRUKTURI VLASNIŠTVA NEMA PROMJENA U ODNOSU NA 31.12.2012.</t>
  </si>
  <si>
    <t>4. Pripajanja i spajanja</t>
  </si>
  <si>
    <t>NIJE BILO SPAJANJA NI PRIPAJANJA</t>
  </si>
  <si>
    <t>5. Neizvjesnost (opis slučajeva kod kojih postoji neizvjesnost naplate prihoda ili mogućih budućih troškova)</t>
  </si>
  <si>
    <t xml:space="preserve">NEMA BITNIH PROMJENA </t>
  </si>
  <si>
    <t>6. Rezultati poslovanja</t>
  </si>
  <si>
    <t>U ODNOSU NA ISTO RAZDOBLJE PROŠLE GODINE UKUPNI PRIHODI VEĆI JE SU ZA 23,59 % ,A UKUPNI RASHODI  VEĆI SU ZA 25.12 %.REZULTAT TOGA JE VEĆI GUBITAK ..</t>
  </si>
  <si>
    <t>7. Opis proizvoda i usluga</t>
  </si>
  <si>
    <t>PROIZVODNJA KRUHA I PECIVA I SRODNIH PROIZVODA I MALOPRODAJA</t>
  </si>
  <si>
    <t>8. Dobit ili gubitak</t>
  </si>
  <si>
    <t xml:space="preserve">RAST PRIHODA MANJI JE OD RASTA TROŠKOVA U ODNOSU NA PROTEKLU GODINU, OSTVAREN JE VEĆI GUBITAK.  </t>
  </si>
  <si>
    <t>9. Likvidnost</t>
  </si>
  <si>
    <t>PRETPOSTAVKA JE DA STUPANJEM NA SNAGU ZAKONA O FINANCIJSKOM POSLOVANJU I PREDSTEČAJNOJ NAGODBI NEĆEMO IMATI PROBLEMA S  LIKVIDNOŠĆU.</t>
  </si>
  <si>
    <t>10. Promjene računovodstvenih politika</t>
  </si>
  <si>
    <t>NIJE BILO PROMJENA RAČUNOVODSTVENIH POLITIKA.</t>
  </si>
  <si>
    <t>11.NAPOMENA</t>
  </si>
  <si>
    <t>ZBOG  POVEĆANJA CIJENA ULAZNIH TROŠKOVA, A NEMOGUĆNOSTI POVEĆANJA CIJENA SVOJIH PROIZVODA U ISTOM POSTOTKU,BEZ OBZIRA NA SMANJENJE TROŠKOVA NA KOJE MOŽEMO UTJECATI,OSTVARUJEMO GUBITKE IZ POSLOVANJA .</t>
  </si>
  <si>
    <t>U ZAGREBU,30.06.2013.</t>
  </si>
  <si>
    <t>OSOBA OVLAŠTENA ZA ZASTUPANJE</t>
  </si>
  <si>
    <t>Suzana Gregurić, dipl. oec.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</si>
</sst>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8"/>
      <color indexed="22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left" wrapText="1"/>
      <protection hidden="1"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3" fillId="0" borderId="17" xfId="0" applyFont="1" applyFill="1" applyBorder="1" applyAlignment="1" applyProtection="1">
      <alignment horizontal="left"/>
      <protection/>
    </xf>
    <xf numFmtId="0" fontId="43" fillId="0" borderId="24" xfId="0" applyFont="1" applyFill="1" applyBorder="1" applyAlignment="1" applyProtection="1">
      <alignment horizontal="left"/>
      <protection/>
    </xf>
    <xf numFmtId="0" fontId="43" fillId="0" borderId="25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right" vertical="top"/>
      <protection/>
    </xf>
    <xf numFmtId="0" fontId="42" fillId="0" borderId="0" xfId="0" applyFont="1" applyFill="1" applyBorder="1" applyAlignment="1" applyProtection="1">
      <alignment vertical="top"/>
      <protection/>
    </xf>
    <xf numFmtId="0" fontId="40" fillId="0" borderId="25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top"/>
      <protection/>
    </xf>
    <xf numFmtId="0" fontId="42" fillId="0" borderId="25" xfId="0" applyFont="1" applyFill="1" applyBorder="1" applyAlignment="1" applyProtection="1">
      <alignment vertical="top"/>
      <protection/>
    </xf>
    <xf numFmtId="0" fontId="42" fillId="0" borderId="0" xfId="52" applyFont="1" applyFill="1" applyBorder="1" applyAlignment="1">
      <alignment horizontal="left" vertical="top"/>
      <protection/>
    </xf>
    <xf numFmtId="0" fontId="45" fillId="0" borderId="0" xfId="52" applyFont="1" applyFill="1" applyBorder="1" applyAlignment="1">
      <alignment horizontal="left" vertical="center"/>
      <protection/>
    </xf>
    <xf numFmtId="0" fontId="42" fillId="0" borderId="0" xfId="52" applyFont="1" applyFill="1" applyBorder="1" applyAlignment="1">
      <alignment horizontal="left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7" fillId="0" borderId="0" xfId="52" applyFont="1" applyFill="1" applyBorder="1" applyAlignment="1" applyProtection="1">
      <alignment horizontal="left" vertical="top" wrapText="1"/>
      <protection locked="0"/>
    </xf>
    <xf numFmtId="0" fontId="45" fillId="0" borderId="0" xfId="52" applyFont="1" applyFill="1" applyBorder="1" applyAlignment="1">
      <alignment horizontal="left" vertical="top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/>
    </xf>
    <xf numFmtId="0" fontId="47" fillId="0" borderId="0" xfId="52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5" fillId="0" borderId="0" xfId="58" applyFont="1" applyBorder="1" applyAlignment="1" applyProtection="1">
      <alignment horizontal="left"/>
      <protection hidden="1"/>
    </xf>
    <xf numFmtId="0" fontId="16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9" fillId="0" borderId="22" xfId="0" applyFont="1" applyFill="1" applyBorder="1" applyAlignment="1" applyProtection="1">
      <alignment horizontal="center" vertical="center" wrapText="1"/>
      <protection/>
    </xf>
    <xf numFmtId="0" fontId="39" fillId="0" borderId="36" xfId="0" applyFont="1" applyFill="1" applyBorder="1" applyAlignment="1" applyProtection="1">
      <alignment horizontal="center" vertical="center" wrapText="1"/>
      <protection/>
    </xf>
    <xf numFmtId="0" fontId="39" fillId="0" borderId="37" xfId="0" applyFont="1" applyFill="1" applyBorder="1" applyAlignment="1" applyProtection="1">
      <alignment horizontal="center" vertical="center" wrapText="1"/>
      <protection/>
    </xf>
    <xf numFmtId="0" fontId="47" fillId="0" borderId="0" xfId="52" applyFont="1" applyFill="1" applyBorder="1" applyAlignment="1" applyProtection="1">
      <alignment horizontal="left" vertical="top" wrapText="1"/>
      <protection locked="0"/>
    </xf>
    <xf numFmtId="0" fontId="42" fillId="0" borderId="0" xfId="52" applyFont="1" applyFill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FIN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G8" sqref="G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248</v>
      </c>
      <c r="B1" s="165"/>
      <c r="C1" s="16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17" t="s">
        <v>342</v>
      </c>
      <c r="F2" s="12"/>
      <c r="G2" s="13" t="s">
        <v>250</v>
      </c>
      <c r="H2" s="117" t="s">
        <v>343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9" t="s">
        <v>315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92" t="s">
        <v>251</v>
      </c>
      <c r="B6" s="193"/>
      <c r="C6" s="184" t="s">
        <v>321</v>
      </c>
      <c r="D6" s="185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4" t="s">
        <v>252</v>
      </c>
      <c r="B8" s="195"/>
      <c r="C8" s="184" t="s">
        <v>322</v>
      </c>
      <c r="D8" s="185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81" t="s">
        <v>253</v>
      </c>
      <c r="B10" s="182"/>
      <c r="C10" s="184" t="s">
        <v>323</v>
      </c>
      <c r="D10" s="185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92" t="s">
        <v>254</v>
      </c>
      <c r="B12" s="193"/>
      <c r="C12" s="196" t="s">
        <v>324</v>
      </c>
      <c r="D12" s="197"/>
      <c r="E12" s="197"/>
      <c r="F12" s="197"/>
      <c r="G12" s="197"/>
      <c r="H12" s="197"/>
      <c r="I12" s="198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92" t="s">
        <v>255</v>
      </c>
      <c r="B14" s="193"/>
      <c r="C14" s="199">
        <v>10020</v>
      </c>
      <c r="D14" s="200"/>
      <c r="E14" s="16"/>
      <c r="F14" s="196" t="s">
        <v>325</v>
      </c>
      <c r="G14" s="197"/>
      <c r="H14" s="197"/>
      <c r="I14" s="198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92" t="s">
        <v>256</v>
      </c>
      <c r="B16" s="193"/>
      <c r="C16" s="196" t="s">
        <v>326</v>
      </c>
      <c r="D16" s="197"/>
      <c r="E16" s="197"/>
      <c r="F16" s="197"/>
      <c r="G16" s="197"/>
      <c r="H16" s="197"/>
      <c r="I16" s="198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92" t="s">
        <v>257</v>
      </c>
      <c r="B18" s="193"/>
      <c r="C18" s="201" t="s">
        <v>327</v>
      </c>
      <c r="D18" s="202"/>
      <c r="E18" s="202"/>
      <c r="F18" s="202"/>
      <c r="G18" s="202"/>
      <c r="H18" s="202"/>
      <c r="I18" s="20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92" t="s">
        <v>258</v>
      </c>
      <c r="B20" s="193"/>
      <c r="C20" s="201" t="s">
        <v>328</v>
      </c>
      <c r="D20" s="202"/>
      <c r="E20" s="202"/>
      <c r="F20" s="202"/>
      <c r="G20" s="202"/>
      <c r="H20" s="202"/>
      <c r="I20" s="203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92" t="s">
        <v>259</v>
      </c>
      <c r="B22" s="193"/>
      <c r="C22" s="118">
        <v>133</v>
      </c>
      <c r="D22" s="196"/>
      <c r="E22" s="204"/>
      <c r="F22" s="205"/>
      <c r="G22" s="192"/>
      <c r="H22" s="206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92" t="s">
        <v>260</v>
      </c>
      <c r="B24" s="193"/>
      <c r="C24" s="118">
        <v>21</v>
      </c>
      <c r="D24" s="196" t="s">
        <v>325</v>
      </c>
      <c r="E24" s="204"/>
      <c r="F24" s="204"/>
      <c r="G24" s="205"/>
      <c r="H24" s="48" t="s">
        <v>261</v>
      </c>
      <c r="I24" s="119"/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92" t="s">
        <v>262</v>
      </c>
      <c r="B26" s="193"/>
      <c r="C26" s="120" t="s">
        <v>329</v>
      </c>
      <c r="D26" s="25"/>
      <c r="E26" s="33"/>
      <c r="F26" s="24"/>
      <c r="G26" s="207" t="s">
        <v>263</v>
      </c>
      <c r="H26" s="193"/>
      <c r="I26" s="121" t="s">
        <v>330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208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1"/>
      <c r="B30" s="172"/>
      <c r="C30" s="172"/>
      <c r="D30" s="173"/>
      <c r="E30" s="171"/>
      <c r="F30" s="172"/>
      <c r="G30" s="172"/>
      <c r="H30" s="184"/>
      <c r="I30" s="185"/>
      <c r="J30" s="10"/>
      <c r="K30" s="10"/>
      <c r="L30" s="10"/>
    </row>
    <row r="31" spans="1:12" ht="12.75">
      <c r="A31" s="91"/>
      <c r="B31" s="22"/>
      <c r="C31" s="21"/>
      <c r="D31" s="174"/>
      <c r="E31" s="174"/>
      <c r="F31" s="174"/>
      <c r="G31" s="170"/>
      <c r="H31" s="16"/>
      <c r="I31" s="98"/>
      <c r="J31" s="10"/>
      <c r="K31" s="10"/>
      <c r="L31" s="10"/>
    </row>
    <row r="32" spans="1:12" ht="12.75">
      <c r="A32" s="196" t="s">
        <v>331</v>
      </c>
      <c r="B32" s="204"/>
      <c r="C32" s="204"/>
      <c r="D32" s="205"/>
      <c r="E32" s="196" t="s">
        <v>332</v>
      </c>
      <c r="F32" s="204"/>
      <c r="G32" s="204"/>
      <c r="H32" s="184" t="s">
        <v>333</v>
      </c>
      <c r="I32" s="185"/>
      <c r="J32" s="10"/>
      <c r="K32" s="10"/>
      <c r="L32" s="10"/>
    </row>
    <row r="33" spans="1:12" ht="12.75">
      <c r="A33" s="105"/>
      <c r="B33" s="20"/>
      <c r="C33" s="34"/>
      <c r="D33" s="125"/>
      <c r="E33" s="125"/>
      <c r="F33" s="125"/>
      <c r="G33" s="126"/>
      <c r="H33" s="16"/>
      <c r="I33" s="99"/>
      <c r="J33" s="10"/>
      <c r="K33" s="10"/>
      <c r="L33" s="10"/>
    </row>
    <row r="34" spans="1:12" ht="12.75">
      <c r="A34" s="196" t="s">
        <v>335</v>
      </c>
      <c r="B34" s="204"/>
      <c r="C34" s="204"/>
      <c r="D34" s="205"/>
      <c r="E34" s="196" t="s">
        <v>334</v>
      </c>
      <c r="F34" s="204"/>
      <c r="G34" s="204"/>
      <c r="H34" s="184" t="s">
        <v>336</v>
      </c>
      <c r="I34" s="185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1"/>
      <c r="B36" s="172"/>
      <c r="C36" s="172"/>
      <c r="D36" s="173"/>
      <c r="E36" s="171"/>
      <c r="F36" s="172"/>
      <c r="G36" s="172"/>
      <c r="H36" s="184"/>
      <c r="I36" s="185"/>
      <c r="J36" s="10"/>
      <c r="K36" s="10"/>
      <c r="L36" s="10"/>
    </row>
    <row r="37" spans="1:12" ht="12.75">
      <c r="A37" s="100"/>
      <c r="B37" s="30"/>
      <c r="C37" s="166"/>
      <c r="D37" s="167"/>
      <c r="E37" s="16"/>
      <c r="F37" s="166"/>
      <c r="G37" s="167"/>
      <c r="H37" s="16"/>
      <c r="I37" s="92"/>
      <c r="J37" s="10"/>
      <c r="K37" s="10"/>
      <c r="L37" s="10"/>
    </row>
    <row r="38" spans="1:12" ht="12.75">
      <c r="A38" s="171"/>
      <c r="B38" s="172"/>
      <c r="C38" s="172"/>
      <c r="D38" s="173"/>
      <c r="E38" s="171"/>
      <c r="F38" s="172"/>
      <c r="G38" s="172"/>
      <c r="H38" s="184"/>
      <c r="I38" s="185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1"/>
      <c r="B40" s="172"/>
      <c r="C40" s="172"/>
      <c r="D40" s="173"/>
      <c r="E40" s="171"/>
      <c r="F40" s="172"/>
      <c r="G40" s="172"/>
      <c r="H40" s="184"/>
      <c r="I40" s="185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81" t="s">
        <v>267</v>
      </c>
      <c r="B44" s="209"/>
      <c r="C44" s="184"/>
      <c r="D44" s="185"/>
      <c r="E44" s="26"/>
      <c r="F44" s="196"/>
      <c r="G44" s="172"/>
      <c r="H44" s="172"/>
      <c r="I44" s="173"/>
      <c r="J44" s="10"/>
      <c r="K44" s="10"/>
      <c r="L44" s="10"/>
    </row>
    <row r="45" spans="1:12" ht="12.75">
      <c r="A45" s="100"/>
      <c r="B45" s="30"/>
      <c r="C45" s="166"/>
      <c r="D45" s="167"/>
      <c r="E45" s="16"/>
      <c r="F45" s="166"/>
      <c r="G45" s="168"/>
      <c r="H45" s="35"/>
      <c r="I45" s="104"/>
      <c r="J45" s="10"/>
      <c r="K45" s="10"/>
      <c r="L45" s="10"/>
    </row>
    <row r="46" spans="1:12" ht="12.75">
      <c r="A46" s="181" t="s">
        <v>268</v>
      </c>
      <c r="B46" s="209"/>
      <c r="C46" s="196" t="s">
        <v>337</v>
      </c>
      <c r="D46" s="169"/>
      <c r="E46" s="169"/>
      <c r="F46" s="169"/>
      <c r="G46" s="169"/>
      <c r="H46" s="169"/>
      <c r="I46" s="136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81" t="s">
        <v>270</v>
      </c>
      <c r="B48" s="209"/>
      <c r="C48" s="210" t="s">
        <v>338</v>
      </c>
      <c r="D48" s="211"/>
      <c r="E48" s="212"/>
      <c r="F48" s="16"/>
      <c r="G48" s="48" t="s">
        <v>271</v>
      </c>
      <c r="H48" s="210" t="s">
        <v>339</v>
      </c>
      <c r="I48" s="21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81" t="s">
        <v>257</v>
      </c>
      <c r="B50" s="209"/>
      <c r="C50" s="215" t="s">
        <v>340</v>
      </c>
      <c r="D50" s="211"/>
      <c r="E50" s="211"/>
      <c r="F50" s="211"/>
      <c r="G50" s="211"/>
      <c r="H50" s="211"/>
      <c r="I50" s="21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92" t="s">
        <v>272</v>
      </c>
      <c r="B52" s="193"/>
      <c r="C52" s="210" t="s">
        <v>341</v>
      </c>
      <c r="D52" s="211"/>
      <c r="E52" s="211"/>
      <c r="F52" s="211"/>
      <c r="G52" s="211"/>
      <c r="H52" s="211"/>
      <c r="I52" s="198"/>
      <c r="J52" s="10"/>
      <c r="K52" s="10"/>
      <c r="L52" s="10"/>
    </row>
    <row r="53" spans="1:12" ht="12.75">
      <c r="A53" s="105"/>
      <c r="B53" s="20"/>
      <c r="C53" s="137" t="s">
        <v>273</v>
      </c>
      <c r="D53" s="137"/>
      <c r="E53" s="137"/>
      <c r="F53" s="137"/>
      <c r="G53" s="137"/>
      <c r="H53" s="13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16" t="s">
        <v>274</v>
      </c>
      <c r="C55" s="217"/>
      <c r="D55" s="217"/>
      <c r="E55" s="217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218" t="s">
        <v>305</v>
      </c>
      <c r="C56" s="219"/>
      <c r="D56" s="219"/>
      <c r="E56" s="219"/>
      <c r="F56" s="219"/>
      <c r="G56" s="219"/>
      <c r="H56" s="219"/>
      <c r="I56" s="220"/>
      <c r="J56" s="10"/>
      <c r="K56" s="10"/>
      <c r="L56" s="10"/>
    </row>
    <row r="57" spans="1:12" ht="12.75">
      <c r="A57" s="105"/>
      <c r="B57" s="218" t="s">
        <v>306</v>
      </c>
      <c r="C57" s="219"/>
      <c r="D57" s="219"/>
      <c r="E57" s="219"/>
      <c r="F57" s="219"/>
      <c r="G57" s="219"/>
      <c r="H57" s="219"/>
      <c r="I57" s="107"/>
      <c r="J57" s="10"/>
      <c r="K57" s="10"/>
      <c r="L57" s="10"/>
    </row>
    <row r="58" spans="1:12" ht="12.75">
      <c r="A58" s="105"/>
      <c r="B58" s="218" t="s">
        <v>307</v>
      </c>
      <c r="C58" s="219"/>
      <c r="D58" s="219"/>
      <c r="E58" s="219"/>
      <c r="F58" s="219"/>
      <c r="G58" s="219"/>
      <c r="H58" s="219"/>
      <c r="I58" s="220"/>
      <c r="J58" s="10"/>
      <c r="K58" s="10"/>
      <c r="L58" s="10"/>
    </row>
    <row r="59" spans="1:12" ht="12.75">
      <c r="A59" s="105"/>
      <c r="B59" s="218" t="s">
        <v>308</v>
      </c>
      <c r="C59" s="219"/>
      <c r="D59" s="219"/>
      <c r="E59" s="219"/>
      <c r="F59" s="219"/>
      <c r="G59" s="219"/>
      <c r="H59" s="219"/>
      <c r="I59" s="22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38" t="s">
        <v>277</v>
      </c>
      <c r="H62" s="139"/>
      <c r="I62" s="14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13"/>
      <c r="H63" s="214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I100" sqref="I100"/>
    </sheetView>
  </sheetViews>
  <sheetFormatPr defaultColWidth="9.140625" defaultRowHeight="12.75"/>
  <cols>
    <col min="1" max="9" width="9.140625" style="49" customWidth="1"/>
    <col min="10" max="10" width="9.7109375" style="49" customWidth="1"/>
    <col min="11" max="11" width="11.00390625" style="49" customWidth="1"/>
    <col min="12" max="16384" width="9.140625" style="49" customWidth="1"/>
  </cols>
  <sheetData>
    <row r="1" spans="1:11" ht="12.75" customHeight="1">
      <c r="A1" s="258" t="s">
        <v>153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60" t="s">
        <v>345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2.5">
      <c r="A4" s="263" t="s">
        <v>59</v>
      </c>
      <c r="B4" s="264"/>
      <c r="C4" s="264"/>
      <c r="D4" s="264"/>
      <c r="E4" s="264"/>
      <c r="F4" s="264"/>
      <c r="G4" s="264"/>
      <c r="H4" s="265"/>
      <c r="I4" s="55" t="s">
        <v>278</v>
      </c>
      <c r="J4" s="56" t="s">
        <v>317</v>
      </c>
      <c r="K4" s="57" t="s">
        <v>318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54">
        <v>2</v>
      </c>
      <c r="J5" s="53">
        <v>3</v>
      </c>
      <c r="K5" s="53">
        <v>4</v>
      </c>
    </row>
    <row r="6" spans="1:11" ht="12.75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7"/>
    </row>
    <row r="7" spans="1:11" ht="12.75">
      <c r="A7" s="230" t="s">
        <v>60</v>
      </c>
      <c r="B7" s="231"/>
      <c r="C7" s="231"/>
      <c r="D7" s="231"/>
      <c r="E7" s="231"/>
      <c r="F7" s="231"/>
      <c r="G7" s="231"/>
      <c r="H7" s="248"/>
      <c r="I7" s="3">
        <v>1</v>
      </c>
      <c r="J7" s="6"/>
      <c r="K7" s="6"/>
    </row>
    <row r="8" spans="1:11" ht="12.75">
      <c r="A8" s="237" t="s">
        <v>13</v>
      </c>
      <c r="B8" s="238"/>
      <c r="C8" s="238"/>
      <c r="D8" s="238"/>
      <c r="E8" s="238"/>
      <c r="F8" s="238"/>
      <c r="G8" s="238"/>
      <c r="H8" s="239"/>
      <c r="I8" s="1">
        <v>2</v>
      </c>
      <c r="J8" s="50">
        <f>J9+J16+J26+J35+J39</f>
        <v>164663289</v>
      </c>
      <c r="K8" s="50">
        <f>K9+K16+K26+K35+K39</f>
        <v>172161724</v>
      </c>
    </row>
    <row r="9" spans="1:11" ht="12.75">
      <c r="A9" s="234" t="s">
        <v>205</v>
      </c>
      <c r="B9" s="235"/>
      <c r="C9" s="235"/>
      <c r="D9" s="235"/>
      <c r="E9" s="235"/>
      <c r="F9" s="235"/>
      <c r="G9" s="235"/>
      <c r="H9" s="236"/>
      <c r="I9" s="1">
        <v>3</v>
      </c>
      <c r="J9" s="50">
        <f>SUM(J10:J15)</f>
        <v>23399549</v>
      </c>
      <c r="K9" s="50">
        <f>SUM(K10:K15)</f>
        <v>22993675</v>
      </c>
    </row>
    <row r="10" spans="1:11" ht="12.75">
      <c r="A10" s="234" t="s">
        <v>112</v>
      </c>
      <c r="B10" s="235"/>
      <c r="C10" s="235"/>
      <c r="D10" s="235"/>
      <c r="E10" s="235"/>
      <c r="F10" s="235"/>
      <c r="G10" s="235"/>
      <c r="H10" s="236"/>
      <c r="I10" s="1">
        <v>4</v>
      </c>
      <c r="J10" s="7"/>
      <c r="K10" s="7"/>
    </row>
    <row r="11" spans="1:11" ht="12.75">
      <c r="A11" s="234" t="s">
        <v>14</v>
      </c>
      <c r="B11" s="235"/>
      <c r="C11" s="235"/>
      <c r="D11" s="235"/>
      <c r="E11" s="235"/>
      <c r="F11" s="235"/>
      <c r="G11" s="235"/>
      <c r="H11" s="236"/>
      <c r="I11" s="1">
        <v>5</v>
      </c>
      <c r="J11" s="7"/>
      <c r="K11" s="7"/>
    </row>
    <row r="12" spans="1:11" ht="12.75">
      <c r="A12" s="234" t="s">
        <v>113</v>
      </c>
      <c r="B12" s="235"/>
      <c r="C12" s="235"/>
      <c r="D12" s="235"/>
      <c r="E12" s="235"/>
      <c r="F12" s="235"/>
      <c r="G12" s="235"/>
      <c r="H12" s="236"/>
      <c r="I12" s="1">
        <v>6</v>
      </c>
      <c r="J12" s="7">
        <v>17288099</v>
      </c>
      <c r="K12" s="7">
        <v>17100383</v>
      </c>
    </row>
    <row r="13" spans="1:11" ht="12.75">
      <c r="A13" s="234" t="s">
        <v>208</v>
      </c>
      <c r="B13" s="235"/>
      <c r="C13" s="235"/>
      <c r="D13" s="235"/>
      <c r="E13" s="235"/>
      <c r="F13" s="235"/>
      <c r="G13" s="235"/>
      <c r="H13" s="236"/>
      <c r="I13" s="1">
        <v>7</v>
      </c>
      <c r="J13" s="7"/>
      <c r="K13" s="7"/>
    </row>
    <row r="14" spans="1:11" ht="12.75">
      <c r="A14" s="234" t="s">
        <v>209</v>
      </c>
      <c r="B14" s="235"/>
      <c r="C14" s="235"/>
      <c r="D14" s="235"/>
      <c r="E14" s="235"/>
      <c r="F14" s="235"/>
      <c r="G14" s="235"/>
      <c r="H14" s="236"/>
      <c r="I14" s="1">
        <v>8</v>
      </c>
      <c r="J14" s="7"/>
      <c r="K14" s="7"/>
    </row>
    <row r="15" spans="1:11" ht="12.75">
      <c r="A15" s="234" t="s">
        <v>210</v>
      </c>
      <c r="B15" s="235"/>
      <c r="C15" s="235"/>
      <c r="D15" s="235"/>
      <c r="E15" s="235"/>
      <c r="F15" s="235"/>
      <c r="G15" s="235"/>
      <c r="H15" s="236"/>
      <c r="I15" s="1">
        <v>9</v>
      </c>
      <c r="J15" s="7">
        <v>6111450</v>
      </c>
      <c r="K15" s="7">
        <v>5893292</v>
      </c>
    </row>
    <row r="16" spans="1:11" ht="12.75">
      <c r="A16" s="234" t="s">
        <v>206</v>
      </c>
      <c r="B16" s="235"/>
      <c r="C16" s="235"/>
      <c r="D16" s="235"/>
      <c r="E16" s="235"/>
      <c r="F16" s="235"/>
      <c r="G16" s="235"/>
      <c r="H16" s="236"/>
      <c r="I16" s="1">
        <v>10</v>
      </c>
      <c r="J16" s="50">
        <f>SUM(J17:J25)</f>
        <v>138770854</v>
      </c>
      <c r="K16" s="50">
        <f>SUM(K17:K25)</f>
        <v>146337956</v>
      </c>
    </row>
    <row r="17" spans="1:11" ht="12.75">
      <c r="A17" s="234" t="s">
        <v>211</v>
      </c>
      <c r="B17" s="235"/>
      <c r="C17" s="235"/>
      <c r="D17" s="235"/>
      <c r="E17" s="235"/>
      <c r="F17" s="235"/>
      <c r="G17" s="235"/>
      <c r="H17" s="236"/>
      <c r="I17" s="1">
        <v>11</v>
      </c>
      <c r="J17" s="7">
        <v>47701751</v>
      </c>
      <c r="K17" s="7">
        <v>49135592</v>
      </c>
    </row>
    <row r="18" spans="1:11" ht="12.75">
      <c r="A18" s="234" t="s">
        <v>247</v>
      </c>
      <c r="B18" s="235"/>
      <c r="C18" s="235"/>
      <c r="D18" s="235"/>
      <c r="E18" s="235"/>
      <c r="F18" s="235"/>
      <c r="G18" s="235"/>
      <c r="H18" s="236"/>
      <c r="I18" s="1">
        <v>12</v>
      </c>
      <c r="J18" s="7">
        <v>58428007</v>
      </c>
      <c r="K18" s="7">
        <v>56469775</v>
      </c>
    </row>
    <row r="19" spans="1:11" ht="12.75">
      <c r="A19" s="234" t="s">
        <v>212</v>
      </c>
      <c r="B19" s="235"/>
      <c r="C19" s="235"/>
      <c r="D19" s="235"/>
      <c r="E19" s="235"/>
      <c r="F19" s="235"/>
      <c r="G19" s="235"/>
      <c r="H19" s="236"/>
      <c r="I19" s="1">
        <v>13</v>
      </c>
      <c r="J19" s="7">
        <v>14307761</v>
      </c>
      <c r="K19" s="7">
        <v>13736886</v>
      </c>
    </row>
    <row r="20" spans="1:11" ht="12.75">
      <c r="A20" s="234" t="s">
        <v>27</v>
      </c>
      <c r="B20" s="235"/>
      <c r="C20" s="235"/>
      <c r="D20" s="235"/>
      <c r="E20" s="235"/>
      <c r="F20" s="235"/>
      <c r="G20" s="235"/>
      <c r="H20" s="236"/>
      <c r="I20" s="1">
        <v>14</v>
      </c>
      <c r="J20" s="7">
        <v>4221332</v>
      </c>
      <c r="K20" s="7">
        <v>3887802</v>
      </c>
    </row>
    <row r="21" spans="1:11" ht="12.75">
      <c r="A21" s="234" t="s">
        <v>28</v>
      </c>
      <c r="B21" s="235"/>
      <c r="C21" s="235"/>
      <c r="D21" s="235"/>
      <c r="E21" s="235"/>
      <c r="F21" s="235"/>
      <c r="G21" s="235"/>
      <c r="H21" s="236"/>
      <c r="I21" s="1">
        <v>15</v>
      </c>
      <c r="J21" s="7"/>
      <c r="K21" s="7"/>
    </row>
    <row r="22" spans="1:11" ht="12.75">
      <c r="A22" s="234" t="s">
        <v>72</v>
      </c>
      <c r="B22" s="235"/>
      <c r="C22" s="235"/>
      <c r="D22" s="235"/>
      <c r="E22" s="235"/>
      <c r="F22" s="235"/>
      <c r="G22" s="235"/>
      <c r="H22" s="236"/>
      <c r="I22" s="1">
        <v>16</v>
      </c>
      <c r="J22" s="7">
        <v>1427878</v>
      </c>
      <c r="K22" s="7">
        <v>5655545</v>
      </c>
    </row>
    <row r="23" spans="1:11" ht="12.75">
      <c r="A23" s="234" t="s">
        <v>73</v>
      </c>
      <c r="B23" s="235"/>
      <c r="C23" s="235"/>
      <c r="D23" s="235"/>
      <c r="E23" s="235"/>
      <c r="F23" s="235"/>
      <c r="G23" s="235"/>
      <c r="H23" s="236"/>
      <c r="I23" s="1">
        <v>17</v>
      </c>
      <c r="J23" s="7">
        <v>12345792</v>
      </c>
      <c r="K23" s="7">
        <v>17141053</v>
      </c>
    </row>
    <row r="24" spans="1:11" ht="12.75">
      <c r="A24" s="234" t="s">
        <v>74</v>
      </c>
      <c r="B24" s="235"/>
      <c r="C24" s="235"/>
      <c r="D24" s="235"/>
      <c r="E24" s="235"/>
      <c r="F24" s="235"/>
      <c r="G24" s="235"/>
      <c r="H24" s="236"/>
      <c r="I24" s="1">
        <v>18</v>
      </c>
      <c r="J24" s="7">
        <v>338333</v>
      </c>
      <c r="K24" s="7">
        <v>311303</v>
      </c>
    </row>
    <row r="25" spans="1:11" ht="12.75">
      <c r="A25" s="234" t="s">
        <v>75</v>
      </c>
      <c r="B25" s="235"/>
      <c r="C25" s="235"/>
      <c r="D25" s="235"/>
      <c r="E25" s="235"/>
      <c r="F25" s="235"/>
      <c r="G25" s="235"/>
      <c r="H25" s="236"/>
      <c r="I25" s="1">
        <v>19</v>
      </c>
      <c r="J25" s="7"/>
      <c r="K25" s="7"/>
    </row>
    <row r="26" spans="1:11" ht="12.75">
      <c r="A26" s="234" t="s">
        <v>190</v>
      </c>
      <c r="B26" s="235"/>
      <c r="C26" s="235"/>
      <c r="D26" s="235"/>
      <c r="E26" s="235"/>
      <c r="F26" s="235"/>
      <c r="G26" s="235"/>
      <c r="H26" s="236"/>
      <c r="I26" s="1">
        <v>20</v>
      </c>
      <c r="J26" s="50">
        <f>SUM(J27:J34)</f>
        <v>2294635</v>
      </c>
      <c r="K26" s="50">
        <f>SUM(K27:K34)</f>
        <v>2643389</v>
      </c>
    </row>
    <row r="27" spans="1:11" ht="12.75">
      <c r="A27" s="234" t="s">
        <v>76</v>
      </c>
      <c r="B27" s="235"/>
      <c r="C27" s="235"/>
      <c r="D27" s="235"/>
      <c r="E27" s="235"/>
      <c r="F27" s="235"/>
      <c r="G27" s="235"/>
      <c r="H27" s="236"/>
      <c r="I27" s="1">
        <v>21</v>
      </c>
      <c r="J27" s="7">
        <v>10000</v>
      </c>
      <c r="K27" s="7">
        <v>10000</v>
      </c>
    </row>
    <row r="28" spans="1:11" ht="12.75">
      <c r="A28" s="234" t="s">
        <v>77</v>
      </c>
      <c r="B28" s="235"/>
      <c r="C28" s="235"/>
      <c r="D28" s="235"/>
      <c r="E28" s="235"/>
      <c r="F28" s="235"/>
      <c r="G28" s="235"/>
      <c r="H28" s="236"/>
      <c r="I28" s="1">
        <v>22</v>
      </c>
      <c r="J28" s="7"/>
      <c r="K28" s="7"/>
    </row>
    <row r="29" spans="1:11" ht="12.75">
      <c r="A29" s="234" t="s">
        <v>78</v>
      </c>
      <c r="B29" s="235"/>
      <c r="C29" s="235"/>
      <c r="D29" s="235"/>
      <c r="E29" s="235"/>
      <c r="F29" s="235"/>
      <c r="G29" s="235"/>
      <c r="H29" s="236"/>
      <c r="I29" s="1">
        <v>23</v>
      </c>
      <c r="J29" s="7">
        <v>200000</v>
      </c>
      <c r="K29" s="7">
        <v>200000</v>
      </c>
    </row>
    <row r="30" spans="1:11" ht="12.75">
      <c r="A30" s="234" t="s">
        <v>83</v>
      </c>
      <c r="B30" s="235"/>
      <c r="C30" s="235"/>
      <c r="D30" s="235"/>
      <c r="E30" s="235"/>
      <c r="F30" s="235"/>
      <c r="G30" s="235"/>
      <c r="H30" s="236"/>
      <c r="I30" s="1">
        <v>24</v>
      </c>
      <c r="J30" s="7"/>
      <c r="K30" s="7"/>
    </row>
    <row r="31" spans="1:11" ht="12.75">
      <c r="A31" s="234" t="s">
        <v>84</v>
      </c>
      <c r="B31" s="235"/>
      <c r="C31" s="235"/>
      <c r="D31" s="235"/>
      <c r="E31" s="235"/>
      <c r="F31" s="235"/>
      <c r="G31" s="235"/>
      <c r="H31" s="236"/>
      <c r="I31" s="1">
        <v>25</v>
      </c>
      <c r="J31" s="7">
        <v>86650</v>
      </c>
      <c r="K31" s="7">
        <v>86650</v>
      </c>
    </row>
    <row r="32" spans="1:11" ht="12.75">
      <c r="A32" s="234" t="s">
        <v>85</v>
      </c>
      <c r="B32" s="235"/>
      <c r="C32" s="235"/>
      <c r="D32" s="235"/>
      <c r="E32" s="235"/>
      <c r="F32" s="235"/>
      <c r="G32" s="235"/>
      <c r="H32" s="236"/>
      <c r="I32" s="1">
        <v>26</v>
      </c>
      <c r="J32" s="7">
        <v>1992985</v>
      </c>
      <c r="K32" s="7">
        <v>2341739</v>
      </c>
    </row>
    <row r="33" spans="1:11" ht="12.75">
      <c r="A33" s="234" t="s">
        <v>79</v>
      </c>
      <c r="B33" s="235"/>
      <c r="C33" s="235"/>
      <c r="D33" s="235"/>
      <c r="E33" s="235"/>
      <c r="F33" s="235"/>
      <c r="G33" s="235"/>
      <c r="H33" s="236"/>
      <c r="I33" s="1">
        <v>27</v>
      </c>
      <c r="J33" s="7">
        <v>5000</v>
      </c>
      <c r="K33" s="7">
        <v>5000</v>
      </c>
    </row>
    <row r="34" spans="1:11" ht="12.75">
      <c r="A34" s="234" t="s">
        <v>183</v>
      </c>
      <c r="B34" s="235"/>
      <c r="C34" s="235"/>
      <c r="D34" s="235"/>
      <c r="E34" s="235"/>
      <c r="F34" s="235"/>
      <c r="G34" s="235"/>
      <c r="H34" s="236"/>
      <c r="I34" s="1">
        <v>28</v>
      </c>
      <c r="J34" s="7"/>
      <c r="K34" s="7"/>
    </row>
    <row r="35" spans="1:11" ht="12.75">
      <c r="A35" s="234" t="s">
        <v>184</v>
      </c>
      <c r="B35" s="235"/>
      <c r="C35" s="235"/>
      <c r="D35" s="235"/>
      <c r="E35" s="235"/>
      <c r="F35" s="235"/>
      <c r="G35" s="235"/>
      <c r="H35" s="236"/>
      <c r="I35" s="1">
        <v>29</v>
      </c>
      <c r="J35" s="50">
        <f>SUM(J36:J38)</f>
        <v>198251</v>
      </c>
      <c r="K35" s="50">
        <f>SUM(K36:K38)</f>
        <v>186704</v>
      </c>
    </row>
    <row r="36" spans="1:11" ht="12.75">
      <c r="A36" s="234" t="s">
        <v>80</v>
      </c>
      <c r="B36" s="235"/>
      <c r="C36" s="235"/>
      <c r="D36" s="235"/>
      <c r="E36" s="235"/>
      <c r="F36" s="235"/>
      <c r="G36" s="235"/>
      <c r="H36" s="236"/>
      <c r="I36" s="1">
        <v>30</v>
      </c>
      <c r="J36" s="7"/>
      <c r="K36" s="7"/>
    </row>
    <row r="37" spans="1:11" ht="12.75">
      <c r="A37" s="234" t="s">
        <v>81</v>
      </c>
      <c r="B37" s="235"/>
      <c r="C37" s="235"/>
      <c r="D37" s="235"/>
      <c r="E37" s="235"/>
      <c r="F37" s="235"/>
      <c r="G37" s="235"/>
      <c r="H37" s="236"/>
      <c r="I37" s="1">
        <v>31</v>
      </c>
      <c r="J37" s="7"/>
      <c r="K37" s="7"/>
    </row>
    <row r="38" spans="1:11" ht="12.75">
      <c r="A38" s="234" t="s">
        <v>82</v>
      </c>
      <c r="B38" s="235"/>
      <c r="C38" s="235"/>
      <c r="D38" s="235"/>
      <c r="E38" s="235"/>
      <c r="F38" s="235"/>
      <c r="G38" s="235"/>
      <c r="H38" s="236"/>
      <c r="I38" s="1">
        <v>32</v>
      </c>
      <c r="J38" s="7">
        <v>198251</v>
      </c>
      <c r="K38" s="7">
        <v>186704</v>
      </c>
    </row>
    <row r="39" spans="1:11" ht="12.75">
      <c r="A39" s="234" t="s">
        <v>185</v>
      </c>
      <c r="B39" s="235"/>
      <c r="C39" s="235"/>
      <c r="D39" s="235"/>
      <c r="E39" s="235"/>
      <c r="F39" s="235"/>
      <c r="G39" s="235"/>
      <c r="H39" s="236"/>
      <c r="I39" s="1">
        <v>33</v>
      </c>
      <c r="J39" s="7"/>
      <c r="K39" s="7"/>
    </row>
    <row r="40" spans="1:11" ht="12.75">
      <c r="A40" s="237" t="s">
        <v>240</v>
      </c>
      <c r="B40" s="238"/>
      <c r="C40" s="238"/>
      <c r="D40" s="238"/>
      <c r="E40" s="238"/>
      <c r="F40" s="238"/>
      <c r="G40" s="238"/>
      <c r="H40" s="239"/>
      <c r="I40" s="1">
        <v>34</v>
      </c>
      <c r="J40" s="50">
        <f>J41+J49+J56+J64</f>
        <v>66589030</v>
      </c>
      <c r="K40" s="50">
        <f>K41+K49+K56+K64</f>
        <v>67188119</v>
      </c>
    </row>
    <row r="41" spans="1:11" ht="12.75">
      <c r="A41" s="234" t="s">
        <v>100</v>
      </c>
      <c r="B41" s="235"/>
      <c r="C41" s="235"/>
      <c r="D41" s="235"/>
      <c r="E41" s="235"/>
      <c r="F41" s="235"/>
      <c r="G41" s="235"/>
      <c r="H41" s="236"/>
      <c r="I41" s="1">
        <v>35</v>
      </c>
      <c r="J41" s="50">
        <f>SUM(J42:J48)</f>
        <v>23315174</v>
      </c>
      <c r="K41" s="50">
        <f>SUM(K42:K48)</f>
        <v>23668655</v>
      </c>
    </row>
    <row r="42" spans="1:11" ht="12.75">
      <c r="A42" s="234" t="s">
        <v>117</v>
      </c>
      <c r="B42" s="235"/>
      <c r="C42" s="235"/>
      <c r="D42" s="235"/>
      <c r="E42" s="235"/>
      <c r="F42" s="235"/>
      <c r="G42" s="235"/>
      <c r="H42" s="236"/>
      <c r="I42" s="1">
        <v>36</v>
      </c>
      <c r="J42" s="7">
        <v>3330607</v>
      </c>
      <c r="K42" s="7">
        <v>3049352</v>
      </c>
    </row>
    <row r="43" spans="1:11" ht="12.75">
      <c r="A43" s="234" t="s">
        <v>118</v>
      </c>
      <c r="B43" s="235"/>
      <c r="C43" s="235"/>
      <c r="D43" s="235"/>
      <c r="E43" s="235"/>
      <c r="F43" s="235"/>
      <c r="G43" s="235"/>
      <c r="H43" s="236"/>
      <c r="I43" s="1">
        <v>37</v>
      </c>
      <c r="J43" s="7"/>
      <c r="K43" s="7"/>
    </row>
    <row r="44" spans="1:11" ht="12.75">
      <c r="A44" s="234" t="s">
        <v>86</v>
      </c>
      <c r="B44" s="235"/>
      <c r="C44" s="235"/>
      <c r="D44" s="235"/>
      <c r="E44" s="235"/>
      <c r="F44" s="235"/>
      <c r="G44" s="235"/>
      <c r="H44" s="236"/>
      <c r="I44" s="1">
        <v>38</v>
      </c>
      <c r="J44" s="7">
        <v>2203674</v>
      </c>
      <c r="K44" s="7">
        <v>2968218</v>
      </c>
    </row>
    <row r="45" spans="1:11" ht="12.75">
      <c r="A45" s="234" t="s">
        <v>87</v>
      </c>
      <c r="B45" s="235"/>
      <c r="C45" s="235"/>
      <c r="D45" s="235"/>
      <c r="E45" s="235"/>
      <c r="F45" s="235"/>
      <c r="G45" s="235"/>
      <c r="H45" s="236"/>
      <c r="I45" s="1">
        <v>39</v>
      </c>
      <c r="J45" s="7">
        <v>12730696</v>
      </c>
      <c r="K45" s="7">
        <v>12600888</v>
      </c>
    </row>
    <row r="46" spans="1:11" ht="12.75">
      <c r="A46" s="234" t="s">
        <v>88</v>
      </c>
      <c r="B46" s="235"/>
      <c r="C46" s="235"/>
      <c r="D46" s="235"/>
      <c r="E46" s="235"/>
      <c r="F46" s="235"/>
      <c r="G46" s="235"/>
      <c r="H46" s="236"/>
      <c r="I46" s="1">
        <v>40</v>
      </c>
      <c r="J46" s="7"/>
      <c r="K46" s="7"/>
    </row>
    <row r="47" spans="1:11" ht="12.75">
      <c r="A47" s="234" t="s">
        <v>89</v>
      </c>
      <c r="B47" s="235"/>
      <c r="C47" s="235"/>
      <c r="D47" s="235"/>
      <c r="E47" s="235"/>
      <c r="F47" s="235"/>
      <c r="G47" s="235"/>
      <c r="H47" s="236"/>
      <c r="I47" s="1">
        <v>41</v>
      </c>
      <c r="J47" s="7">
        <v>5050197</v>
      </c>
      <c r="K47" s="7">
        <v>5050197</v>
      </c>
    </row>
    <row r="48" spans="1:11" ht="12.75">
      <c r="A48" s="234" t="s">
        <v>90</v>
      </c>
      <c r="B48" s="235"/>
      <c r="C48" s="235"/>
      <c r="D48" s="235"/>
      <c r="E48" s="235"/>
      <c r="F48" s="235"/>
      <c r="G48" s="235"/>
      <c r="H48" s="236"/>
      <c r="I48" s="1">
        <v>42</v>
      </c>
      <c r="J48" s="7"/>
      <c r="K48" s="7"/>
    </row>
    <row r="49" spans="1:11" ht="12.75">
      <c r="A49" s="234" t="s">
        <v>101</v>
      </c>
      <c r="B49" s="235"/>
      <c r="C49" s="235"/>
      <c r="D49" s="235"/>
      <c r="E49" s="235"/>
      <c r="F49" s="235"/>
      <c r="G49" s="235"/>
      <c r="H49" s="236"/>
      <c r="I49" s="1">
        <v>43</v>
      </c>
      <c r="J49" s="50">
        <f>SUM(J50:J55)</f>
        <v>40450624</v>
      </c>
      <c r="K49" s="50">
        <f>SUM(K50:K55)</f>
        <v>40479504</v>
      </c>
    </row>
    <row r="50" spans="1:11" ht="12.75">
      <c r="A50" s="234" t="s">
        <v>200</v>
      </c>
      <c r="B50" s="235"/>
      <c r="C50" s="235"/>
      <c r="D50" s="235"/>
      <c r="E50" s="235"/>
      <c r="F50" s="235"/>
      <c r="G50" s="235"/>
      <c r="H50" s="236"/>
      <c r="I50" s="1">
        <v>44</v>
      </c>
      <c r="J50" s="7"/>
      <c r="K50" s="7"/>
    </row>
    <row r="51" spans="1:11" ht="12.75">
      <c r="A51" s="234" t="s">
        <v>201</v>
      </c>
      <c r="B51" s="235"/>
      <c r="C51" s="235"/>
      <c r="D51" s="235"/>
      <c r="E51" s="235"/>
      <c r="F51" s="235"/>
      <c r="G51" s="235"/>
      <c r="H51" s="236"/>
      <c r="I51" s="1">
        <v>45</v>
      </c>
      <c r="J51" s="7">
        <v>35070315</v>
      </c>
      <c r="K51" s="7">
        <v>37679486</v>
      </c>
    </row>
    <row r="52" spans="1:11" ht="12.75">
      <c r="A52" s="234" t="s">
        <v>202</v>
      </c>
      <c r="B52" s="235"/>
      <c r="C52" s="235"/>
      <c r="D52" s="235"/>
      <c r="E52" s="235"/>
      <c r="F52" s="235"/>
      <c r="G52" s="235"/>
      <c r="H52" s="236"/>
      <c r="I52" s="1">
        <v>46</v>
      </c>
      <c r="J52" s="7"/>
      <c r="K52" s="7">
        <v>362595</v>
      </c>
    </row>
    <row r="53" spans="1:11" ht="12.75">
      <c r="A53" s="234" t="s">
        <v>203</v>
      </c>
      <c r="B53" s="235"/>
      <c r="C53" s="235"/>
      <c r="D53" s="235"/>
      <c r="E53" s="235"/>
      <c r="F53" s="235"/>
      <c r="G53" s="235"/>
      <c r="H53" s="236"/>
      <c r="I53" s="1">
        <v>47</v>
      </c>
      <c r="J53" s="7">
        <v>284863</v>
      </c>
      <c r="K53" s="7">
        <v>237797</v>
      </c>
    </row>
    <row r="54" spans="1:11" ht="12.75">
      <c r="A54" s="234" t="s">
        <v>10</v>
      </c>
      <c r="B54" s="235"/>
      <c r="C54" s="235"/>
      <c r="D54" s="235"/>
      <c r="E54" s="235"/>
      <c r="F54" s="235"/>
      <c r="G54" s="235"/>
      <c r="H54" s="236"/>
      <c r="I54" s="1">
        <v>48</v>
      </c>
      <c r="J54" s="7">
        <v>4787710</v>
      </c>
      <c r="K54" s="7">
        <v>1830269</v>
      </c>
    </row>
    <row r="55" spans="1:11" ht="12.75">
      <c r="A55" s="234" t="s">
        <v>11</v>
      </c>
      <c r="B55" s="235"/>
      <c r="C55" s="235"/>
      <c r="D55" s="235"/>
      <c r="E55" s="235"/>
      <c r="F55" s="235"/>
      <c r="G55" s="235"/>
      <c r="H55" s="236"/>
      <c r="I55" s="1">
        <v>49</v>
      </c>
      <c r="J55" s="7">
        <v>307736</v>
      </c>
      <c r="K55" s="7">
        <v>369357</v>
      </c>
    </row>
    <row r="56" spans="1:11" ht="12.75">
      <c r="A56" s="234" t="s">
        <v>102</v>
      </c>
      <c r="B56" s="235"/>
      <c r="C56" s="235"/>
      <c r="D56" s="235"/>
      <c r="E56" s="235"/>
      <c r="F56" s="235"/>
      <c r="G56" s="235"/>
      <c r="H56" s="236"/>
      <c r="I56" s="1">
        <v>50</v>
      </c>
      <c r="J56" s="50">
        <f>SUM(J57:J63)</f>
        <v>207225</v>
      </c>
      <c r="K56" s="50">
        <f>SUM(K57:K63)</f>
        <v>255125</v>
      </c>
    </row>
    <row r="57" spans="1:11" ht="12.75">
      <c r="A57" s="234" t="s">
        <v>76</v>
      </c>
      <c r="B57" s="235"/>
      <c r="C57" s="235"/>
      <c r="D57" s="235"/>
      <c r="E57" s="235"/>
      <c r="F57" s="235"/>
      <c r="G57" s="235"/>
      <c r="H57" s="236"/>
      <c r="I57" s="1">
        <v>51</v>
      </c>
      <c r="J57" s="7"/>
      <c r="K57" s="7"/>
    </row>
    <row r="58" spans="1:11" ht="12.75">
      <c r="A58" s="234" t="s">
        <v>77</v>
      </c>
      <c r="B58" s="235"/>
      <c r="C58" s="235"/>
      <c r="D58" s="235"/>
      <c r="E58" s="235"/>
      <c r="F58" s="235"/>
      <c r="G58" s="235"/>
      <c r="H58" s="236"/>
      <c r="I58" s="1">
        <v>52</v>
      </c>
      <c r="J58" s="7"/>
      <c r="K58" s="7"/>
    </row>
    <row r="59" spans="1:11" ht="12.75">
      <c r="A59" s="234" t="s">
        <v>242</v>
      </c>
      <c r="B59" s="235"/>
      <c r="C59" s="235"/>
      <c r="D59" s="235"/>
      <c r="E59" s="235"/>
      <c r="F59" s="235"/>
      <c r="G59" s="235"/>
      <c r="H59" s="236"/>
      <c r="I59" s="1">
        <v>53</v>
      </c>
      <c r="J59" s="7"/>
      <c r="K59" s="7"/>
    </row>
    <row r="60" spans="1:11" ht="12.75">
      <c r="A60" s="234" t="s">
        <v>83</v>
      </c>
      <c r="B60" s="235"/>
      <c r="C60" s="235"/>
      <c r="D60" s="235"/>
      <c r="E60" s="235"/>
      <c r="F60" s="235"/>
      <c r="G60" s="235"/>
      <c r="H60" s="236"/>
      <c r="I60" s="1">
        <v>54</v>
      </c>
      <c r="J60" s="7"/>
      <c r="K60" s="7"/>
    </row>
    <row r="61" spans="1:11" ht="12.75">
      <c r="A61" s="234" t="s">
        <v>84</v>
      </c>
      <c r="B61" s="235"/>
      <c r="C61" s="235"/>
      <c r="D61" s="235"/>
      <c r="E61" s="235"/>
      <c r="F61" s="235"/>
      <c r="G61" s="235"/>
      <c r="H61" s="236"/>
      <c r="I61" s="1">
        <v>55</v>
      </c>
      <c r="J61" s="7"/>
      <c r="K61" s="7"/>
    </row>
    <row r="62" spans="1:11" ht="12.75">
      <c r="A62" s="234" t="s">
        <v>85</v>
      </c>
      <c r="B62" s="235"/>
      <c r="C62" s="235"/>
      <c r="D62" s="235"/>
      <c r="E62" s="235"/>
      <c r="F62" s="235"/>
      <c r="G62" s="235"/>
      <c r="H62" s="236"/>
      <c r="I62" s="1">
        <v>56</v>
      </c>
      <c r="J62" s="7">
        <v>207225</v>
      </c>
      <c r="K62" s="7">
        <v>255125</v>
      </c>
    </row>
    <row r="63" spans="1:11" ht="12.75">
      <c r="A63" s="234" t="s">
        <v>46</v>
      </c>
      <c r="B63" s="235"/>
      <c r="C63" s="235"/>
      <c r="D63" s="235"/>
      <c r="E63" s="235"/>
      <c r="F63" s="235"/>
      <c r="G63" s="235"/>
      <c r="H63" s="236"/>
      <c r="I63" s="1">
        <v>57</v>
      </c>
      <c r="J63" s="7"/>
      <c r="K63" s="7"/>
    </row>
    <row r="64" spans="1:11" ht="12.75">
      <c r="A64" s="234" t="s">
        <v>207</v>
      </c>
      <c r="B64" s="235"/>
      <c r="C64" s="235"/>
      <c r="D64" s="235"/>
      <c r="E64" s="235"/>
      <c r="F64" s="235"/>
      <c r="G64" s="235"/>
      <c r="H64" s="236"/>
      <c r="I64" s="1">
        <v>58</v>
      </c>
      <c r="J64" s="7">
        <v>2616007</v>
      </c>
      <c r="K64" s="7">
        <v>2784835</v>
      </c>
    </row>
    <row r="65" spans="1:11" ht="12.75">
      <c r="A65" s="237" t="s">
        <v>56</v>
      </c>
      <c r="B65" s="238"/>
      <c r="C65" s="238"/>
      <c r="D65" s="238"/>
      <c r="E65" s="238"/>
      <c r="F65" s="238"/>
      <c r="G65" s="238"/>
      <c r="H65" s="239"/>
      <c r="I65" s="1">
        <v>59</v>
      </c>
      <c r="J65" s="7">
        <v>1295193</v>
      </c>
      <c r="K65" s="7">
        <v>533812</v>
      </c>
    </row>
    <row r="66" spans="1:11" ht="12.75">
      <c r="A66" s="237" t="s">
        <v>241</v>
      </c>
      <c r="B66" s="238"/>
      <c r="C66" s="238"/>
      <c r="D66" s="238"/>
      <c r="E66" s="238"/>
      <c r="F66" s="238"/>
      <c r="G66" s="238"/>
      <c r="H66" s="239"/>
      <c r="I66" s="1">
        <v>60</v>
      </c>
      <c r="J66" s="50">
        <f>J7+J8+J40+J65</f>
        <v>232547512</v>
      </c>
      <c r="K66" s="50">
        <f>K7+K8+K40+K65</f>
        <v>239883655</v>
      </c>
    </row>
    <row r="67" spans="1:11" ht="12.75">
      <c r="A67" s="249" t="s">
        <v>91</v>
      </c>
      <c r="B67" s="250"/>
      <c r="C67" s="250"/>
      <c r="D67" s="250"/>
      <c r="E67" s="250"/>
      <c r="F67" s="250"/>
      <c r="G67" s="250"/>
      <c r="H67" s="251"/>
      <c r="I67" s="4">
        <v>61</v>
      </c>
      <c r="J67" s="8">
        <v>114770</v>
      </c>
      <c r="K67" s="8">
        <v>114770</v>
      </c>
    </row>
    <row r="68" spans="1:11" ht="12.75">
      <c r="A68" s="226" t="s">
        <v>58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3"/>
    </row>
    <row r="69" spans="1:11" ht="12.75">
      <c r="A69" s="230" t="s">
        <v>191</v>
      </c>
      <c r="B69" s="231"/>
      <c r="C69" s="231"/>
      <c r="D69" s="231"/>
      <c r="E69" s="231"/>
      <c r="F69" s="231"/>
      <c r="G69" s="231"/>
      <c r="H69" s="248"/>
      <c r="I69" s="3">
        <v>62</v>
      </c>
      <c r="J69" s="51">
        <f>J70+J71+J72+J78+J79+J82+J85</f>
        <v>113867167</v>
      </c>
      <c r="K69" s="51">
        <f>K70+K71+K72+K78+K79+K82+K85</f>
        <v>109074348</v>
      </c>
    </row>
    <row r="70" spans="1:11" ht="12.75">
      <c r="A70" s="234" t="s">
        <v>141</v>
      </c>
      <c r="B70" s="235"/>
      <c r="C70" s="235"/>
      <c r="D70" s="235"/>
      <c r="E70" s="235"/>
      <c r="F70" s="235"/>
      <c r="G70" s="235"/>
      <c r="H70" s="236"/>
      <c r="I70" s="1">
        <v>63</v>
      </c>
      <c r="J70" s="7">
        <v>119822800</v>
      </c>
      <c r="K70" s="7">
        <v>119822800</v>
      </c>
    </row>
    <row r="71" spans="1:11" ht="12.75">
      <c r="A71" s="234" t="s">
        <v>142</v>
      </c>
      <c r="B71" s="235"/>
      <c r="C71" s="235"/>
      <c r="D71" s="235"/>
      <c r="E71" s="235"/>
      <c r="F71" s="235"/>
      <c r="G71" s="235"/>
      <c r="H71" s="236"/>
      <c r="I71" s="1">
        <v>64</v>
      </c>
      <c r="J71" s="7">
        <v>5385620</v>
      </c>
      <c r="K71" s="7">
        <v>5385620</v>
      </c>
    </row>
    <row r="72" spans="1:11" ht="12.75">
      <c r="A72" s="234" t="s">
        <v>143</v>
      </c>
      <c r="B72" s="235"/>
      <c r="C72" s="235"/>
      <c r="D72" s="235"/>
      <c r="E72" s="235"/>
      <c r="F72" s="235"/>
      <c r="G72" s="235"/>
      <c r="H72" s="236"/>
      <c r="I72" s="1">
        <v>65</v>
      </c>
      <c r="J72" s="50">
        <f>J73+J74-J75+J76+J77</f>
        <v>15416319</v>
      </c>
      <c r="K72" s="50">
        <f>K73+K74-K75+K76+K77</f>
        <v>7509321</v>
      </c>
    </row>
    <row r="73" spans="1:11" ht="12.75">
      <c r="A73" s="234" t="s">
        <v>144</v>
      </c>
      <c r="B73" s="235"/>
      <c r="C73" s="235"/>
      <c r="D73" s="235"/>
      <c r="E73" s="235"/>
      <c r="F73" s="235"/>
      <c r="G73" s="235"/>
      <c r="H73" s="236"/>
      <c r="I73" s="1">
        <v>66</v>
      </c>
      <c r="J73" s="7">
        <v>7521201</v>
      </c>
      <c r="K73" s="7">
        <v>7521201</v>
      </c>
    </row>
    <row r="74" spans="1:11" ht="12.75">
      <c r="A74" s="234" t="s">
        <v>145</v>
      </c>
      <c r="B74" s="235"/>
      <c r="C74" s="235"/>
      <c r="D74" s="235"/>
      <c r="E74" s="235"/>
      <c r="F74" s="235"/>
      <c r="G74" s="235"/>
      <c r="H74" s="236"/>
      <c r="I74" s="1">
        <v>67</v>
      </c>
      <c r="J74" s="7">
        <v>77780</v>
      </c>
      <c r="K74" s="7">
        <v>77780</v>
      </c>
    </row>
    <row r="75" spans="1:11" ht="12.75">
      <c r="A75" s="234" t="s">
        <v>133</v>
      </c>
      <c r="B75" s="235"/>
      <c r="C75" s="235"/>
      <c r="D75" s="235"/>
      <c r="E75" s="235"/>
      <c r="F75" s="235"/>
      <c r="G75" s="235"/>
      <c r="H75" s="236"/>
      <c r="I75" s="1">
        <v>68</v>
      </c>
      <c r="J75" s="7">
        <v>89660</v>
      </c>
      <c r="K75" s="7">
        <v>89660</v>
      </c>
    </row>
    <row r="76" spans="1:11" ht="12.75">
      <c r="A76" s="234" t="s">
        <v>134</v>
      </c>
      <c r="B76" s="235"/>
      <c r="C76" s="235"/>
      <c r="D76" s="235"/>
      <c r="E76" s="235"/>
      <c r="F76" s="235"/>
      <c r="G76" s="235"/>
      <c r="H76" s="236"/>
      <c r="I76" s="1">
        <v>69</v>
      </c>
      <c r="J76" s="7"/>
      <c r="K76" s="7"/>
    </row>
    <row r="77" spans="1:11" ht="12.75">
      <c r="A77" s="234" t="s">
        <v>135</v>
      </c>
      <c r="B77" s="235"/>
      <c r="C77" s="235"/>
      <c r="D77" s="235"/>
      <c r="E77" s="235"/>
      <c r="F77" s="235"/>
      <c r="G77" s="235"/>
      <c r="H77" s="236"/>
      <c r="I77" s="1">
        <v>70</v>
      </c>
      <c r="J77" s="7">
        <v>7906998</v>
      </c>
      <c r="K77" s="7"/>
    </row>
    <row r="78" spans="1:11" ht="12.75">
      <c r="A78" s="234" t="s">
        <v>136</v>
      </c>
      <c r="B78" s="235"/>
      <c r="C78" s="235"/>
      <c r="D78" s="235"/>
      <c r="E78" s="235"/>
      <c r="F78" s="235"/>
      <c r="G78" s="235"/>
      <c r="H78" s="236"/>
      <c r="I78" s="1">
        <v>71</v>
      </c>
      <c r="J78" s="7"/>
      <c r="K78" s="7"/>
    </row>
    <row r="79" spans="1:11" ht="12.75">
      <c r="A79" s="234" t="s">
        <v>238</v>
      </c>
      <c r="B79" s="235"/>
      <c r="C79" s="235"/>
      <c r="D79" s="235"/>
      <c r="E79" s="235"/>
      <c r="F79" s="235"/>
      <c r="G79" s="235"/>
      <c r="H79" s="236"/>
      <c r="I79" s="1">
        <v>72</v>
      </c>
      <c r="J79" s="50">
        <f>J80-J81</f>
        <v>-19394554</v>
      </c>
      <c r="K79" s="50">
        <f>K80-K81</f>
        <v>-18832364</v>
      </c>
    </row>
    <row r="80" spans="1:11" ht="12.75">
      <c r="A80" s="245" t="s">
        <v>169</v>
      </c>
      <c r="B80" s="246"/>
      <c r="C80" s="246"/>
      <c r="D80" s="246"/>
      <c r="E80" s="246"/>
      <c r="F80" s="246"/>
      <c r="G80" s="246"/>
      <c r="H80" s="247"/>
      <c r="I80" s="1">
        <v>73</v>
      </c>
      <c r="J80" s="7"/>
      <c r="K80" s="7"/>
    </row>
    <row r="81" spans="1:11" ht="12.75">
      <c r="A81" s="245" t="s">
        <v>170</v>
      </c>
      <c r="B81" s="246"/>
      <c r="C81" s="246"/>
      <c r="D81" s="246"/>
      <c r="E81" s="246"/>
      <c r="F81" s="246"/>
      <c r="G81" s="246"/>
      <c r="H81" s="247"/>
      <c r="I81" s="1">
        <v>74</v>
      </c>
      <c r="J81" s="7">
        <v>19394554</v>
      </c>
      <c r="K81" s="7">
        <v>18832364</v>
      </c>
    </row>
    <row r="82" spans="1:11" ht="12.75">
      <c r="A82" s="234" t="s">
        <v>239</v>
      </c>
      <c r="B82" s="235"/>
      <c r="C82" s="235"/>
      <c r="D82" s="235"/>
      <c r="E82" s="235"/>
      <c r="F82" s="235"/>
      <c r="G82" s="235"/>
      <c r="H82" s="236"/>
      <c r="I82" s="1">
        <v>75</v>
      </c>
      <c r="J82" s="50">
        <f>J83-J84</f>
        <v>-6013288</v>
      </c>
      <c r="K82" s="50">
        <f>K83-K84</f>
        <v>-4290685</v>
      </c>
    </row>
    <row r="83" spans="1:11" ht="12.75">
      <c r="A83" s="245" t="s">
        <v>171</v>
      </c>
      <c r="B83" s="246"/>
      <c r="C83" s="246"/>
      <c r="D83" s="246"/>
      <c r="E83" s="246"/>
      <c r="F83" s="246"/>
      <c r="G83" s="246"/>
      <c r="H83" s="247"/>
      <c r="I83" s="1">
        <v>76</v>
      </c>
      <c r="J83" s="7"/>
      <c r="K83" s="7"/>
    </row>
    <row r="84" spans="1:11" ht="12.75">
      <c r="A84" s="245" t="s">
        <v>172</v>
      </c>
      <c r="B84" s="246"/>
      <c r="C84" s="246"/>
      <c r="D84" s="246"/>
      <c r="E84" s="246"/>
      <c r="F84" s="246"/>
      <c r="G84" s="246"/>
      <c r="H84" s="247"/>
      <c r="I84" s="1">
        <v>77</v>
      </c>
      <c r="J84" s="7">
        <v>6013288</v>
      </c>
      <c r="K84" s="7">
        <v>4290685</v>
      </c>
    </row>
    <row r="85" spans="1:11" ht="12.75">
      <c r="A85" s="234" t="s">
        <v>173</v>
      </c>
      <c r="B85" s="235"/>
      <c r="C85" s="235"/>
      <c r="D85" s="235"/>
      <c r="E85" s="235"/>
      <c r="F85" s="235"/>
      <c r="G85" s="235"/>
      <c r="H85" s="236"/>
      <c r="I85" s="1">
        <v>78</v>
      </c>
      <c r="J85" s="7">
        <v>-1349730</v>
      </c>
      <c r="K85" s="7">
        <v>-520344</v>
      </c>
    </row>
    <row r="86" spans="1:11" ht="12.75">
      <c r="A86" s="237" t="s">
        <v>19</v>
      </c>
      <c r="B86" s="238"/>
      <c r="C86" s="238"/>
      <c r="D86" s="238"/>
      <c r="E86" s="238"/>
      <c r="F86" s="238"/>
      <c r="G86" s="238"/>
      <c r="H86" s="239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34" t="s">
        <v>129</v>
      </c>
      <c r="B87" s="235"/>
      <c r="C87" s="235"/>
      <c r="D87" s="235"/>
      <c r="E87" s="235"/>
      <c r="F87" s="235"/>
      <c r="G87" s="235"/>
      <c r="H87" s="236"/>
      <c r="I87" s="1">
        <v>80</v>
      </c>
      <c r="J87" s="7"/>
      <c r="K87" s="7"/>
    </row>
    <row r="88" spans="1:11" ht="12.75">
      <c r="A88" s="234" t="s">
        <v>130</v>
      </c>
      <c r="B88" s="235"/>
      <c r="C88" s="235"/>
      <c r="D88" s="235"/>
      <c r="E88" s="235"/>
      <c r="F88" s="235"/>
      <c r="G88" s="235"/>
      <c r="H88" s="236"/>
      <c r="I88" s="1">
        <v>81</v>
      </c>
      <c r="J88" s="7"/>
      <c r="K88" s="7"/>
    </row>
    <row r="89" spans="1:11" ht="12.75">
      <c r="A89" s="234" t="s">
        <v>131</v>
      </c>
      <c r="B89" s="235"/>
      <c r="C89" s="235"/>
      <c r="D89" s="235"/>
      <c r="E89" s="235"/>
      <c r="F89" s="235"/>
      <c r="G89" s="235"/>
      <c r="H89" s="236"/>
      <c r="I89" s="1">
        <v>82</v>
      </c>
      <c r="J89" s="7"/>
      <c r="K89" s="7"/>
    </row>
    <row r="90" spans="1:11" ht="12.75">
      <c r="A90" s="237" t="s">
        <v>20</v>
      </c>
      <c r="B90" s="238"/>
      <c r="C90" s="238"/>
      <c r="D90" s="238"/>
      <c r="E90" s="238"/>
      <c r="F90" s="238"/>
      <c r="G90" s="238"/>
      <c r="H90" s="239"/>
      <c r="I90" s="1">
        <v>83</v>
      </c>
      <c r="J90" s="50">
        <f>SUM(J91:J99)</f>
        <v>48148737</v>
      </c>
      <c r="K90" s="50">
        <f>SUM(K91:K99)</f>
        <v>48904861</v>
      </c>
    </row>
    <row r="91" spans="1:11" ht="12.75">
      <c r="A91" s="234" t="s">
        <v>132</v>
      </c>
      <c r="B91" s="235"/>
      <c r="C91" s="235"/>
      <c r="D91" s="235"/>
      <c r="E91" s="235"/>
      <c r="F91" s="235"/>
      <c r="G91" s="235"/>
      <c r="H91" s="236"/>
      <c r="I91" s="1">
        <v>84</v>
      </c>
      <c r="J91" s="7"/>
      <c r="K91" s="7"/>
    </row>
    <row r="92" spans="1:11" ht="12.75">
      <c r="A92" s="234" t="s">
        <v>243</v>
      </c>
      <c r="B92" s="235"/>
      <c r="C92" s="235"/>
      <c r="D92" s="235"/>
      <c r="E92" s="235"/>
      <c r="F92" s="235"/>
      <c r="G92" s="235"/>
      <c r="H92" s="236"/>
      <c r="I92" s="1">
        <v>85</v>
      </c>
      <c r="J92" s="7"/>
      <c r="K92" s="7"/>
    </row>
    <row r="93" spans="1:11" ht="12.75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7">
        <v>48148737</v>
      </c>
      <c r="K93" s="7">
        <v>48904861</v>
      </c>
    </row>
    <row r="94" spans="1:11" ht="12.75">
      <c r="A94" s="234" t="s">
        <v>244</v>
      </c>
      <c r="B94" s="235"/>
      <c r="C94" s="235"/>
      <c r="D94" s="235"/>
      <c r="E94" s="235"/>
      <c r="F94" s="235"/>
      <c r="G94" s="235"/>
      <c r="H94" s="236"/>
      <c r="I94" s="1">
        <v>87</v>
      </c>
      <c r="J94" s="7"/>
      <c r="K94" s="7"/>
    </row>
    <row r="95" spans="1:11" ht="12.75">
      <c r="A95" s="234" t="s">
        <v>245</v>
      </c>
      <c r="B95" s="235"/>
      <c r="C95" s="235"/>
      <c r="D95" s="235"/>
      <c r="E95" s="235"/>
      <c r="F95" s="235"/>
      <c r="G95" s="235"/>
      <c r="H95" s="236"/>
      <c r="I95" s="1">
        <v>88</v>
      </c>
      <c r="J95" s="7"/>
      <c r="K95" s="7"/>
    </row>
    <row r="96" spans="1:11" ht="12.75">
      <c r="A96" s="234" t="s">
        <v>246</v>
      </c>
      <c r="B96" s="235"/>
      <c r="C96" s="235"/>
      <c r="D96" s="235"/>
      <c r="E96" s="235"/>
      <c r="F96" s="235"/>
      <c r="G96" s="235"/>
      <c r="H96" s="236"/>
      <c r="I96" s="1">
        <v>89</v>
      </c>
      <c r="J96" s="7"/>
      <c r="K96" s="7"/>
    </row>
    <row r="97" spans="1:11" ht="12.75">
      <c r="A97" s="234" t="s">
        <v>94</v>
      </c>
      <c r="B97" s="235"/>
      <c r="C97" s="235"/>
      <c r="D97" s="235"/>
      <c r="E97" s="235"/>
      <c r="F97" s="235"/>
      <c r="G97" s="235"/>
      <c r="H97" s="236"/>
      <c r="I97" s="1">
        <v>90</v>
      </c>
      <c r="J97" s="7"/>
      <c r="K97" s="7"/>
    </row>
    <row r="98" spans="1:11" ht="12.75">
      <c r="A98" s="234" t="s">
        <v>92</v>
      </c>
      <c r="B98" s="235"/>
      <c r="C98" s="235"/>
      <c r="D98" s="235"/>
      <c r="E98" s="235"/>
      <c r="F98" s="235"/>
      <c r="G98" s="235"/>
      <c r="H98" s="236"/>
      <c r="I98" s="1">
        <v>91</v>
      </c>
      <c r="J98" s="7"/>
      <c r="K98" s="7"/>
    </row>
    <row r="99" spans="1:11" ht="12.75">
      <c r="A99" s="234" t="s">
        <v>93</v>
      </c>
      <c r="B99" s="235"/>
      <c r="C99" s="235"/>
      <c r="D99" s="235"/>
      <c r="E99" s="235"/>
      <c r="F99" s="235"/>
      <c r="G99" s="235"/>
      <c r="H99" s="236"/>
      <c r="I99" s="1">
        <v>92</v>
      </c>
      <c r="J99" s="7"/>
      <c r="K99" s="7"/>
    </row>
    <row r="100" spans="1:11" ht="12.75">
      <c r="A100" s="237" t="s">
        <v>21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50">
        <f>SUM(J101:J112)</f>
        <v>70323467</v>
      </c>
      <c r="K100" s="50">
        <f>SUM(K101:K112)</f>
        <v>78626700</v>
      </c>
    </row>
    <row r="101" spans="1:11" ht="12.75">
      <c r="A101" s="234" t="s">
        <v>132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7"/>
      <c r="K101" s="7"/>
    </row>
    <row r="102" spans="1:11" ht="12.75">
      <c r="A102" s="234" t="s">
        <v>243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7"/>
      <c r="K102" s="7"/>
    </row>
    <row r="103" spans="1:11" ht="12.75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7">
        <v>2062789</v>
      </c>
      <c r="K103" s="7">
        <v>1294824</v>
      </c>
    </row>
    <row r="104" spans="1:11" ht="12.75">
      <c r="A104" s="234" t="s">
        <v>244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7">
        <v>496524</v>
      </c>
      <c r="K104" s="7">
        <v>136524</v>
      </c>
    </row>
    <row r="105" spans="1:11" ht="12.75">
      <c r="A105" s="234" t="s">
        <v>245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7">
        <v>60578601</v>
      </c>
      <c r="K105" s="7">
        <v>68193102</v>
      </c>
    </row>
    <row r="106" spans="1:11" ht="12.75">
      <c r="A106" s="234" t="s">
        <v>246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7"/>
      <c r="K106" s="7"/>
    </row>
    <row r="107" spans="1:11" ht="12.75">
      <c r="A107" s="234" t="s">
        <v>94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7"/>
      <c r="K107" s="7"/>
    </row>
    <row r="108" spans="1:11" ht="12.75">
      <c r="A108" s="234" t="s">
        <v>95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7">
        <v>4633922</v>
      </c>
      <c r="K108" s="7">
        <v>4920358</v>
      </c>
    </row>
    <row r="109" spans="1:11" ht="12.75">
      <c r="A109" s="234" t="s">
        <v>96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7">
        <v>2355092</v>
      </c>
      <c r="K109" s="7">
        <v>3892881</v>
      </c>
    </row>
    <row r="110" spans="1:11" ht="12.75">
      <c r="A110" s="234" t="s">
        <v>99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7">
        <v>615</v>
      </c>
      <c r="K110" s="7">
        <v>615</v>
      </c>
    </row>
    <row r="111" spans="1:11" ht="12.75">
      <c r="A111" s="234" t="s">
        <v>97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7"/>
      <c r="K111" s="7"/>
    </row>
    <row r="112" spans="1:11" ht="12.75">
      <c r="A112" s="234" t="s">
        <v>98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7">
        <v>195924</v>
      </c>
      <c r="K112" s="7">
        <v>188396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7">
        <v>208141</v>
      </c>
      <c r="K113" s="7">
        <v>3277746</v>
      </c>
    </row>
    <row r="114" spans="1:11" ht="12.75">
      <c r="A114" s="237" t="s">
        <v>25</v>
      </c>
      <c r="B114" s="238"/>
      <c r="C114" s="238"/>
      <c r="D114" s="238"/>
      <c r="E114" s="238"/>
      <c r="F114" s="238"/>
      <c r="G114" s="238"/>
      <c r="H114" s="239"/>
      <c r="I114" s="1">
        <v>107</v>
      </c>
      <c r="J114" s="50">
        <f>J69+J86+J90+J100+J113</f>
        <v>232547512</v>
      </c>
      <c r="K114" s="50">
        <f>K69+K86+K90+K100+K113</f>
        <v>239883655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114770</v>
      </c>
      <c r="K115" s="8">
        <v>114770</v>
      </c>
    </row>
    <row r="116" spans="1:11" ht="12.75">
      <c r="A116" s="226" t="s">
        <v>309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230" t="s">
        <v>186</v>
      </c>
      <c r="B117" s="231"/>
      <c r="C117" s="231"/>
      <c r="D117" s="231"/>
      <c r="E117" s="231"/>
      <c r="F117" s="231"/>
      <c r="G117" s="231"/>
      <c r="H117" s="231"/>
      <c r="I117" s="232"/>
      <c r="J117" s="232"/>
      <c r="K117" s="233"/>
    </row>
    <row r="118" spans="1:11" ht="12.75">
      <c r="A118" s="234" t="s">
        <v>8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7">
        <v>113413302</v>
      </c>
      <c r="K118" s="7">
        <v>109838223</v>
      </c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>
        <v>453865</v>
      </c>
      <c r="K119" s="8">
        <v>-763875</v>
      </c>
    </row>
    <row r="120" spans="1:11" ht="12.75">
      <c r="A120" s="243" t="s">
        <v>310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J19" sqref="J19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2.75" customHeight="1">
      <c r="A2" s="266" t="s">
        <v>346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2.75" customHeight="1">
      <c r="A3" s="280" t="s">
        <v>345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2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23.25">
      <c r="A5" s="281" t="s">
        <v>59</v>
      </c>
      <c r="B5" s="281"/>
      <c r="C5" s="281"/>
      <c r="D5" s="281"/>
      <c r="E5" s="281"/>
      <c r="F5" s="281"/>
      <c r="G5" s="281"/>
      <c r="H5" s="281"/>
      <c r="I5" s="55" t="s">
        <v>279</v>
      </c>
      <c r="J5" s="282" t="s">
        <v>317</v>
      </c>
      <c r="K5" s="282"/>
      <c r="L5" s="282" t="s">
        <v>318</v>
      </c>
      <c r="M5" s="282"/>
    </row>
    <row r="6" spans="1:13" ht="22.5">
      <c r="A6" s="281"/>
      <c r="B6" s="281"/>
      <c r="C6" s="281"/>
      <c r="D6" s="281"/>
      <c r="E6" s="281"/>
      <c r="F6" s="281"/>
      <c r="G6" s="281"/>
      <c r="H6" s="281"/>
      <c r="I6" s="55"/>
      <c r="J6" s="57" t="s">
        <v>313</v>
      </c>
      <c r="K6" s="57" t="s">
        <v>314</v>
      </c>
      <c r="L6" s="57" t="s">
        <v>313</v>
      </c>
      <c r="M6" s="57" t="s">
        <v>314</v>
      </c>
    </row>
    <row r="7" spans="1:13" ht="12.75">
      <c r="A7" s="282">
        <v>1</v>
      </c>
      <c r="B7" s="282"/>
      <c r="C7" s="282"/>
      <c r="D7" s="282"/>
      <c r="E7" s="282"/>
      <c r="F7" s="282"/>
      <c r="G7" s="282"/>
      <c r="H7" s="282"/>
      <c r="I7" s="60">
        <v>2</v>
      </c>
      <c r="J7" s="57">
        <v>3</v>
      </c>
      <c r="K7" s="57">
        <v>4</v>
      </c>
      <c r="L7" s="57">
        <v>5</v>
      </c>
      <c r="M7" s="57">
        <v>6</v>
      </c>
    </row>
    <row r="8" spans="1:13" ht="12.75">
      <c r="A8" s="230" t="s">
        <v>26</v>
      </c>
      <c r="B8" s="231"/>
      <c r="C8" s="231"/>
      <c r="D8" s="231"/>
      <c r="E8" s="231"/>
      <c r="F8" s="231"/>
      <c r="G8" s="231"/>
      <c r="H8" s="248"/>
      <c r="I8" s="3">
        <v>111</v>
      </c>
      <c r="J8" s="51">
        <f>SUM(J9:J10)</f>
        <v>147849562</v>
      </c>
      <c r="K8" s="51">
        <f>SUM(K9:K10)</f>
        <v>76474293</v>
      </c>
      <c r="L8" s="51">
        <f>SUM(L9:L10)</f>
        <v>182504147</v>
      </c>
      <c r="M8" s="51">
        <f>SUM(M9:M10)</f>
        <v>95082650</v>
      </c>
    </row>
    <row r="9" spans="1:13" ht="12.75">
      <c r="A9" s="237" t="s">
        <v>152</v>
      </c>
      <c r="B9" s="238"/>
      <c r="C9" s="238"/>
      <c r="D9" s="238"/>
      <c r="E9" s="238"/>
      <c r="F9" s="238"/>
      <c r="G9" s="238"/>
      <c r="H9" s="239"/>
      <c r="I9" s="1">
        <v>112</v>
      </c>
      <c r="J9" s="7">
        <v>144098441</v>
      </c>
      <c r="K9" s="7">
        <v>73816121</v>
      </c>
      <c r="L9" s="7">
        <v>174308522</v>
      </c>
      <c r="M9" s="7">
        <v>90206052</v>
      </c>
    </row>
    <row r="10" spans="1:13" ht="12.75">
      <c r="A10" s="237" t="s">
        <v>103</v>
      </c>
      <c r="B10" s="238"/>
      <c r="C10" s="238"/>
      <c r="D10" s="238"/>
      <c r="E10" s="238"/>
      <c r="F10" s="238"/>
      <c r="G10" s="238"/>
      <c r="H10" s="239"/>
      <c r="I10" s="1">
        <v>113</v>
      </c>
      <c r="J10" s="7">
        <v>3751121</v>
      </c>
      <c r="K10" s="7">
        <v>2658172</v>
      </c>
      <c r="L10" s="7">
        <v>8195625</v>
      </c>
      <c r="M10" s="7">
        <v>4876598</v>
      </c>
    </row>
    <row r="11" spans="1:13" ht="12.75">
      <c r="A11" s="237" t="s">
        <v>12</v>
      </c>
      <c r="B11" s="238"/>
      <c r="C11" s="238"/>
      <c r="D11" s="238"/>
      <c r="E11" s="238"/>
      <c r="F11" s="238"/>
      <c r="G11" s="238"/>
      <c r="H11" s="239"/>
      <c r="I11" s="1">
        <v>114</v>
      </c>
      <c r="J11" s="50">
        <f>J12+J13+J17+J21+J22+J23+J26+J27</f>
        <v>149090578</v>
      </c>
      <c r="K11" s="50">
        <f>K12+K13+K17+K21+K22+K23+K26+K27</f>
        <v>77479264</v>
      </c>
      <c r="L11" s="50">
        <f>L12+L13+L17+L21+L22+L23+L26+L27</f>
        <v>186528569</v>
      </c>
      <c r="M11" s="50">
        <f>M12+M13+M17+M21+M22+M23+M26+M27</f>
        <v>96422721</v>
      </c>
    </row>
    <row r="12" spans="1:13" ht="12.75">
      <c r="A12" s="237" t="s">
        <v>104</v>
      </c>
      <c r="B12" s="238"/>
      <c r="C12" s="238"/>
      <c r="D12" s="238"/>
      <c r="E12" s="238"/>
      <c r="F12" s="238"/>
      <c r="G12" s="238"/>
      <c r="H12" s="239"/>
      <c r="I12" s="1">
        <v>115</v>
      </c>
      <c r="J12" s="7">
        <v>516623</v>
      </c>
      <c r="K12" s="7">
        <v>109829</v>
      </c>
      <c r="L12" s="7">
        <v>-764543</v>
      </c>
      <c r="M12" s="7">
        <v>-267145</v>
      </c>
    </row>
    <row r="13" spans="1:13" ht="12.75">
      <c r="A13" s="237" t="s">
        <v>22</v>
      </c>
      <c r="B13" s="238"/>
      <c r="C13" s="238"/>
      <c r="D13" s="238"/>
      <c r="E13" s="238"/>
      <c r="F13" s="238"/>
      <c r="G13" s="238"/>
      <c r="H13" s="239"/>
      <c r="I13" s="1">
        <v>116</v>
      </c>
      <c r="J13" s="50">
        <f>SUM(J14:J16)</f>
        <v>101586271</v>
      </c>
      <c r="K13" s="50">
        <f>SUM(K14:K16)</f>
        <v>53458373</v>
      </c>
      <c r="L13" s="50">
        <f>SUM(L14:L16)</f>
        <v>135972126</v>
      </c>
      <c r="M13" s="50">
        <f>SUM(M14:M16)</f>
        <v>70465432</v>
      </c>
    </row>
    <row r="14" spans="1:13" ht="12.75">
      <c r="A14" s="234" t="s">
        <v>146</v>
      </c>
      <c r="B14" s="235"/>
      <c r="C14" s="235"/>
      <c r="D14" s="235"/>
      <c r="E14" s="235"/>
      <c r="F14" s="235"/>
      <c r="G14" s="235"/>
      <c r="H14" s="236"/>
      <c r="I14" s="1">
        <v>117</v>
      </c>
      <c r="J14" s="7">
        <v>36403104</v>
      </c>
      <c r="K14" s="7">
        <v>17917323</v>
      </c>
      <c r="L14" s="7">
        <v>44186536</v>
      </c>
      <c r="M14" s="7">
        <v>22047818</v>
      </c>
    </row>
    <row r="15" spans="1:13" ht="12.75">
      <c r="A15" s="234" t="s">
        <v>147</v>
      </c>
      <c r="B15" s="235"/>
      <c r="C15" s="235"/>
      <c r="D15" s="235"/>
      <c r="E15" s="235"/>
      <c r="F15" s="235"/>
      <c r="G15" s="235"/>
      <c r="H15" s="236"/>
      <c r="I15" s="1">
        <v>118</v>
      </c>
      <c r="J15" s="7">
        <v>46139075</v>
      </c>
      <c r="K15" s="7">
        <v>25429743</v>
      </c>
      <c r="L15" s="7">
        <v>70281475</v>
      </c>
      <c r="M15" s="7">
        <v>37080069</v>
      </c>
    </row>
    <row r="16" spans="1:13" ht="12.75">
      <c r="A16" s="234" t="s">
        <v>61</v>
      </c>
      <c r="B16" s="235"/>
      <c r="C16" s="235"/>
      <c r="D16" s="235"/>
      <c r="E16" s="235"/>
      <c r="F16" s="235"/>
      <c r="G16" s="235"/>
      <c r="H16" s="236"/>
      <c r="I16" s="1">
        <v>119</v>
      </c>
      <c r="J16" s="7">
        <v>19044092</v>
      </c>
      <c r="K16" s="7">
        <v>10111307</v>
      </c>
      <c r="L16" s="7">
        <v>21504115</v>
      </c>
      <c r="M16" s="7">
        <v>11337545</v>
      </c>
    </row>
    <row r="17" spans="1:13" ht="12.75">
      <c r="A17" s="237" t="s">
        <v>23</v>
      </c>
      <c r="B17" s="238"/>
      <c r="C17" s="238"/>
      <c r="D17" s="238"/>
      <c r="E17" s="238"/>
      <c r="F17" s="238"/>
      <c r="G17" s="238"/>
      <c r="H17" s="239"/>
      <c r="I17" s="1">
        <v>120</v>
      </c>
      <c r="J17" s="50">
        <f>SUM(J18:J20)</f>
        <v>34911892</v>
      </c>
      <c r="K17" s="50">
        <f>SUM(K18:K20)</f>
        <v>17570875</v>
      </c>
      <c r="L17" s="50">
        <f>SUM(L18:L20)</f>
        <v>38377589</v>
      </c>
      <c r="M17" s="50">
        <f>SUM(M18:M20)</f>
        <v>19765945</v>
      </c>
    </row>
    <row r="18" spans="1:13" ht="12.75">
      <c r="A18" s="234" t="s">
        <v>62</v>
      </c>
      <c r="B18" s="235"/>
      <c r="C18" s="235"/>
      <c r="D18" s="235"/>
      <c r="E18" s="235"/>
      <c r="F18" s="235"/>
      <c r="G18" s="235"/>
      <c r="H18" s="236"/>
      <c r="I18" s="1">
        <v>121</v>
      </c>
      <c r="J18" s="7">
        <v>22441859</v>
      </c>
      <c r="K18" s="7">
        <v>11369617</v>
      </c>
      <c r="L18" s="7">
        <v>25006479</v>
      </c>
      <c r="M18" s="7">
        <v>12859434</v>
      </c>
    </row>
    <row r="19" spans="1:13" ht="12.75">
      <c r="A19" s="234" t="s">
        <v>63</v>
      </c>
      <c r="B19" s="235"/>
      <c r="C19" s="235"/>
      <c r="D19" s="235"/>
      <c r="E19" s="235"/>
      <c r="F19" s="235"/>
      <c r="G19" s="235"/>
      <c r="H19" s="236"/>
      <c r="I19" s="1">
        <v>122</v>
      </c>
      <c r="J19" s="7">
        <v>7561666</v>
      </c>
      <c r="K19" s="7">
        <v>3821465</v>
      </c>
      <c r="L19" s="7">
        <v>8344655</v>
      </c>
      <c r="M19" s="7">
        <v>4318292</v>
      </c>
    </row>
    <row r="20" spans="1:13" ht="12.75">
      <c r="A20" s="234" t="s">
        <v>64</v>
      </c>
      <c r="B20" s="235"/>
      <c r="C20" s="235"/>
      <c r="D20" s="235"/>
      <c r="E20" s="235"/>
      <c r="F20" s="235"/>
      <c r="G20" s="235"/>
      <c r="H20" s="236"/>
      <c r="I20" s="1">
        <v>123</v>
      </c>
      <c r="J20" s="7">
        <v>4908367</v>
      </c>
      <c r="K20" s="7">
        <v>2379793</v>
      </c>
      <c r="L20" s="7">
        <v>5026455</v>
      </c>
      <c r="M20" s="7">
        <v>2588219</v>
      </c>
    </row>
    <row r="21" spans="1:13" ht="12.75">
      <c r="A21" s="237" t="s">
        <v>105</v>
      </c>
      <c r="B21" s="238"/>
      <c r="C21" s="238"/>
      <c r="D21" s="238"/>
      <c r="E21" s="238"/>
      <c r="F21" s="238"/>
      <c r="G21" s="238"/>
      <c r="H21" s="239"/>
      <c r="I21" s="1">
        <v>124</v>
      </c>
      <c r="J21" s="7">
        <v>5735693</v>
      </c>
      <c r="K21" s="7">
        <v>2728288</v>
      </c>
      <c r="L21" s="7">
        <v>5672891</v>
      </c>
      <c r="M21" s="7">
        <v>2843998</v>
      </c>
    </row>
    <row r="22" spans="1:13" ht="12.75">
      <c r="A22" s="237" t="s">
        <v>106</v>
      </c>
      <c r="B22" s="238"/>
      <c r="C22" s="238"/>
      <c r="D22" s="238"/>
      <c r="E22" s="238"/>
      <c r="F22" s="238"/>
      <c r="G22" s="238"/>
      <c r="H22" s="239"/>
      <c r="I22" s="1">
        <v>125</v>
      </c>
      <c r="J22" s="7">
        <v>5882523</v>
      </c>
      <c r="K22" s="7">
        <v>3367695</v>
      </c>
      <c r="L22" s="7">
        <v>6597501</v>
      </c>
      <c r="M22" s="7">
        <v>3400841</v>
      </c>
    </row>
    <row r="23" spans="1:13" ht="12.75">
      <c r="A23" s="237" t="s">
        <v>24</v>
      </c>
      <c r="B23" s="238"/>
      <c r="C23" s="238"/>
      <c r="D23" s="238"/>
      <c r="E23" s="238"/>
      <c r="F23" s="238"/>
      <c r="G23" s="238"/>
      <c r="H23" s="239"/>
      <c r="I23" s="1">
        <v>126</v>
      </c>
      <c r="J23" s="50">
        <f>SUM(J24:J25)</f>
        <v>110780</v>
      </c>
      <c r="K23" s="50">
        <f>SUM(K24:K25)</f>
        <v>53423</v>
      </c>
      <c r="L23" s="50">
        <f>SUM(L24:L25)</f>
        <v>183723</v>
      </c>
      <c r="M23" s="50">
        <f>SUM(M24:M25)</f>
        <v>39887</v>
      </c>
    </row>
    <row r="24" spans="1:13" ht="12.75">
      <c r="A24" s="234" t="s">
        <v>137</v>
      </c>
      <c r="B24" s="235"/>
      <c r="C24" s="235"/>
      <c r="D24" s="235"/>
      <c r="E24" s="235"/>
      <c r="F24" s="235"/>
      <c r="G24" s="235"/>
      <c r="H24" s="236"/>
      <c r="I24" s="1">
        <v>127</v>
      </c>
      <c r="J24" s="7"/>
      <c r="K24" s="7"/>
      <c r="L24" s="7"/>
      <c r="M24" s="7"/>
    </row>
    <row r="25" spans="1:13" ht="12.75">
      <c r="A25" s="234" t="s">
        <v>138</v>
      </c>
      <c r="B25" s="235"/>
      <c r="C25" s="235"/>
      <c r="D25" s="235"/>
      <c r="E25" s="235"/>
      <c r="F25" s="235"/>
      <c r="G25" s="235"/>
      <c r="H25" s="236"/>
      <c r="I25" s="1">
        <v>128</v>
      </c>
      <c r="J25" s="7">
        <v>110780</v>
      </c>
      <c r="K25" s="7">
        <v>53423</v>
      </c>
      <c r="L25" s="7">
        <v>183723</v>
      </c>
      <c r="M25" s="7">
        <v>39887</v>
      </c>
    </row>
    <row r="26" spans="1:13" ht="12.75">
      <c r="A26" s="237" t="s">
        <v>107</v>
      </c>
      <c r="B26" s="238"/>
      <c r="C26" s="238"/>
      <c r="D26" s="238"/>
      <c r="E26" s="238"/>
      <c r="F26" s="238"/>
      <c r="G26" s="238"/>
      <c r="H26" s="239"/>
      <c r="I26" s="1">
        <v>129</v>
      </c>
      <c r="J26" s="7"/>
      <c r="K26" s="7"/>
      <c r="L26" s="7"/>
      <c r="M26" s="7"/>
    </row>
    <row r="27" spans="1:13" ht="12.75">
      <c r="A27" s="237" t="s">
        <v>50</v>
      </c>
      <c r="B27" s="238"/>
      <c r="C27" s="238"/>
      <c r="D27" s="238"/>
      <c r="E27" s="238"/>
      <c r="F27" s="238"/>
      <c r="G27" s="238"/>
      <c r="H27" s="239"/>
      <c r="I27" s="1">
        <v>130</v>
      </c>
      <c r="J27" s="7">
        <v>346796</v>
      </c>
      <c r="K27" s="7">
        <v>190781</v>
      </c>
      <c r="L27" s="7">
        <v>489282</v>
      </c>
      <c r="M27" s="7">
        <v>173763</v>
      </c>
    </row>
    <row r="28" spans="1:13" ht="12.75">
      <c r="A28" s="237" t="s">
        <v>213</v>
      </c>
      <c r="B28" s="238"/>
      <c r="C28" s="238"/>
      <c r="D28" s="238"/>
      <c r="E28" s="238"/>
      <c r="F28" s="238"/>
      <c r="G28" s="238"/>
      <c r="H28" s="239"/>
      <c r="I28" s="1">
        <v>131</v>
      </c>
      <c r="J28" s="50">
        <f>SUM(J29:J33)</f>
        <v>487768</v>
      </c>
      <c r="K28" s="50">
        <f>SUM(K29:K33)</f>
        <v>406289</v>
      </c>
      <c r="L28" s="50">
        <f>SUM(L29:L33)</f>
        <v>823960</v>
      </c>
      <c r="M28" s="50">
        <f>SUM(M29:M33)</f>
        <v>217760</v>
      </c>
    </row>
    <row r="29" spans="1:13" ht="12.75">
      <c r="A29" s="237" t="s">
        <v>227</v>
      </c>
      <c r="B29" s="238"/>
      <c r="C29" s="238"/>
      <c r="D29" s="238"/>
      <c r="E29" s="238"/>
      <c r="F29" s="238"/>
      <c r="G29" s="238"/>
      <c r="H29" s="239"/>
      <c r="I29" s="1">
        <v>132</v>
      </c>
      <c r="J29" s="7"/>
      <c r="K29" s="7"/>
      <c r="L29" s="7"/>
      <c r="M29" s="7"/>
    </row>
    <row r="30" spans="1:13" ht="12.75">
      <c r="A30" s="237" t="s">
        <v>155</v>
      </c>
      <c r="B30" s="238"/>
      <c r="C30" s="238"/>
      <c r="D30" s="238"/>
      <c r="E30" s="238"/>
      <c r="F30" s="238"/>
      <c r="G30" s="238"/>
      <c r="H30" s="239"/>
      <c r="I30" s="1">
        <v>133</v>
      </c>
      <c r="J30" s="7">
        <v>58995</v>
      </c>
      <c r="K30" s="7">
        <v>39443</v>
      </c>
      <c r="L30" s="7">
        <v>47601</v>
      </c>
      <c r="M30" s="7">
        <v>20034</v>
      </c>
    </row>
    <row r="31" spans="1:13" ht="12.75">
      <c r="A31" s="237" t="s">
        <v>139</v>
      </c>
      <c r="B31" s="238"/>
      <c r="C31" s="238"/>
      <c r="D31" s="238"/>
      <c r="E31" s="238"/>
      <c r="F31" s="238"/>
      <c r="G31" s="238"/>
      <c r="H31" s="239"/>
      <c r="I31" s="1">
        <v>134</v>
      </c>
      <c r="J31" s="7"/>
      <c r="K31" s="7"/>
      <c r="L31" s="7">
        <v>461937</v>
      </c>
      <c r="M31" s="7">
        <v>1240</v>
      </c>
    </row>
    <row r="32" spans="1:13" ht="12.75">
      <c r="A32" s="237" t="s">
        <v>223</v>
      </c>
      <c r="B32" s="238"/>
      <c r="C32" s="238"/>
      <c r="D32" s="238"/>
      <c r="E32" s="238"/>
      <c r="F32" s="238"/>
      <c r="G32" s="238"/>
      <c r="H32" s="239"/>
      <c r="I32" s="1">
        <v>135</v>
      </c>
      <c r="J32" s="7"/>
      <c r="K32" s="7"/>
      <c r="L32" s="7"/>
      <c r="M32" s="7"/>
    </row>
    <row r="33" spans="1:13" ht="12.75">
      <c r="A33" s="237" t="s">
        <v>140</v>
      </c>
      <c r="B33" s="238"/>
      <c r="C33" s="238"/>
      <c r="D33" s="238"/>
      <c r="E33" s="238"/>
      <c r="F33" s="238"/>
      <c r="G33" s="238"/>
      <c r="H33" s="239"/>
      <c r="I33" s="1">
        <v>136</v>
      </c>
      <c r="J33" s="7">
        <v>428773</v>
      </c>
      <c r="K33" s="7">
        <v>366846</v>
      </c>
      <c r="L33" s="7">
        <v>314422</v>
      </c>
      <c r="M33" s="7">
        <v>196486</v>
      </c>
    </row>
    <row r="34" spans="1:13" ht="12.75">
      <c r="A34" s="237" t="s">
        <v>214</v>
      </c>
      <c r="B34" s="238"/>
      <c r="C34" s="238"/>
      <c r="D34" s="238"/>
      <c r="E34" s="238"/>
      <c r="F34" s="238"/>
      <c r="G34" s="238"/>
      <c r="H34" s="239"/>
      <c r="I34" s="1">
        <v>137</v>
      </c>
      <c r="J34" s="50">
        <f>SUM(J35:J38)</f>
        <v>1277967</v>
      </c>
      <c r="K34" s="50">
        <f>SUM(K35:K38)</f>
        <v>680865</v>
      </c>
      <c r="L34" s="50">
        <f>SUM(L35:L38)</f>
        <v>1610567</v>
      </c>
      <c r="M34" s="50">
        <f>SUM(M35:M38)</f>
        <v>816660</v>
      </c>
    </row>
    <row r="35" spans="1:13" ht="12.75">
      <c r="A35" s="237" t="s">
        <v>66</v>
      </c>
      <c r="B35" s="238"/>
      <c r="C35" s="238"/>
      <c r="D35" s="238"/>
      <c r="E35" s="238"/>
      <c r="F35" s="238"/>
      <c r="G35" s="238"/>
      <c r="H35" s="239"/>
      <c r="I35" s="1">
        <v>138</v>
      </c>
      <c r="J35" s="7"/>
      <c r="K35" s="7"/>
      <c r="L35" s="7"/>
      <c r="M35" s="7"/>
    </row>
    <row r="36" spans="1:13" ht="12.75">
      <c r="A36" s="237" t="s">
        <v>65</v>
      </c>
      <c r="B36" s="238"/>
      <c r="C36" s="238"/>
      <c r="D36" s="238"/>
      <c r="E36" s="238"/>
      <c r="F36" s="238"/>
      <c r="G36" s="238"/>
      <c r="H36" s="239"/>
      <c r="I36" s="1">
        <v>139</v>
      </c>
      <c r="J36" s="7">
        <v>1165481</v>
      </c>
      <c r="K36" s="7">
        <v>568379</v>
      </c>
      <c r="L36" s="7">
        <v>1573340</v>
      </c>
      <c r="M36" s="7">
        <v>779433</v>
      </c>
    </row>
    <row r="37" spans="1:13" ht="12.75">
      <c r="A37" s="237" t="s">
        <v>224</v>
      </c>
      <c r="B37" s="238"/>
      <c r="C37" s="238"/>
      <c r="D37" s="238"/>
      <c r="E37" s="238"/>
      <c r="F37" s="238"/>
      <c r="G37" s="238"/>
      <c r="H37" s="239"/>
      <c r="I37" s="1">
        <v>140</v>
      </c>
      <c r="J37" s="7"/>
      <c r="K37" s="7"/>
      <c r="L37" s="7"/>
      <c r="M37" s="7"/>
    </row>
    <row r="38" spans="1:13" ht="12.75">
      <c r="A38" s="237" t="s">
        <v>67</v>
      </c>
      <c r="B38" s="238"/>
      <c r="C38" s="238"/>
      <c r="D38" s="238"/>
      <c r="E38" s="238"/>
      <c r="F38" s="238"/>
      <c r="G38" s="238"/>
      <c r="H38" s="239"/>
      <c r="I38" s="1">
        <v>141</v>
      </c>
      <c r="J38" s="7">
        <v>112486</v>
      </c>
      <c r="K38" s="7">
        <v>112486</v>
      </c>
      <c r="L38" s="7">
        <v>37227</v>
      </c>
      <c r="M38" s="7">
        <v>37227</v>
      </c>
    </row>
    <row r="39" spans="1:13" ht="12.75">
      <c r="A39" s="237" t="s">
        <v>195</v>
      </c>
      <c r="B39" s="238"/>
      <c r="C39" s="238"/>
      <c r="D39" s="238"/>
      <c r="E39" s="238"/>
      <c r="F39" s="238"/>
      <c r="G39" s="238"/>
      <c r="H39" s="239"/>
      <c r="I39" s="1">
        <v>142</v>
      </c>
      <c r="J39" s="7"/>
      <c r="K39" s="7"/>
      <c r="L39" s="7"/>
      <c r="M39" s="7"/>
    </row>
    <row r="40" spans="1:13" ht="12.75">
      <c r="A40" s="237" t="s">
        <v>196</v>
      </c>
      <c r="B40" s="238"/>
      <c r="C40" s="238"/>
      <c r="D40" s="238"/>
      <c r="E40" s="238"/>
      <c r="F40" s="238"/>
      <c r="G40" s="238"/>
      <c r="H40" s="239"/>
      <c r="I40" s="1">
        <v>143</v>
      </c>
      <c r="J40" s="7"/>
      <c r="K40" s="7"/>
      <c r="L40" s="7"/>
      <c r="M40" s="7"/>
    </row>
    <row r="41" spans="1:13" ht="12.75">
      <c r="A41" s="237" t="s">
        <v>225</v>
      </c>
      <c r="B41" s="238"/>
      <c r="C41" s="238"/>
      <c r="D41" s="238"/>
      <c r="E41" s="238"/>
      <c r="F41" s="238"/>
      <c r="G41" s="238"/>
      <c r="H41" s="239"/>
      <c r="I41" s="1">
        <v>144</v>
      </c>
      <c r="J41" s="7"/>
      <c r="K41" s="7"/>
      <c r="L41" s="7"/>
      <c r="M41" s="7"/>
    </row>
    <row r="42" spans="1:13" ht="12.75">
      <c r="A42" s="237" t="s">
        <v>226</v>
      </c>
      <c r="B42" s="238"/>
      <c r="C42" s="238"/>
      <c r="D42" s="238"/>
      <c r="E42" s="238"/>
      <c r="F42" s="238"/>
      <c r="G42" s="238"/>
      <c r="H42" s="239"/>
      <c r="I42" s="1">
        <v>145</v>
      </c>
      <c r="J42" s="7"/>
      <c r="K42" s="7"/>
      <c r="L42" s="7"/>
      <c r="M42" s="7"/>
    </row>
    <row r="43" spans="1:13" ht="12.75">
      <c r="A43" s="237" t="s">
        <v>215</v>
      </c>
      <c r="B43" s="238"/>
      <c r="C43" s="238"/>
      <c r="D43" s="238"/>
      <c r="E43" s="238"/>
      <c r="F43" s="238"/>
      <c r="G43" s="238"/>
      <c r="H43" s="239"/>
      <c r="I43" s="1">
        <v>146</v>
      </c>
      <c r="J43" s="50">
        <f>J8+J28+J39+J41</f>
        <v>148337330</v>
      </c>
      <c r="K43" s="50">
        <f>K8+K28+K39+K41</f>
        <v>76880582</v>
      </c>
      <c r="L43" s="50">
        <f>L8+L28+L39+L41</f>
        <v>183328107</v>
      </c>
      <c r="M43" s="50">
        <f>M8+M28+M39+M41</f>
        <v>95300410</v>
      </c>
    </row>
    <row r="44" spans="1:13" ht="12.75">
      <c r="A44" s="237" t="s">
        <v>216</v>
      </c>
      <c r="B44" s="238"/>
      <c r="C44" s="238"/>
      <c r="D44" s="238"/>
      <c r="E44" s="238"/>
      <c r="F44" s="238"/>
      <c r="G44" s="238"/>
      <c r="H44" s="239"/>
      <c r="I44" s="1">
        <v>147</v>
      </c>
      <c r="J44" s="50">
        <f>J11+J34+J40+J42</f>
        <v>150368545</v>
      </c>
      <c r="K44" s="50">
        <f>K11+K34+K40+K42</f>
        <v>78160129</v>
      </c>
      <c r="L44" s="50">
        <f>L11+L34+L40+L42</f>
        <v>188139136</v>
      </c>
      <c r="M44" s="50">
        <f>M11+M34+M40+M42</f>
        <v>97239381</v>
      </c>
    </row>
    <row r="45" spans="1:13" ht="12.75">
      <c r="A45" s="237" t="s">
        <v>236</v>
      </c>
      <c r="B45" s="238"/>
      <c r="C45" s="238"/>
      <c r="D45" s="238"/>
      <c r="E45" s="238"/>
      <c r="F45" s="238"/>
      <c r="G45" s="238"/>
      <c r="H45" s="239"/>
      <c r="I45" s="1">
        <v>148</v>
      </c>
      <c r="J45" s="50">
        <f>J43-J44</f>
        <v>-2031215</v>
      </c>
      <c r="K45" s="50">
        <f>K43-K44</f>
        <v>-1279547</v>
      </c>
      <c r="L45" s="50">
        <f>L43-L44</f>
        <v>-4811029</v>
      </c>
      <c r="M45" s="50">
        <f>M43-M44</f>
        <v>-1938971</v>
      </c>
    </row>
    <row r="46" spans="1:13" ht="12.75">
      <c r="A46" s="245" t="s">
        <v>218</v>
      </c>
      <c r="B46" s="246"/>
      <c r="C46" s="246"/>
      <c r="D46" s="246"/>
      <c r="E46" s="246"/>
      <c r="F46" s="246"/>
      <c r="G46" s="246"/>
      <c r="H46" s="247"/>
      <c r="I46" s="1">
        <v>149</v>
      </c>
      <c r="J46" s="50">
        <f>IF(J43&gt;J44,J43-J44,0)</f>
        <v>0</v>
      </c>
      <c r="K46" s="50">
        <f>IF(K43&gt;K44,K43-K44,0)</f>
        <v>0</v>
      </c>
      <c r="L46" s="50">
        <f>IF(L43&gt;L44,L43-L44,0)</f>
        <v>0</v>
      </c>
      <c r="M46" s="50">
        <f>IF(M43&gt;M44,M43-M44,0)</f>
        <v>0</v>
      </c>
    </row>
    <row r="47" spans="1:13" ht="12.75">
      <c r="A47" s="245" t="s">
        <v>219</v>
      </c>
      <c r="B47" s="246"/>
      <c r="C47" s="246"/>
      <c r="D47" s="246"/>
      <c r="E47" s="246"/>
      <c r="F47" s="246"/>
      <c r="G47" s="246"/>
      <c r="H47" s="247"/>
      <c r="I47" s="1">
        <v>150</v>
      </c>
      <c r="J47" s="50">
        <f>IF(J44&gt;J43,J44-J43,0)</f>
        <v>2031215</v>
      </c>
      <c r="K47" s="50">
        <f>IF(K44&gt;K43,K44-K43,0)</f>
        <v>1279547</v>
      </c>
      <c r="L47" s="50">
        <f>IF(L44&gt;L43,L44-L43,0)</f>
        <v>4811029</v>
      </c>
      <c r="M47" s="50">
        <f>IF(M44&gt;M43,M44-M43,0)</f>
        <v>1938971</v>
      </c>
    </row>
    <row r="48" spans="1:13" ht="12.75">
      <c r="A48" s="237" t="s">
        <v>217</v>
      </c>
      <c r="B48" s="238"/>
      <c r="C48" s="238"/>
      <c r="D48" s="238"/>
      <c r="E48" s="238"/>
      <c r="F48" s="238"/>
      <c r="G48" s="238"/>
      <c r="H48" s="239"/>
      <c r="I48" s="1">
        <v>151</v>
      </c>
      <c r="J48" s="7"/>
      <c r="K48" s="7"/>
      <c r="L48" s="7"/>
      <c r="M48" s="7"/>
    </row>
    <row r="49" spans="1:13" ht="12.75">
      <c r="A49" s="237" t="s">
        <v>237</v>
      </c>
      <c r="B49" s="238"/>
      <c r="C49" s="238"/>
      <c r="D49" s="238"/>
      <c r="E49" s="238"/>
      <c r="F49" s="238"/>
      <c r="G49" s="238"/>
      <c r="H49" s="239"/>
      <c r="I49" s="1">
        <v>152</v>
      </c>
      <c r="J49" s="50">
        <f>J45-J48</f>
        <v>-2031215</v>
      </c>
      <c r="K49" s="50">
        <f>K45-K48</f>
        <v>-1279547</v>
      </c>
      <c r="L49" s="50">
        <f>L45-L48</f>
        <v>-4811029</v>
      </c>
      <c r="M49" s="50">
        <f>M45-M48</f>
        <v>-1938971</v>
      </c>
    </row>
    <row r="50" spans="1:13" ht="12.75">
      <c r="A50" s="245" t="s">
        <v>192</v>
      </c>
      <c r="B50" s="246"/>
      <c r="C50" s="246"/>
      <c r="D50" s="246"/>
      <c r="E50" s="246"/>
      <c r="F50" s="246"/>
      <c r="G50" s="246"/>
      <c r="H50" s="247"/>
      <c r="I50" s="1">
        <v>153</v>
      </c>
      <c r="J50" s="50">
        <f>IF(J49&gt;0,J49,0)</f>
        <v>0</v>
      </c>
      <c r="K50" s="50">
        <f>IF(K49&gt;0,K49,0)</f>
        <v>0</v>
      </c>
      <c r="L50" s="50">
        <f>IF(L49&gt;0,L49,0)</f>
        <v>0</v>
      </c>
      <c r="M50" s="50">
        <f>IF(M49&gt;0,M49,0)</f>
        <v>0</v>
      </c>
    </row>
    <row r="51" spans="1:13" ht="12.75">
      <c r="A51" s="277" t="s">
        <v>220</v>
      </c>
      <c r="B51" s="278"/>
      <c r="C51" s="278"/>
      <c r="D51" s="278"/>
      <c r="E51" s="278"/>
      <c r="F51" s="278"/>
      <c r="G51" s="278"/>
      <c r="H51" s="279"/>
      <c r="I51" s="2">
        <v>154</v>
      </c>
      <c r="J51" s="58">
        <f>IF(J49&lt;0,-J49,0)</f>
        <v>2031215</v>
      </c>
      <c r="K51" s="58">
        <f>IF(K49&lt;0,-K49,0)</f>
        <v>1279547</v>
      </c>
      <c r="L51" s="58">
        <f>IF(L49&lt;0,-L49,0)</f>
        <v>4811029</v>
      </c>
      <c r="M51" s="58">
        <f>IF(M49&lt;0,-M49,0)</f>
        <v>1938971</v>
      </c>
    </row>
    <row r="52" spans="1:13" ht="12.75" customHeight="1">
      <c r="A52" s="226" t="s">
        <v>311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</row>
    <row r="53" spans="1:13" ht="12.75" customHeight="1">
      <c r="A53" s="230" t="s">
        <v>187</v>
      </c>
      <c r="B53" s="231"/>
      <c r="C53" s="231"/>
      <c r="D53" s="231"/>
      <c r="E53" s="231"/>
      <c r="F53" s="231"/>
      <c r="G53" s="231"/>
      <c r="H53" s="231"/>
      <c r="I53" s="52"/>
      <c r="J53" s="52"/>
      <c r="K53" s="52"/>
      <c r="L53" s="52"/>
      <c r="M53" s="59"/>
    </row>
    <row r="54" spans="1:13" ht="12.75">
      <c r="A54" s="274" t="s">
        <v>234</v>
      </c>
      <c r="B54" s="275"/>
      <c r="C54" s="275"/>
      <c r="D54" s="275"/>
      <c r="E54" s="275"/>
      <c r="F54" s="275"/>
      <c r="G54" s="275"/>
      <c r="H54" s="276"/>
      <c r="I54" s="1">
        <v>155</v>
      </c>
      <c r="J54" s="7">
        <v>-1453048</v>
      </c>
      <c r="K54" s="7">
        <v>-994300</v>
      </c>
      <c r="L54" s="7">
        <v>-4290685</v>
      </c>
      <c r="M54" s="7">
        <v>-1880131</v>
      </c>
    </row>
    <row r="55" spans="1:13" ht="12.75">
      <c r="A55" s="274" t="s">
        <v>235</v>
      </c>
      <c r="B55" s="275"/>
      <c r="C55" s="275"/>
      <c r="D55" s="275"/>
      <c r="E55" s="275"/>
      <c r="F55" s="275"/>
      <c r="G55" s="275"/>
      <c r="H55" s="276"/>
      <c r="I55" s="1">
        <v>156</v>
      </c>
      <c r="J55" s="8">
        <v>-578167</v>
      </c>
      <c r="K55" s="8">
        <v>-285247</v>
      </c>
      <c r="L55" s="8">
        <v>-520344</v>
      </c>
      <c r="M55" s="8">
        <v>-58840</v>
      </c>
    </row>
    <row r="56" spans="1:13" ht="12.75" customHeight="1">
      <c r="A56" s="226" t="s">
        <v>189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</row>
    <row r="57" spans="1:13" ht="12.75">
      <c r="A57" s="230" t="s">
        <v>204</v>
      </c>
      <c r="B57" s="231"/>
      <c r="C57" s="231"/>
      <c r="D57" s="231"/>
      <c r="E57" s="231"/>
      <c r="F57" s="231"/>
      <c r="G57" s="231"/>
      <c r="H57" s="248"/>
      <c r="I57" s="9">
        <v>157</v>
      </c>
      <c r="J57" s="6">
        <v>-2031215</v>
      </c>
      <c r="K57" s="6">
        <v>-1279547</v>
      </c>
      <c r="L57" s="6">
        <v>-4811029</v>
      </c>
      <c r="M57" s="6">
        <v>-1938971</v>
      </c>
    </row>
    <row r="58" spans="1:13" ht="12.75">
      <c r="A58" s="237" t="s">
        <v>221</v>
      </c>
      <c r="B58" s="238"/>
      <c r="C58" s="238"/>
      <c r="D58" s="238"/>
      <c r="E58" s="238"/>
      <c r="F58" s="238"/>
      <c r="G58" s="238"/>
      <c r="H58" s="239"/>
      <c r="I58" s="1">
        <v>158</v>
      </c>
      <c r="J58" s="50">
        <f>SUM(J59:J65)</f>
        <v>0</v>
      </c>
      <c r="K58" s="50">
        <f>SUM(K59:K65)</f>
        <v>0</v>
      </c>
      <c r="L58" s="50">
        <f>SUM(L59:L65)</f>
        <v>0</v>
      </c>
      <c r="M58" s="50">
        <f>SUM(M59:M65)</f>
        <v>0</v>
      </c>
    </row>
    <row r="59" spans="1:13" ht="12.75">
      <c r="A59" s="237" t="s">
        <v>228</v>
      </c>
      <c r="B59" s="238"/>
      <c r="C59" s="238"/>
      <c r="D59" s="238"/>
      <c r="E59" s="238"/>
      <c r="F59" s="238"/>
      <c r="G59" s="238"/>
      <c r="H59" s="239"/>
      <c r="I59" s="1">
        <v>159</v>
      </c>
      <c r="J59" s="7"/>
      <c r="K59" s="7"/>
      <c r="L59" s="7"/>
      <c r="M59" s="7"/>
    </row>
    <row r="60" spans="1:13" ht="12.75">
      <c r="A60" s="237" t="s">
        <v>229</v>
      </c>
      <c r="B60" s="238"/>
      <c r="C60" s="238"/>
      <c r="D60" s="238"/>
      <c r="E60" s="238"/>
      <c r="F60" s="238"/>
      <c r="G60" s="238"/>
      <c r="H60" s="239"/>
      <c r="I60" s="1">
        <v>160</v>
      </c>
      <c r="J60" s="7"/>
      <c r="K60" s="7"/>
      <c r="L60" s="7"/>
      <c r="M60" s="7"/>
    </row>
    <row r="61" spans="1:13" ht="12.75">
      <c r="A61" s="237" t="s">
        <v>45</v>
      </c>
      <c r="B61" s="238"/>
      <c r="C61" s="238"/>
      <c r="D61" s="238"/>
      <c r="E61" s="238"/>
      <c r="F61" s="238"/>
      <c r="G61" s="238"/>
      <c r="H61" s="239"/>
      <c r="I61" s="1">
        <v>161</v>
      </c>
      <c r="J61" s="7"/>
      <c r="K61" s="7"/>
      <c r="L61" s="7"/>
      <c r="M61" s="7"/>
    </row>
    <row r="62" spans="1:13" ht="12.75">
      <c r="A62" s="237" t="s">
        <v>230</v>
      </c>
      <c r="B62" s="238"/>
      <c r="C62" s="238"/>
      <c r="D62" s="238"/>
      <c r="E62" s="238"/>
      <c r="F62" s="238"/>
      <c r="G62" s="238"/>
      <c r="H62" s="239"/>
      <c r="I62" s="1">
        <v>162</v>
      </c>
      <c r="J62" s="7"/>
      <c r="K62" s="7"/>
      <c r="L62" s="7"/>
      <c r="M62" s="7"/>
    </row>
    <row r="63" spans="1:13" ht="12.75">
      <c r="A63" s="237" t="s">
        <v>231</v>
      </c>
      <c r="B63" s="238"/>
      <c r="C63" s="238"/>
      <c r="D63" s="238"/>
      <c r="E63" s="238"/>
      <c r="F63" s="238"/>
      <c r="G63" s="238"/>
      <c r="H63" s="239"/>
      <c r="I63" s="1">
        <v>163</v>
      </c>
      <c r="J63" s="7"/>
      <c r="K63" s="7"/>
      <c r="L63" s="7"/>
      <c r="M63" s="7"/>
    </row>
    <row r="64" spans="1:13" ht="12.75">
      <c r="A64" s="237" t="s">
        <v>232</v>
      </c>
      <c r="B64" s="238"/>
      <c r="C64" s="238"/>
      <c r="D64" s="238"/>
      <c r="E64" s="238"/>
      <c r="F64" s="238"/>
      <c r="G64" s="238"/>
      <c r="H64" s="239"/>
      <c r="I64" s="1">
        <v>164</v>
      </c>
      <c r="J64" s="7"/>
      <c r="K64" s="7"/>
      <c r="L64" s="7"/>
      <c r="M64" s="7"/>
    </row>
    <row r="65" spans="1:13" ht="12.75">
      <c r="A65" s="237" t="s">
        <v>233</v>
      </c>
      <c r="B65" s="238"/>
      <c r="C65" s="238"/>
      <c r="D65" s="238"/>
      <c r="E65" s="238"/>
      <c r="F65" s="238"/>
      <c r="G65" s="238"/>
      <c r="H65" s="239"/>
      <c r="I65" s="1">
        <v>165</v>
      </c>
      <c r="J65" s="7"/>
      <c r="K65" s="7"/>
      <c r="L65" s="7"/>
      <c r="M65" s="7"/>
    </row>
    <row r="66" spans="1:13" ht="12.75">
      <c r="A66" s="237" t="s">
        <v>222</v>
      </c>
      <c r="B66" s="238"/>
      <c r="C66" s="238"/>
      <c r="D66" s="238"/>
      <c r="E66" s="238"/>
      <c r="F66" s="238"/>
      <c r="G66" s="238"/>
      <c r="H66" s="239"/>
      <c r="I66" s="1">
        <v>166</v>
      </c>
      <c r="J66" s="7"/>
      <c r="K66" s="7"/>
      <c r="L66" s="7"/>
      <c r="M66" s="7"/>
    </row>
    <row r="67" spans="1:13" ht="12.75">
      <c r="A67" s="237" t="s">
        <v>193</v>
      </c>
      <c r="B67" s="238"/>
      <c r="C67" s="238"/>
      <c r="D67" s="238"/>
      <c r="E67" s="238"/>
      <c r="F67" s="238"/>
      <c r="G67" s="238"/>
      <c r="H67" s="239"/>
      <c r="I67" s="1">
        <v>167</v>
      </c>
      <c r="J67" s="50">
        <f>J58-J66</f>
        <v>0</v>
      </c>
      <c r="K67" s="50">
        <f>K58-K66</f>
        <v>0</v>
      </c>
      <c r="L67" s="50">
        <f>L58-L66</f>
        <v>0</v>
      </c>
      <c r="M67" s="50">
        <f>M58-M66</f>
        <v>0</v>
      </c>
    </row>
    <row r="68" spans="1:13" ht="12.75">
      <c r="A68" s="237" t="s">
        <v>194</v>
      </c>
      <c r="B68" s="238"/>
      <c r="C68" s="238"/>
      <c r="D68" s="238"/>
      <c r="E68" s="238"/>
      <c r="F68" s="238"/>
      <c r="G68" s="238"/>
      <c r="H68" s="239"/>
      <c r="I68" s="1">
        <v>168</v>
      </c>
      <c r="J68" s="58">
        <f>J57+J67</f>
        <v>-2031215</v>
      </c>
      <c r="K68" s="58">
        <f>K57+K67</f>
        <v>-1279547</v>
      </c>
      <c r="L68" s="58">
        <f>L57+L67</f>
        <v>-4811029</v>
      </c>
      <c r="M68" s="58">
        <f>M57+M67</f>
        <v>-1938971</v>
      </c>
    </row>
    <row r="69" spans="1:13" ht="12.75" customHeight="1">
      <c r="A69" s="270" t="s">
        <v>312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.75" customHeight="1">
      <c r="A70" s="272" t="s">
        <v>188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</row>
    <row r="71" spans="1:13" ht="12.75">
      <c r="A71" s="274" t="s">
        <v>234</v>
      </c>
      <c r="B71" s="275"/>
      <c r="C71" s="275"/>
      <c r="D71" s="275"/>
      <c r="E71" s="275"/>
      <c r="F71" s="275"/>
      <c r="G71" s="275"/>
      <c r="H71" s="276"/>
      <c r="I71" s="1">
        <v>169</v>
      </c>
      <c r="J71" s="7">
        <v>-1453048</v>
      </c>
      <c r="K71" s="7">
        <v>-994300</v>
      </c>
      <c r="L71" s="7">
        <v>-4290685</v>
      </c>
      <c r="M71" s="7">
        <v>-1880131</v>
      </c>
    </row>
    <row r="72" spans="1:13" ht="12.75">
      <c r="A72" s="267" t="s">
        <v>235</v>
      </c>
      <c r="B72" s="268"/>
      <c r="C72" s="268"/>
      <c r="D72" s="268"/>
      <c r="E72" s="268"/>
      <c r="F72" s="268"/>
      <c r="G72" s="268"/>
      <c r="H72" s="269"/>
      <c r="I72" s="4">
        <v>170</v>
      </c>
      <c r="J72" s="8">
        <v>-578167</v>
      </c>
      <c r="K72" s="8">
        <v>-285547</v>
      </c>
      <c r="L72" s="8">
        <v>-520344</v>
      </c>
      <c r="M72" s="8">
        <v>-58840</v>
      </c>
    </row>
  </sheetData>
  <sheetProtection/>
  <mergeCells count="73">
    <mergeCell ref="A9:H9"/>
    <mergeCell ref="A10:H10"/>
    <mergeCell ref="J5:K5"/>
    <mergeCell ref="L5:M5"/>
    <mergeCell ref="A6:H6"/>
    <mergeCell ref="A3:M3"/>
    <mergeCell ref="A5:H5"/>
    <mergeCell ref="A7:H7"/>
    <mergeCell ref="A8:H8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7:H57"/>
    <mergeCell ref="A56:M56"/>
    <mergeCell ref="A58:H58"/>
    <mergeCell ref="A65:H65"/>
    <mergeCell ref="A71:H71"/>
    <mergeCell ref="A59:H59"/>
    <mergeCell ref="A60:H60"/>
    <mergeCell ref="A61:H61"/>
    <mergeCell ref="A62:H62"/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J19" sqref="J19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89" t="s">
        <v>164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347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6" t="s">
        <v>348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33.75">
      <c r="A4" s="291" t="s">
        <v>59</v>
      </c>
      <c r="B4" s="291"/>
      <c r="C4" s="291"/>
      <c r="D4" s="291"/>
      <c r="E4" s="291"/>
      <c r="F4" s="291"/>
      <c r="G4" s="291"/>
      <c r="H4" s="291"/>
      <c r="I4" s="63" t="s">
        <v>279</v>
      </c>
      <c r="J4" s="64" t="s">
        <v>317</v>
      </c>
      <c r="K4" s="64" t="s">
        <v>318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5">
        <v>2</v>
      </c>
      <c r="J5" s="66" t="s">
        <v>282</v>
      </c>
      <c r="K5" s="66" t="s">
        <v>283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83"/>
      <c r="J6" s="283"/>
      <c r="K6" s="284"/>
    </row>
    <row r="7" spans="1:11" ht="12.75">
      <c r="A7" s="234" t="s">
        <v>40</v>
      </c>
      <c r="B7" s="235"/>
      <c r="C7" s="235"/>
      <c r="D7" s="235"/>
      <c r="E7" s="235"/>
      <c r="F7" s="235"/>
      <c r="G7" s="235"/>
      <c r="H7" s="235"/>
      <c r="I7" s="1">
        <v>1</v>
      </c>
      <c r="J7" s="5">
        <v>-2031215</v>
      </c>
      <c r="K7" s="7">
        <v>-4811029</v>
      </c>
    </row>
    <row r="8" spans="1:11" ht="12.75">
      <c r="A8" s="234" t="s">
        <v>41</v>
      </c>
      <c r="B8" s="235"/>
      <c r="C8" s="235"/>
      <c r="D8" s="235"/>
      <c r="E8" s="235"/>
      <c r="F8" s="235"/>
      <c r="G8" s="235"/>
      <c r="H8" s="235"/>
      <c r="I8" s="1">
        <v>2</v>
      </c>
      <c r="J8" s="5">
        <v>5735693</v>
      </c>
      <c r="K8" s="7">
        <v>5672891</v>
      </c>
    </row>
    <row r="9" spans="1:11" ht="12.75">
      <c r="A9" s="234" t="s">
        <v>42</v>
      </c>
      <c r="B9" s="235"/>
      <c r="C9" s="235"/>
      <c r="D9" s="235"/>
      <c r="E9" s="235"/>
      <c r="F9" s="235"/>
      <c r="G9" s="235"/>
      <c r="H9" s="235"/>
      <c r="I9" s="1">
        <v>3</v>
      </c>
      <c r="J9" s="5">
        <v>3612998</v>
      </c>
      <c r="K9" s="7">
        <v>7349674</v>
      </c>
    </row>
    <row r="10" spans="1:11" ht="12.75">
      <c r="A10" s="234" t="s">
        <v>43</v>
      </c>
      <c r="B10" s="235"/>
      <c r="C10" s="235"/>
      <c r="D10" s="235"/>
      <c r="E10" s="235"/>
      <c r="F10" s="235"/>
      <c r="G10" s="235"/>
      <c r="H10" s="235"/>
      <c r="I10" s="1">
        <v>4</v>
      </c>
      <c r="J10" s="5">
        <v>542636</v>
      </c>
      <c r="K10" s="7">
        <v>3238134</v>
      </c>
    </row>
    <row r="11" spans="1:11" ht="12.75">
      <c r="A11" s="234" t="s">
        <v>44</v>
      </c>
      <c r="B11" s="235"/>
      <c r="C11" s="235"/>
      <c r="D11" s="235"/>
      <c r="E11" s="235"/>
      <c r="F11" s="235"/>
      <c r="G11" s="235"/>
      <c r="H11" s="235"/>
      <c r="I11" s="1">
        <v>5</v>
      </c>
      <c r="J11" s="5"/>
      <c r="K11" s="7"/>
    </row>
    <row r="12" spans="1:11" ht="12.75">
      <c r="A12" s="234" t="s">
        <v>51</v>
      </c>
      <c r="B12" s="235"/>
      <c r="C12" s="235"/>
      <c r="D12" s="235"/>
      <c r="E12" s="235"/>
      <c r="F12" s="235"/>
      <c r="G12" s="235"/>
      <c r="H12" s="235"/>
      <c r="I12" s="1">
        <v>6</v>
      </c>
      <c r="J12" s="5"/>
      <c r="K12" s="7">
        <v>1629747</v>
      </c>
    </row>
    <row r="13" spans="1:11" ht="12.75">
      <c r="A13" s="237" t="s">
        <v>157</v>
      </c>
      <c r="B13" s="238"/>
      <c r="C13" s="238"/>
      <c r="D13" s="238"/>
      <c r="E13" s="238"/>
      <c r="F13" s="238"/>
      <c r="G13" s="238"/>
      <c r="H13" s="238"/>
      <c r="I13" s="1">
        <v>7</v>
      </c>
      <c r="J13" s="61">
        <f>SUM(J7:J12)</f>
        <v>7860112</v>
      </c>
      <c r="K13" s="50">
        <f>SUM(K7:K12)</f>
        <v>13079417</v>
      </c>
    </row>
    <row r="14" spans="1:11" ht="12.75">
      <c r="A14" s="234" t="s">
        <v>52</v>
      </c>
      <c r="B14" s="235"/>
      <c r="C14" s="235"/>
      <c r="D14" s="235"/>
      <c r="E14" s="235"/>
      <c r="F14" s="235"/>
      <c r="G14" s="235"/>
      <c r="H14" s="235"/>
      <c r="I14" s="1">
        <v>8</v>
      </c>
      <c r="J14" s="5"/>
      <c r="K14" s="7"/>
    </row>
    <row r="15" spans="1:11" ht="12.75">
      <c r="A15" s="234" t="s">
        <v>53</v>
      </c>
      <c r="B15" s="235"/>
      <c r="C15" s="235"/>
      <c r="D15" s="235"/>
      <c r="E15" s="235"/>
      <c r="F15" s="235"/>
      <c r="G15" s="235"/>
      <c r="H15" s="235"/>
      <c r="I15" s="1">
        <v>9</v>
      </c>
      <c r="J15" s="5"/>
      <c r="K15" s="7"/>
    </row>
    <row r="16" spans="1:11" ht="12.75">
      <c r="A16" s="234" t="s">
        <v>54</v>
      </c>
      <c r="B16" s="235"/>
      <c r="C16" s="235"/>
      <c r="D16" s="235"/>
      <c r="E16" s="235"/>
      <c r="F16" s="235"/>
      <c r="G16" s="235"/>
      <c r="H16" s="235"/>
      <c r="I16" s="1">
        <v>10</v>
      </c>
      <c r="J16" s="5">
        <v>1794432</v>
      </c>
      <c r="K16" s="7">
        <v>353481</v>
      </c>
    </row>
    <row r="17" spans="1:11" ht="12.75">
      <c r="A17" s="234" t="s">
        <v>55</v>
      </c>
      <c r="B17" s="235"/>
      <c r="C17" s="235"/>
      <c r="D17" s="235"/>
      <c r="E17" s="235"/>
      <c r="F17" s="235"/>
      <c r="G17" s="235"/>
      <c r="H17" s="235"/>
      <c r="I17" s="1">
        <v>11</v>
      </c>
      <c r="J17" s="5"/>
      <c r="K17" s="7">
        <v>337129</v>
      </c>
    </row>
    <row r="18" spans="1:11" ht="12.75">
      <c r="A18" s="237" t="s">
        <v>158</v>
      </c>
      <c r="B18" s="238"/>
      <c r="C18" s="238"/>
      <c r="D18" s="238"/>
      <c r="E18" s="238"/>
      <c r="F18" s="238"/>
      <c r="G18" s="238"/>
      <c r="H18" s="238"/>
      <c r="I18" s="1">
        <v>12</v>
      </c>
      <c r="J18" s="61">
        <f>SUM(J14:J17)</f>
        <v>1794432</v>
      </c>
      <c r="K18" s="50">
        <f>SUM(K14:K17)</f>
        <v>690610</v>
      </c>
    </row>
    <row r="19" spans="1:11" ht="12.75">
      <c r="A19" s="237" t="s">
        <v>36</v>
      </c>
      <c r="B19" s="238"/>
      <c r="C19" s="238"/>
      <c r="D19" s="238"/>
      <c r="E19" s="238"/>
      <c r="F19" s="238"/>
      <c r="G19" s="238"/>
      <c r="H19" s="238"/>
      <c r="I19" s="1">
        <v>13</v>
      </c>
      <c r="J19" s="61">
        <f>IF(J13&gt;J18,J13-J18,0)</f>
        <v>6065680</v>
      </c>
      <c r="K19" s="50">
        <f>IF(K13&gt;K18,K13-K18,0)</f>
        <v>12388807</v>
      </c>
    </row>
    <row r="20" spans="1:11" ht="12.75">
      <c r="A20" s="237" t="s">
        <v>37</v>
      </c>
      <c r="B20" s="238"/>
      <c r="C20" s="238"/>
      <c r="D20" s="238"/>
      <c r="E20" s="238"/>
      <c r="F20" s="238"/>
      <c r="G20" s="238"/>
      <c r="H20" s="238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26" t="s">
        <v>159</v>
      </c>
      <c r="B21" s="227"/>
      <c r="C21" s="227"/>
      <c r="D21" s="227"/>
      <c r="E21" s="227"/>
      <c r="F21" s="227"/>
      <c r="G21" s="227"/>
      <c r="H21" s="227"/>
      <c r="I21" s="283"/>
      <c r="J21" s="283"/>
      <c r="K21" s="284"/>
    </row>
    <row r="22" spans="1:11" ht="12.75">
      <c r="A22" s="234" t="s">
        <v>178</v>
      </c>
      <c r="B22" s="235"/>
      <c r="C22" s="235"/>
      <c r="D22" s="235"/>
      <c r="E22" s="235"/>
      <c r="F22" s="235"/>
      <c r="G22" s="235"/>
      <c r="H22" s="235"/>
      <c r="I22" s="1">
        <v>15</v>
      </c>
      <c r="J22" s="5">
        <v>20233</v>
      </c>
      <c r="K22" s="7">
        <v>515150</v>
      </c>
    </row>
    <row r="23" spans="1:11" ht="12.75">
      <c r="A23" s="234" t="s">
        <v>179</v>
      </c>
      <c r="B23" s="235"/>
      <c r="C23" s="235"/>
      <c r="D23" s="235"/>
      <c r="E23" s="235"/>
      <c r="F23" s="235"/>
      <c r="G23" s="235"/>
      <c r="H23" s="235"/>
      <c r="I23" s="1">
        <v>16</v>
      </c>
      <c r="J23" s="5"/>
      <c r="K23" s="7"/>
    </row>
    <row r="24" spans="1:11" ht="12.75">
      <c r="A24" s="234" t="s">
        <v>180</v>
      </c>
      <c r="B24" s="235"/>
      <c r="C24" s="235"/>
      <c r="D24" s="235"/>
      <c r="E24" s="235"/>
      <c r="F24" s="235"/>
      <c r="G24" s="235"/>
      <c r="H24" s="235"/>
      <c r="I24" s="1">
        <v>17</v>
      </c>
      <c r="J24" s="5">
        <v>52774</v>
      </c>
      <c r="K24" s="7">
        <v>168239</v>
      </c>
    </row>
    <row r="25" spans="1:11" ht="12.75">
      <c r="A25" s="234" t="s">
        <v>181</v>
      </c>
      <c r="B25" s="235"/>
      <c r="C25" s="235"/>
      <c r="D25" s="235"/>
      <c r="E25" s="235"/>
      <c r="F25" s="235"/>
      <c r="G25" s="235"/>
      <c r="H25" s="235"/>
      <c r="I25" s="1">
        <v>18</v>
      </c>
      <c r="J25" s="5"/>
      <c r="K25" s="7"/>
    </row>
    <row r="26" spans="1:11" ht="12.75">
      <c r="A26" s="234" t="s">
        <v>182</v>
      </c>
      <c r="B26" s="235"/>
      <c r="C26" s="235"/>
      <c r="D26" s="235"/>
      <c r="E26" s="235"/>
      <c r="F26" s="235"/>
      <c r="G26" s="235"/>
      <c r="H26" s="235"/>
      <c r="I26" s="1">
        <v>19</v>
      </c>
      <c r="J26" s="5"/>
      <c r="K26" s="7"/>
    </row>
    <row r="27" spans="1:11" ht="12.75">
      <c r="A27" s="237" t="s">
        <v>168</v>
      </c>
      <c r="B27" s="238"/>
      <c r="C27" s="238"/>
      <c r="D27" s="238"/>
      <c r="E27" s="238"/>
      <c r="F27" s="238"/>
      <c r="G27" s="238"/>
      <c r="H27" s="238"/>
      <c r="I27" s="1">
        <v>20</v>
      </c>
      <c r="J27" s="61">
        <f>SUM(J22:J26)</f>
        <v>73007</v>
      </c>
      <c r="K27" s="50">
        <f>SUM(K22:K26)</f>
        <v>683389</v>
      </c>
    </row>
    <row r="28" spans="1:11" ht="12.75">
      <c r="A28" s="234" t="s">
        <v>115</v>
      </c>
      <c r="B28" s="235"/>
      <c r="C28" s="235"/>
      <c r="D28" s="235"/>
      <c r="E28" s="235"/>
      <c r="F28" s="235"/>
      <c r="G28" s="235"/>
      <c r="H28" s="235"/>
      <c r="I28" s="1">
        <v>21</v>
      </c>
      <c r="J28" s="5">
        <v>3805988</v>
      </c>
      <c r="K28" s="7">
        <v>12505295</v>
      </c>
    </row>
    <row r="29" spans="1:11" ht="12.75">
      <c r="A29" s="234" t="s">
        <v>116</v>
      </c>
      <c r="B29" s="235"/>
      <c r="C29" s="235"/>
      <c r="D29" s="235"/>
      <c r="E29" s="235"/>
      <c r="F29" s="235"/>
      <c r="G29" s="235"/>
      <c r="H29" s="235"/>
      <c r="I29" s="1">
        <v>22</v>
      </c>
      <c r="J29" s="5"/>
      <c r="K29" s="7"/>
    </row>
    <row r="30" spans="1:11" ht="12.75">
      <c r="A30" s="234" t="s">
        <v>16</v>
      </c>
      <c r="B30" s="235"/>
      <c r="C30" s="235"/>
      <c r="D30" s="235"/>
      <c r="E30" s="235"/>
      <c r="F30" s="235"/>
      <c r="G30" s="235"/>
      <c r="H30" s="235"/>
      <c r="I30" s="1">
        <v>23</v>
      </c>
      <c r="J30" s="5"/>
      <c r="K30" s="7">
        <v>26859</v>
      </c>
    </row>
    <row r="31" spans="1:11" ht="12.75">
      <c r="A31" s="237" t="s">
        <v>5</v>
      </c>
      <c r="B31" s="238"/>
      <c r="C31" s="238"/>
      <c r="D31" s="238"/>
      <c r="E31" s="238"/>
      <c r="F31" s="238"/>
      <c r="G31" s="238"/>
      <c r="H31" s="238"/>
      <c r="I31" s="1">
        <v>24</v>
      </c>
      <c r="J31" s="61">
        <f>SUM(J28:J30)</f>
        <v>3805988</v>
      </c>
      <c r="K31" s="50">
        <f>SUM(K28:K30)</f>
        <v>12532154</v>
      </c>
    </row>
    <row r="32" spans="1:11" ht="12.75">
      <c r="A32" s="237" t="s">
        <v>38</v>
      </c>
      <c r="B32" s="238"/>
      <c r="C32" s="238"/>
      <c r="D32" s="238"/>
      <c r="E32" s="238"/>
      <c r="F32" s="238"/>
      <c r="G32" s="238"/>
      <c r="H32" s="238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37" t="s">
        <v>39</v>
      </c>
      <c r="B33" s="238"/>
      <c r="C33" s="238"/>
      <c r="D33" s="238"/>
      <c r="E33" s="238"/>
      <c r="F33" s="238"/>
      <c r="G33" s="238"/>
      <c r="H33" s="238"/>
      <c r="I33" s="1">
        <v>26</v>
      </c>
      <c r="J33" s="61">
        <f>IF(J31&gt;J27,J31-J27,0)</f>
        <v>3732981</v>
      </c>
      <c r="K33" s="50">
        <f>IF(K31&gt;K27,K31-K27,0)</f>
        <v>11848765</v>
      </c>
    </row>
    <row r="34" spans="1:11" ht="12.75">
      <c r="A34" s="226" t="s">
        <v>160</v>
      </c>
      <c r="B34" s="227"/>
      <c r="C34" s="227"/>
      <c r="D34" s="227"/>
      <c r="E34" s="227"/>
      <c r="F34" s="227"/>
      <c r="G34" s="227"/>
      <c r="H34" s="227"/>
      <c r="I34" s="283"/>
      <c r="J34" s="283"/>
      <c r="K34" s="284"/>
    </row>
    <row r="35" spans="1:11" ht="12.75">
      <c r="A35" s="234" t="s">
        <v>174</v>
      </c>
      <c r="B35" s="235"/>
      <c r="C35" s="235"/>
      <c r="D35" s="235"/>
      <c r="E35" s="235"/>
      <c r="F35" s="235"/>
      <c r="G35" s="235"/>
      <c r="H35" s="235"/>
      <c r="I35" s="1">
        <v>27</v>
      </c>
      <c r="J35" s="5"/>
      <c r="K35" s="7"/>
    </row>
    <row r="36" spans="1:11" ht="12.75">
      <c r="A36" s="234" t="s">
        <v>29</v>
      </c>
      <c r="B36" s="235"/>
      <c r="C36" s="235"/>
      <c r="D36" s="235"/>
      <c r="E36" s="235"/>
      <c r="F36" s="235"/>
      <c r="G36" s="235"/>
      <c r="H36" s="235"/>
      <c r="I36" s="1">
        <v>28</v>
      </c>
      <c r="J36" s="5">
        <v>3025333</v>
      </c>
      <c r="K36" s="7">
        <v>7704493</v>
      </c>
    </row>
    <row r="37" spans="1:11" ht="12.75">
      <c r="A37" s="234" t="s">
        <v>30</v>
      </c>
      <c r="B37" s="235"/>
      <c r="C37" s="235"/>
      <c r="D37" s="235"/>
      <c r="E37" s="235"/>
      <c r="F37" s="235"/>
      <c r="G37" s="235"/>
      <c r="H37" s="235"/>
      <c r="I37" s="1">
        <v>29</v>
      </c>
      <c r="J37" s="5">
        <v>8881</v>
      </c>
      <c r="K37" s="7">
        <v>131424</v>
      </c>
    </row>
    <row r="38" spans="1:11" ht="12.75">
      <c r="A38" s="237" t="s">
        <v>68</v>
      </c>
      <c r="B38" s="238"/>
      <c r="C38" s="238"/>
      <c r="D38" s="238"/>
      <c r="E38" s="238"/>
      <c r="F38" s="238"/>
      <c r="G38" s="238"/>
      <c r="H38" s="238"/>
      <c r="I38" s="1">
        <v>30</v>
      </c>
      <c r="J38" s="61">
        <f>SUM(J35:J37)</f>
        <v>3034214</v>
      </c>
      <c r="K38" s="50">
        <f>SUM(K35:K37)</f>
        <v>7835917</v>
      </c>
    </row>
    <row r="39" spans="1:11" ht="12.75">
      <c r="A39" s="234" t="s">
        <v>31</v>
      </c>
      <c r="B39" s="235"/>
      <c r="C39" s="235"/>
      <c r="D39" s="235"/>
      <c r="E39" s="235"/>
      <c r="F39" s="235"/>
      <c r="G39" s="235"/>
      <c r="H39" s="235"/>
      <c r="I39" s="1">
        <v>31</v>
      </c>
      <c r="J39" s="5">
        <v>5347098</v>
      </c>
      <c r="K39" s="7">
        <v>7679054</v>
      </c>
    </row>
    <row r="40" spans="1:11" ht="12.75">
      <c r="A40" s="234" t="s">
        <v>32</v>
      </c>
      <c r="B40" s="235"/>
      <c r="C40" s="235"/>
      <c r="D40" s="235"/>
      <c r="E40" s="235"/>
      <c r="F40" s="235"/>
      <c r="G40" s="235"/>
      <c r="H40" s="235"/>
      <c r="I40" s="1">
        <v>32</v>
      </c>
      <c r="J40" s="5"/>
      <c r="K40" s="7"/>
    </row>
    <row r="41" spans="1:11" ht="12.75">
      <c r="A41" s="234" t="s">
        <v>33</v>
      </c>
      <c r="B41" s="235"/>
      <c r="C41" s="235"/>
      <c r="D41" s="235"/>
      <c r="E41" s="235"/>
      <c r="F41" s="235"/>
      <c r="G41" s="235"/>
      <c r="H41" s="235"/>
      <c r="I41" s="1">
        <v>33</v>
      </c>
      <c r="J41" s="5"/>
      <c r="K41" s="7"/>
    </row>
    <row r="42" spans="1:11" ht="12.75">
      <c r="A42" s="234" t="s">
        <v>34</v>
      </c>
      <c r="B42" s="235"/>
      <c r="C42" s="235"/>
      <c r="D42" s="235"/>
      <c r="E42" s="235"/>
      <c r="F42" s="235"/>
      <c r="G42" s="235"/>
      <c r="H42" s="235"/>
      <c r="I42" s="1">
        <v>34</v>
      </c>
      <c r="J42" s="5"/>
      <c r="K42" s="7"/>
    </row>
    <row r="43" spans="1:11" ht="12.75">
      <c r="A43" s="234" t="s">
        <v>35</v>
      </c>
      <c r="B43" s="235"/>
      <c r="C43" s="235"/>
      <c r="D43" s="235"/>
      <c r="E43" s="235"/>
      <c r="F43" s="235"/>
      <c r="G43" s="235"/>
      <c r="H43" s="235"/>
      <c r="I43" s="1">
        <v>35</v>
      </c>
      <c r="J43" s="5"/>
      <c r="K43" s="7">
        <v>528077</v>
      </c>
    </row>
    <row r="44" spans="1:11" ht="12.75">
      <c r="A44" s="237" t="s">
        <v>69</v>
      </c>
      <c r="B44" s="238"/>
      <c r="C44" s="238"/>
      <c r="D44" s="238"/>
      <c r="E44" s="238"/>
      <c r="F44" s="238"/>
      <c r="G44" s="238"/>
      <c r="H44" s="238"/>
      <c r="I44" s="1">
        <v>36</v>
      </c>
      <c r="J44" s="61">
        <f>SUM(J39:J43)</f>
        <v>5347098</v>
      </c>
      <c r="K44" s="50">
        <f>SUM(K39:K43)</f>
        <v>8207131</v>
      </c>
    </row>
    <row r="45" spans="1:11" ht="12.75">
      <c r="A45" s="237" t="s">
        <v>17</v>
      </c>
      <c r="B45" s="238"/>
      <c r="C45" s="238"/>
      <c r="D45" s="238"/>
      <c r="E45" s="238"/>
      <c r="F45" s="238"/>
      <c r="G45" s="238"/>
      <c r="H45" s="238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37" t="s">
        <v>18</v>
      </c>
      <c r="B46" s="238"/>
      <c r="C46" s="238"/>
      <c r="D46" s="238"/>
      <c r="E46" s="238"/>
      <c r="F46" s="238"/>
      <c r="G46" s="238"/>
      <c r="H46" s="238"/>
      <c r="I46" s="1">
        <v>38</v>
      </c>
      <c r="J46" s="61">
        <f>IF(J44&gt;J38,J44-J38,0)</f>
        <v>2312884</v>
      </c>
      <c r="K46" s="50">
        <f>IF(K44&gt;K38,K44-K38,0)</f>
        <v>371214</v>
      </c>
    </row>
    <row r="47" spans="1:11" ht="12.75">
      <c r="A47" s="234" t="s">
        <v>70</v>
      </c>
      <c r="B47" s="235"/>
      <c r="C47" s="235"/>
      <c r="D47" s="235"/>
      <c r="E47" s="235"/>
      <c r="F47" s="235"/>
      <c r="G47" s="235"/>
      <c r="H47" s="235"/>
      <c r="I47" s="1">
        <v>39</v>
      </c>
      <c r="J47" s="61">
        <f>IF(J19-J20+J32-J33+J45-J46&gt;0,J19-J20+J32-J33+J45-J46,0)</f>
        <v>19815</v>
      </c>
      <c r="K47" s="50">
        <f>IF(K19-K20+K32-K33+K45-K46&gt;0,K19-K20+K32-K33+K45-K46,0)</f>
        <v>168828</v>
      </c>
    </row>
    <row r="48" spans="1:11" ht="12.75">
      <c r="A48" s="234" t="s">
        <v>71</v>
      </c>
      <c r="B48" s="235"/>
      <c r="C48" s="235"/>
      <c r="D48" s="235"/>
      <c r="E48" s="235"/>
      <c r="F48" s="235"/>
      <c r="G48" s="235"/>
      <c r="H48" s="235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34" t="s">
        <v>161</v>
      </c>
      <c r="B49" s="235"/>
      <c r="C49" s="235"/>
      <c r="D49" s="235"/>
      <c r="E49" s="235"/>
      <c r="F49" s="235"/>
      <c r="G49" s="235"/>
      <c r="H49" s="235"/>
      <c r="I49" s="1">
        <v>41</v>
      </c>
      <c r="J49" s="5">
        <v>2050630</v>
      </c>
      <c r="K49" s="7">
        <v>2616007</v>
      </c>
    </row>
    <row r="50" spans="1:11" ht="12.75">
      <c r="A50" s="234" t="s">
        <v>175</v>
      </c>
      <c r="B50" s="235"/>
      <c r="C50" s="235"/>
      <c r="D50" s="235"/>
      <c r="E50" s="235"/>
      <c r="F50" s="235"/>
      <c r="G50" s="235"/>
      <c r="H50" s="235"/>
      <c r="I50" s="1">
        <v>42</v>
      </c>
      <c r="J50" s="5">
        <v>19815</v>
      </c>
      <c r="K50" s="7">
        <v>168828</v>
      </c>
    </row>
    <row r="51" spans="1:11" ht="12.75">
      <c r="A51" s="234" t="s">
        <v>176</v>
      </c>
      <c r="B51" s="235"/>
      <c r="C51" s="235"/>
      <c r="D51" s="235"/>
      <c r="E51" s="235"/>
      <c r="F51" s="235"/>
      <c r="G51" s="235"/>
      <c r="H51" s="235"/>
      <c r="I51" s="1">
        <v>43</v>
      </c>
      <c r="J51" s="5"/>
      <c r="K51" s="7"/>
    </row>
    <row r="52" spans="1:11" ht="12.75">
      <c r="A52" s="240" t="s">
        <v>177</v>
      </c>
      <c r="B52" s="241"/>
      <c r="C52" s="241"/>
      <c r="D52" s="241"/>
      <c r="E52" s="241"/>
      <c r="F52" s="241"/>
      <c r="G52" s="241"/>
      <c r="H52" s="241"/>
      <c r="I52" s="4">
        <v>44</v>
      </c>
      <c r="J52" s="62">
        <f>J49+J50-J51</f>
        <v>2070445</v>
      </c>
      <c r="K52" s="58">
        <f>K49+K50-K51</f>
        <v>2784835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89" t="s">
        <v>197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8" t="s">
        <v>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7" t="s">
        <v>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33.75">
      <c r="A4" s="291" t="s">
        <v>59</v>
      </c>
      <c r="B4" s="291"/>
      <c r="C4" s="291"/>
      <c r="D4" s="291"/>
      <c r="E4" s="291"/>
      <c r="F4" s="291"/>
      <c r="G4" s="291"/>
      <c r="H4" s="291"/>
      <c r="I4" s="63" t="s">
        <v>279</v>
      </c>
      <c r="J4" s="64" t="s">
        <v>317</v>
      </c>
      <c r="K4" s="64" t="s">
        <v>318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9">
        <v>2</v>
      </c>
      <c r="J5" s="70" t="s">
        <v>282</v>
      </c>
      <c r="K5" s="70" t="s">
        <v>283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83"/>
      <c r="J6" s="283"/>
      <c r="K6" s="284"/>
    </row>
    <row r="7" spans="1:11" ht="12.75">
      <c r="A7" s="234" t="s">
        <v>199</v>
      </c>
      <c r="B7" s="235"/>
      <c r="C7" s="235"/>
      <c r="D7" s="235"/>
      <c r="E7" s="235"/>
      <c r="F7" s="235"/>
      <c r="G7" s="235"/>
      <c r="H7" s="235"/>
      <c r="I7" s="1">
        <v>1</v>
      </c>
      <c r="J7" s="5"/>
      <c r="K7" s="7"/>
    </row>
    <row r="8" spans="1:11" ht="12.75">
      <c r="A8" s="234" t="s">
        <v>119</v>
      </c>
      <c r="B8" s="235"/>
      <c r="C8" s="235"/>
      <c r="D8" s="235"/>
      <c r="E8" s="235"/>
      <c r="F8" s="235"/>
      <c r="G8" s="235"/>
      <c r="H8" s="235"/>
      <c r="I8" s="1">
        <v>2</v>
      </c>
      <c r="J8" s="5"/>
      <c r="K8" s="7"/>
    </row>
    <row r="9" spans="1:11" ht="12.75">
      <c r="A9" s="234" t="s">
        <v>120</v>
      </c>
      <c r="B9" s="235"/>
      <c r="C9" s="235"/>
      <c r="D9" s="235"/>
      <c r="E9" s="235"/>
      <c r="F9" s="235"/>
      <c r="G9" s="235"/>
      <c r="H9" s="235"/>
      <c r="I9" s="1">
        <v>3</v>
      </c>
      <c r="J9" s="5"/>
      <c r="K9" s="7"/>
    </row>
    <row r="10" spans="1:11" ht="12.75">
      <c r="A10" s="234" t="s">
        <v>121</v>
      </c>
      <c r="B10" s="235"/>
      <c r="C10" s="235"/>
      <c r="D10" s="235"/>
      <c r="E10" s="235"/>
      <c r="F10" s="235"/>
      <c r="G10" s="235"/>
      <c r="H10" s="235"/>
      <c r="I10" s="1">
        <v>4</v>
      </c>
      <c r="J10" s="5"/>
      <c r="K10" s="7"/>
    </row>
    <row r="11" spans="1:11" ht="12.75">
      <c r="A11" s="234" t="s">
        <v>122</v>
      </c>
      <c r="B11" s="235"/>
      <c r="C11" s="235"/>
      <c r="D11" s="235"/>
      <c r="E11" s="235"/>
      <c r="F11" s="235"/>
      <c r="G11" s="235"/>
      <c r="H11" s="235"/>
      <c r="I11" s="1">
        <v>5</v>
      </c>
      <c r="J11" s="5"/>
      <c r="K11" s="7"/>
    </row>
    <row r="12" spans="1:11" ht="12.75">
      <c r="A12" s="237" t="s">
        <v>198</v>
      </c>
      <c r="B12" s="238"/>
      <c r="C12" s="238"/>
      <c r="D12" s="238"/>
      <c r="E12" s="238"/>
      <c r="F12" s="238"/>
      <c r="G12" s="238"/>
      <c r="H12" s="23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34" t="s">
        <v>123</v>
      </c>
      <c r="B13" s="235"/>
      <c r="C13" s="235"/>
      <c r="D13" s="235"/>
      <c r="E13" s="235"/>
      <c r="F13" s="235"/>
      <c r="G13" s="235"/>
      <c r="H13" s="235"/>
      <c r="I13" s="1">
        <v>7</v>
      </c>
      <c r="J13" s="5"/>
      <c r="K13" s="7"/>
    </row>
    <row r="14" spans="1:11" ht="12.75">
      <c r="A14" s="234" t="s">
        <v>124</v>
      </c>
      <c r="B14" s="235"/>
      <c r="C14" s="235"/>
      <c r="D14" s="235"/>
      <c r="E14" s="235"/>
      <c r="F14" s="235"/>
      <c r="G14" s="235"/>
      <c r="H14" s="235"/>
      <c r="I14" s="1">
        <v>8</v>
      </c>
      <c r="J14" s="5"/>
      <c r="K14" s="7"/>
    </row>
    <row r="15" spans="1:11" ht="12.75">
      <c r="A15" s="234" t="s">
        <v>125</v>
      </c>
      <c r="B15" s="235"/>
      <c r="C15" s="235"/>
      <c r="D15" s="235"/>
      <c r="E15" s="235"/>
      <c r="F15" s="235"/>
      <c r="G15" s="235"/>
      <c r="H15" s="235"/>
      <c r="I15" s="1">
        <v>9</v>
      </c>
      <c r="J15" s="5"/>
      <c r="K15" s="7"/>
    </row>
    <row r="16" spans="1:11" ht="12.75">
      <c r="A16" s="234" t="s">
        <v>126</v>
      </c>
      <c r="B16" s="235"/>
      <c r="C16" s="235"/>
      <c r="D16" s="235"/>
      <c r="E16" s="235"/>
      <c r="F16" s="235"/>
      <c r="G16" s="235"/>
      <c r="H16" s="235"/>
      <c r="I16" s="1">
        <v>10</v>
      </c>
      <c r="J16" s="5"/>
      <c r="K16" s="7"/>
    </row>
    <row r="17" spans="1:11" ht="12.75">
      <c r="A17" s="234" t="s">
        <v>127</v>
      </c>
      <c r="B17" s="235"/>
      <c r="C17" s="235"/>
      <c r="D17" s="235"/>
      <c r="E17" s="235"/>
      <c r="F17" s="235"/>
      <c r="G17" s="235"/>
      <c r="H17" s="235"/>
      <c r="I17" s="1">
        <v>11</v>
      </c>
      <c r="J17" s="5"/>
      <c r="K17" s="7"/>
    </row>
    <row r="18" spans="1:11" ht="12.75">
      <c r="A18" s="234" t="s">
        <v>128</v>
      </c>
      <c r="B18" s="235"/>
      <c r="C18" s="235"/>
      <c r="D18" s="235"/>
      <c r="E18" s="235"/>
      <c r="F18" s="235"/>
      <c r="G18" s="235"/>
      <c r="H18" s="235"/>
      <c r="I18" s="1">
        <v>12</v>
      </c>
      <c r="J18" s="5"/>
      <c r="K18" s="7"/>
    </row>
    <row r="19" spans="1:11" ht="12.75">
      <c r="A19" s="237" t="s">
        <v>47</v>
      </c>
      <c r="B19" s="238"/>
      <c r="C19" s="238"/>
      <c r="D19" s="238"/>
      <c r="E19" s="238"/>
      <c r="F19" s="238"/>
      <c r="G19" s="238"/>
      <c r="H19" s="23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37" t="s">
        <v>108</v>
      </c>
      <c r="B20" s="294"/>
      <c r="C20" s="294"/>
      <c r="D20" s="294"/>
      <c r="E20" s="294"/>
      <c r="F20" s="294"/>
      <c r="G20" s="294"/>
      <c r="H20" s="295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49" t="s">
        <v>109</v>
      </c>
      <c r="B21" s="292"/>
      <c r="C21" s="292"/>
      <c r="D21" s="292"/>
      <c r="E21" s="292"/>
      <c r="F21" s="292"/>
      <c r="G21" s="292"/>
      <c r="H21" s="293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6" t="s">
        <v>159</v>
      </c>
      <c r="B22" s="227"/>
      <c r="C22" s="227"/>
      <c r="D22" s="227"/>
      <c r="E22" s="227"/>
      <c r="F22" s="227"/>
      <c r="G22" s="227"/>
      <c r="H22" s="227"/>
      <c r="I22" s="283"/>
      <c r="J22" s="283"/>
      <c r="K22" s="284"/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1">
        <v>16</v>
      </c>
      <c r="J23" s="5"/>
      <c r="K23" s="7"/>
    </row>
    <row r="24" spans="1:11" ht="12.75">
      <c r="A24" s="234" t="s">
        <v>166</v>
      </c>
      <c r="B24" s="235"/>
      <c r="C24" s="235"/>
      <c r="D24" s="235"/>
      <c r="E24" s="235"/>
      <c r="F24" s="235"/>
      <c r="G24" s="235"/>
      <c r="H24" s="235"/>
      <c r="I24" s="1">
        <v>17</v>
      </c>
      <c r="J24" s="5"/>
      <c r="K24" s="7"/>
    </row>
    <row r="25" spans="1:11" ht="12.75">
      <c r="A25" s="234" t="s">
        <v>319</v>
      </c>
      <c r="B25" s="235"/>
      <c r="C25" s="235"/>
      <c r="D25" s="235"/>
      <c r="E25" s="235"/>
      <c r="F25" s="235"/>
      <c r="G25" s="235"/>
      <c r="H25" s="235"/>
      <c r="I25" s="1">
        <v>18</v>
      </c>
      <c r="J25" s="5"/>
      <c r="K25" s="7"/>
    </row>
    <row r="26" spans="1:11" ht="12.75">
      <c r="A26" s="234" t="s">
        <v>320</v>
      </c>
      <c r="B26" s="235"/>
      <c r="C26" s="235"/>
      <c r="D26" s="235"/>
      <c r="E26" s="235"/>
      <c r="F26" s="235"/>
      <c r="G26" s="235"/>
      <c r="H26" s="235"/>
      <c r="I26" s="1">
        <v>19</v>
      </c>
      <c r="J26" s="5"/>
      <c r="K26" s="7"/>
    </row>
    <row r="27" spans="1:11" ht="12.75">
      <c r="A27" s="234" t="s">
        <v>167</v>
      </c>
      <c r="B27" s="235"/>
      <c r="C27" s="235"/>
      <c r="D27" s="235"/>
      <c r="E27" s="235"/>
      <c r="F27" s="235"/>
      <c r="G27" s="235"/>
      <c r="H27" s="235"/>
      <c r="I27" s="1">
        <v>20</v>
      </c>
      <c r="J27" s="5"/>
      <c r="K27" s="7"/>
    </row>
    <row r="28" spans="1:11" ht="12.75">
      <c r="A28" s="237" t="s">
        <v>114</v>
      </c>
      <c r="B28" s="238"/>
      <c r="C28" s="238"/>
      <c r="D28" s="238"/>
      <c r="E28" s="238"/>
      <c r="F28" s="238"/>
      <c r="G28" s="238"/>
      <c r="H28" s="23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34" t="s">
        <v>2</v>
      </c>
      <c r="B29" s="235"/>
      <c r="C29" s="235"/>
      <c r="D29" s="235"/>
      <c r="E29" s="235"/>
      <c r="F29" s="235"/>
      <c r="G29" s="235"/>
      <c r="H29" s="235"/>
      <c r="I29" s="1">
        <v>22</v>
      </c>
      <c r="J29" s="5"/>
      <c r="K29" s="7"/>
    </row>
    <row r="30" spans="1:11" ht="12.75">
      <c r="A30" s="234" t="s">
        <v>3</v>
      </c>
      <c r="B30" s="235"/>
      <c r="C30" s="235"/>
      <c r="D30" s="235"/>
      <c r="E30" s="235"/>
      <c r="F30" s="235"/>
      <c r="G30" s="235"/>
      <c r="H30" s="235"/>
      <c r="I30" s="1">
        <v>23</v>
      </c>
      <c r="J30" s="5"/>
      <c r="K30" s="7"/>
    </row>
    <row r="31" spans="1:11" ht="12.75">
      <c r="A31" s="234" t="s">
        <v>4</v>
      </c>
      <c r="B31" s="235"/>
      <c r="C31" s="235"/>
      <c r="D31" s="235"/>
      <c r="E31" s="235"/>
      <c r="F31" s="235"/>
      <c r="G31" s="235"/>
      <c r="H31" s="235"/>
      <c r="I31" s="1">
        <v>24</v>
      </c>
      <c r="J31" s="5"/>
      <c r="K31" s="7"/>
    </row>
    <row r="32" spans="1:11" ht="12.75">
      <c r="A32" s="237" t="s">
        <v>48</v>
      </c>
      <c r="B32" s="238"/>
      <c r="C32" s="238"/>
      <c r="D32" s="238"/>
      <c r="E32" s="238"/>
      <c r="F32" s="238"/>
      <c r="G32" s="238"/>
      <c r="H32" s="23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37" t="s">
        <v>110</v>
      </c>
      <c r="B33" s="238"/>
      <c r="C33" s="238"/>
      <c r="D33" s="238"/>
      <c r="E33" s="238"/>
      <c r="F33" s="238"/>
      <c r="G33" s="238"/>
      <c r="H33" s="23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37" t="s">
        <v>111</v>
      </c>
      <c r="B34" s="238"/>
      <c r="C34" s="238"/>
      <c r="D34" s="238"/>
      <c r="E34" s="238"/>
      <c r="F34" s="238"/>
      <c r="G34" s="238"/>
      <c r="H34" s="23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6" t="s">
        <v>160</v>
      </c>
      <c r="B35" s="227"/>
      <c r="C35" s="227"/>
      <c r="D35" s="227"/>
      <c r="E35" s="227"/>
      <c r="F35" s="227"/>
      <c r="G35" s="227"/>
      <c r="H35" s="227"/>
      <c r="I35" s="283">
        <v>0</v>
      </c>
      <c r="J35" s="283"/>
      <c r="K35" s="284"/>
    </row>
    <row r="36" spans="1:11" ht="12.75">
      <c r="A36" s="234" t="s">
        <v>174</v>
      </c>
      <c r="B36" s="235"/>
      <c r="C36" s="235"/>
      <c r="D36" s="235"/>
      <c r="E36" s="235"/>
      <c r="F36" s="235"/>
      <c r="G36" s="235"/>
      <c r="H36" s="235"/>
      <c r="I36" s="1">
        <v>28</v>
      </c>
      <c r="J36" s="5"/>
      <c r="K36" s="7"/>
    </row>
    <row r="37" spans="1:11" ht="12.75">
      <c r="A37" s="234" t="s">
        <v>29</v>
      </c>
      <c r="B37" s="235"/>
      <c r="C37" s="235"/>
      <c r="D37" s="235"/>
      <c r="E37" s="235"/>
      <c r="F37" s="235"/>
      <c r="G37" s="235"/>
      <c r="H37" s="235"/>
      <c r="I37" s="1">
        <v>29</v>
      </c>
      <c r="J37" s="5"/>
      <c r="K37" s="7"/>
    </row>
    <row r="38" spans="1:11" ht="12.75">
      <c r="A38" s="234" t="s">
        <v>30</v>
      </c>
      <c r="B38" s="235"/>
      <c r="C38" s="235"/>
      <c r="D38" s="235"/>
      <c r="E38" s="235"/>
      <c r="F38" s="235"/>
      <c r="G38" s="235"/>
      <c r="H38" s="235"/>
      <c r="I38" s="1">
        <v>30</v>
      </c>
      <c r="J38" s="5"/>
      <c r="K38" s="7"/>
    </row>
    <row r="39" spans="1:11" ht="12.75">
      <c r="A39" s="237" t="s">
        <v>49</v>
      </c>
      <c r="B39" s="238"/>
      <c r="C39" s="238"/>
      <c r="D39" s="238"/>
      <c r="E39" s="238"/>
      <c r="F39" s="238"/>
      <c r="G39" s="238"/>
      <c r="H39" s="23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34" t="s">
        <v>31</v>
      </c>
      <c r="B40" s="235"/>
      <c r="C40" s="235"/>
      <c r="D40" s="235"/>
      <c r="E40" s="235"/>
      <c r="F40" s="235"/>
      <c r="G40" s="235"/>
      <c r="H40" s="235"/>
      <c r="I40" s="1">
        <v>32</v>
      </c>
      <c r="J40" s="5"/>
      <c r="K40" s="7"/>
    </row>
    <row r="41" spans="1:11" ht="12.75">
      <c r="A41" s="234" t="s">
        <v>32</v>
      </c>
      <c r="B41" s="235"/>
      <c r="C41" s="235"/>
      <c r="D41" s="235"/>
      <c r="E41" s="235"/>
      <c r="F41" s="235"/>
      <c r="G41" s="235"/>
      <c r="H41" s="235"/>
      <c r="I41" s="1">
        <v>33</v>
      </c>
      <c r="J41" s="5"/>
      <c r="K41" s="7"/>
    </row>
    <row r="42" spans="1:11" ht="12.75">
      <c r="A42" s="234" t="s">
        <v>33</v>
      </c>
      <c r="B42" s="235"/>
      <c r="C42" s="235"/>
      <c r="D42" s="235"/>
      <c r="E42" s="235"/>
      <c r="F42" s="235"/>
      <c r="G42" s="235"/>
      <c r="H42" s="235"/>
      <c r="I42" s="1">
        <v>34</v>
      </c>
      <c r="J42" s="5"/>
      <c r="K42" s="7"/>
    </row>
    <row r="43" spans="1:11" ht="12.75">
      <c r="A43" s="234" t="s">
        <v>34</v>
      </c>
      <c r="B43" s="235"/>
      <c r="C43" s="235"/>
      <c r="D43" s="235"/>
      <c r="E43" s="235"/>
      <c r="F43" s="235"/>
      <c r="G43" s="235"/>
      <c r="H43" s="235"/>
      <c r="I43" s="1">
        <v>35</v>
      </c>
      <c r="J43" s="5"/>
      <c r="K43" s="7"/>
    </row>
    <row r="44" spans="1:11" ht="12.75">
      <c r="A44" s="234" t="s">
        <v>35</v>
      </c>
      <c r="B44" s="235"/>
      <c r="C44" s="235"/>
      <c r="D44" s="235"/>
      <c r="E44" s="235"/>
      <c r="F44" s="235"/>
      <c r="G44" s="235"/>
      <c r="H44" s="235"/>
      <c r="I44" s="1">
        <v>36</v>
      </c>
      <c r="J44" s="5"/>
      <c r="K44" s="7"/>
    </row>
    <row r="45" spans="1:11" ht="12.75">
      <c r="A45" s="237" t="s">
        <v>148</v>
      </c>
      <c r="B45" s="238"/>
      <c r="C45" s="238"/>
      <c r="D45" s="238"/>
      <c r="E45" s="238"/>
      <c r="F45" s="238"/>
      <c r="G45" s="238"/>
      <c r="H45" s="23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37" t="s">
        <v>162</v>
      </c>
      <c r="B46" s="238"/>
      <c r="C46" s="238"/>
      <c r="D46" s="238"/>
      <c r="E46" s="238"/>
      <c r="F46" s="238"/>
      <c r="G46" s="238"/>
      <c r="H46" s="23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37" t="s">
        <v>163</v>
      </c>
      <c r="B47" s="238"/>
      <c r="C47" s="238"/>
      <c r="D47" s="238"/>
      <c r="E47" s="238"/>
      <c r="F47" s="238"/>
      <c r="G47" s="238"/>
      <c r="H47" s="23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37" t="s">
        <v>149</v>
      </c>
      <c r="B48" s="238"/>
      <c r="C48" s="238"/>
      <c r="D48" s="238"/>
      <c r="E48" s="238"/>
      <c r="F48" s="238"/>
      <c r="G48" s="238"/>
      <c r="H48" s="23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37" t="s">
        <v>15</v>
      </c>
      <c r="B49" s="238"/>
      <c r="C49" s="238"/>
      <c r="D49" s="238"/>
      <c r="E49" s="238"/>
      <c r="F49" s="238"/>
      <c r="G49" s="238"/>
      <c r="H49" s="23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37" t="s">
        <v>161</v>
      </c>
      <c r="B50" s="238"/>
      <c r="C50" s="238"/>
      <c r="D50" s="238"/>
      <c r="E50" s="238"/>
      <c r="F50" s="238"/>
      <c r="G50" s="238"/>
      <c r="H50" s="238"/>
      <c r="I50" s="1">
        <v>42</v>
      </c>
      <c r="J50" s="5"/>
      <c r="K50" s="7"/>
    </row>
    <row r="51" spans="1:11" ht="12.75">
      <c r="A51" s="237" t="s">
        <v>175</v>
      </c>
      <c r="B51" s="238"/>
      <c r="C51" s="238"/>
      <c r="D51" s="238"/>
      <c r="E51" s="238"/>
      <c r="F51" s="238"/>
      <c r="G51" s="238"/>
      <c r="H51" s="238"/>
      <c r="I51" s="1">
        <v>43</v>
      </c>
      <c r="J51" s="5"/>
      <c r="K51" s="7"/>
    </row>
    <row r="52" spans="1:11" ht="12.75">
      <c r="A52" s="237" t="s">
        <v>176</v>
      </c>
      <c r="B52" s="238"/>
      <c r="C52" s="238"/>
      <c r="D52" s="238"/>
      <c r="E52" s="238"/>
      <c r="F52" s="238"/>
      <c r="G52" s="238"/>
      <c r="H52" s="238"/>
      <c r="I52" s="1">
        <v>44</v>
      </c>
      <c r="J52" s="5"/>
      <c r="K52" s="7"/>
    </row>
    <row r="53" spans="1:11" ht="12.75">
      <c r="A53" s="249" t="s">
        <v>177</v>
      </c>
      <c r="B53" s="250"/>
      <c r="C53" s="250"/>
      <c r="D53" s="250"/>
      <c r="E53" s="250"/>
      <c r="F53" s="250"/>
      <c r="G53" s="250"/>
      <c r="H53" s="25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B2" sqref="B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314" t="s">
        <v>280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72"/>
    </row>
    <row r="2" spans="1:12" ht="15.75">
      <c r="A2" s="39"/>
      <c r="B2" s="71"/>
      <c r="C2" s="299" t="s">
        <v>281</v>
      </c>
      <c r="D2" s="299"/>
      <c r="E2" s="74" t="s">
        <v>342</v>
      </c>
      <c r="F2" s="40" t="s">
        <v>250</v>
      </c>
      <c r="G2" s="300" t="s">
        <v>343</v>
      </c>
      <c r="H2" s="301"/>
      <c r="I2" s="71"/>
      <c r="J2" s="71"/>
      <c r="K2" s="71"/>
      <c r="L2" s="75"/>
    </row>
    <row r="3" spans="1:11" ht="23.25">
      <c r="A3" s="302" t="s">
        <v>59</v>
      </c>
      <c r="B3" s="302"/>
      <c r="C3" s="302"/>
      <c r="D3" s="302"/>
      <c r="E3" s="302"/>
      <c r="F3" s="302"/>
      <c r="G3" s="302"/>
      <c r="H3" s="302"/>
      <c r="I3" s="78" t="s">
        <v>304</v>
      </c>
      <c r="J3" s="79" t="s">
        <v>150</v>
      </c>
      <c r="K3" s="79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81">
        <v>2</v>
      </c>
      <c r="J4" s="80" t="s">
        <v>282</v>
      </c>
      <c r="K4" s="80" t="s">
        <v>283</v>
      </c>
    </row>
    <row r="5" spans="1:11" ht="12.75">
      <c r="A5" s="304" t="s">
        <v>284</v>
      </c>
      <c r="B5" s="305"/>
      <c r="C5" s="305"/>
      <c r="D5" s="305"/>
      <c r="E5" s="305"/>
      <c r="F5" s="305"/>
      <c r="G5" s="305"/>
      <c r="H5" s="305"/>
      <c r="I5" s="41">
        <v>1</v>
      </c>
      <c r="J5" s="42">
        <v>119822800</v>
      </c>
      <c r="K5" s="42">
        <v>119822800</v>
      </c>
    </row>
    <row r="6" spans="1:11" ht="12.75">
      <c r="A6" s="304" t="s">
        <v>285</v>
      </c>
      <c r="B6" s="305"/>
      <c r="C6" s="305"/>
      <c r="D6" s="305"/>
      <c r="E6" s="305"/>
      <c r="F6" s="305"/>
      <c r="G6" s="305"/>
      <c r="H6" s="305"/>
      <c r="I6" s="41">
        <v>2</v>
      </c>
      <c r="J6" s="43">
        <v>5385620</v>
      </c>
      <c r="K6" s="43">
        <v>5385620</v>
      </c>
    </row>
    <row r="7" spans="1:11" ht="12.75">
      <c r="A7" s="304" t="s">
        <v>286</v>
      </c>
      <c r="B7" s="305"/>
      <c r="C7" s="305"/>
      <c r="D7" s="305"/>
      <c r="E7" s="305"/>
      <c r="F7" s="305"/>
      <c r="G7" s="305"/>
      <c r="H7" s="305"/>
      <c r="I7" s="41">
        <v>3</v>
      </c>
      <c r="J7" s="43">
        <v>16540832</v>
      </c>
      <c r="K7" s="43">
        <v>7509321</v>
      </c>
    </row>
    <row r="8" spans="1:11" ht="12.75">
      <c r="A8" s="304" t="s">
        <v>287</v>
      </c>
      <c r="B8" s="305"/>
      <c r="C8" s="305"/>
      <c r="D8" s="305"/>
      <c r="E8" s="305"/>
      <c r="F8" s="305"/>
      <c r="G8" s="305"/>
      <c r="H8" s="305"/>
      <c r="I8" s="41">
        <v>4</v>
      </c>
      <c r="J8" s="43">
        <v>-19394555</v>
      </c>
      <c r="K8" s="43">
        <v>-18832364</v>
      </c>
    </row>
    <row r="9" spans="1:11" ht="12.75">
      <c r="A9" s="304" t="s">
        <v>288</v>
      </c>
      <c r="B9" s="305"/>
      <c r="C9" s="305"/>
      <c r="D9" s="305"/>
      <c r="E9" s="305"/>
      <c r="F9" s="305"/>
      <c r="G9" s="305"/>
      <c r="H9" s="305"/>
      <c r="I9" s="41">
        <v>5</v>
      </c>
      <c r="J9" s="43">
        <v>-2031215</v>
      </c>
      <c r="K9" s="43">
        <v>-4811029</v>
      </c>
    </row>
    <row r="10" spans="1:11" ht="12.75">
      <c r="A10" s="304" t="s">
        <v>289</v>
      </c>
      <c r="B10" s="305"/>
      <c r="C10" s="305"/>
      <c r="D10" s="305"/>
      <c r="E10" s="305"/>
      <c r="F10" s="305"/>
      <c r="G10" s="305"/>
      <c r="H10" s="305"/>
      <c r="I10" s="41">
        <v>6</v>
      </c>
      <c r="J10" s="43"/>
      <c r="K10" s="43"/>
    </row>
    <row r="11" spans="1:11" ht="12.75">
      <c r="A11" s="304" t="s">
        <v>290</v>
      </c>
      <c r="B11" s="305"/>
      <c r="C11" s="305"/>
      <c r="D11" s="305"/>
      <c r="E11" s="305"/>
      <c r="F11" s="305"/>
      <c r="G11" s="305"/>
      <c r="H11" s="305"/>
      <c r="I11" s="41">
        <v>7</v>
      </c>
      <c r="J11" s="43"/>
      <c r="K11" s="43"/>
    </row>
    <row r="12" spans="1:11" ht="12.75">
      <c r="A12" s="304" t="s">
        <v>291</v>
      </c>
      <c r="B12" s="305"/>
      <c r="C12" s="305"/>
      <c r="D12" s="305"/>
      <c r="E12" s="305"/>
      <c r="F12" s="305"/>
      <c r="G12" s="305"/>
      <c r="H12" s="305"/>
      <c r="I12" s="41">
        <v>8</v>
      </c>
      <c r="J12" s="43"/>
      <c r="K12" s="43"/>
    </row>
    <row r="13" spans="1:11" ht="12.75">
      <c r="A13" s="304" t="s">
        <v>292</v>
      </c>
      <c r="B13" s="305"/>
      <c r="C13" s="305"/>
      <c r="D13" s="305"/>
      <c r="E13" s="305"/>
      <c r="F13" s="305"/>
      <c r="G13" s="305"/>
      <c r="H13" s="305"/>
      <c r="I13" s="41">
        <v>9</v>
      </c>
      <c r="J13" s="43"/>
      <c r="K13" s="43"/>
    </row>
    <row r="14" spans="1:11" ht="12.75">
      <c r="A14" s="306" t="s">
        <v>293</v>
      </c>
      <c r="B14" s="307"/>
      <c r="C14" s="307"/>
      <c r="D14" s="307"/>
      <c r="E14" s="307"/>
      <c r="F14" s="307"/>
      <c r="G14" s="307"/>
      <c r="H14" s="307"/>
      <c r="I14" s="41">
        <v>10</v>
      </c>
      <c r="J14" s="76">
        <f>SUM(J5:J13)</f>
        <v>120323482</v>
      </c>
      <c r="K14" s="76">
        <f>SUM(K5:K13)</f>
        <v>109074348</v>
      </c>
    </row>
    <row r="15" spans="1:11" ht="12.75">
      <c r="A15" s="304" t="s">
        <v>294</v>
      </c>
      <c r="B15" s="305"/>
      <c r="C15" s="305"/>
      <c r="D15" s="305"/>
      <c r="E15" s="305"/>
      <c r="F15" s="305"/>
      <c r="G15" s="305"/>
      <c r="H15" s="305"/>
      <c r="I15" s="41">
        <v>11</v>
      </c>
      <c r="J15" s="43"/>
      <c r="K15" s="43"/>
    </row>
    <row r="16" spans="1:11" ht="12.75">
      <c r="A16" s="304" t="s">
        <v>295</v>
      </c>
      <c r="B16" s="305"/>
      <c r="C16" s="305"/>
      <c r="D16" s="305"/>
      <c r="E16" s="305"/>
      <c r="F16" s="305"/>
      <c r="G16" s="305"/>
      <c r="H16" s="305"/>
      <c r="I16" s="41">
        <v>12</v>
      </c>
      <c r="J16" s="43"/>
      <c r="K16" s="43"/>
    </row>
    <row r="17" spans="1:11" ht="12.75">
      <c r="A17" s="304" t="s">
        <v>296</v>
      </c>
      <c r="B17" s="305"/>
      <c r="C17" s="305"/>
      <c r="D17" s="305"/>
      <c r="E17" s="305"/>
      <c r="F17" s="305"/>
      <c r="G17" s="305"/>
      <c r="H17" s="305"/>
      <c r="I17" s="41">
        <v>13</v>
      </c>
      <c r="J17" s="43"/>
      <c r="K17" s="43"/>
    </row>
    <row r="18" spans="1:11" ht="12.75">
      <c r="A18" s="304" t="s">
        <v>297</v>
      </c>
      <c r="B18" s="305"/>
      <c r="C18" s="305"/>
      <c r="D18" s="305"/>
      <c r="E18" s="305"/>
      <c r="F18" s="305"/>
      <c r="G18" s="305"/>
      <c r="H18" s="305"/>
      <c r="I18" s="41">
        <v>14</v>
      </c>
      <c r="J18" s="43"/>
      <c r="K18" s="43"/>
    </row>
    <row r="19" spans="1:11" ht="12.75">
      <c r="A19" s="304" t="s">
        <v>298</v>
      </c>
      <c r="B19" s="305"/>
      <c r="C19" s="305"/>
      <c r="D19" s="305"/>
      <c r="E19" s="305"/>
      <c r="F19" s="305"/>
      <c r="G19" s="305"/>
      <c r="H19" s="305"/>
      <c r="I19" s="41">
        <v>15</v>
      </c>
      <c r="J19" s="43"/>
      <c r="K19" s="43"/>
    </row>
    <row r="20" spans="1:11" ht="12.75">
      <c r="A20" s="304" t="s">
        <v>299</v>
      </c>
      <c r="B20" s="305"/>
      <c r="C20" s="305"/>
      <c r="D20" s="305"/>
      <c r="E20" s="305"/>
      <c r="F20" s="305"/>
      <c r="G20" s="305"/>
      <c r="H20" s="305"/>
      <c r="I20" s="41">
        <v>16</v>
      </c>
      <c r="J20" s="43"/>
      <c r="K20" s="43"/>
    </row>
    <row r="21" spans="1:11" ht="12.75">
      <c r="A21" s="306" t="s">
        <v>300</v>
      </c>
      <c r="B21" s="307"/>
      <c r="C21" s="307"/>
      <c r="D21" s="307"/>
      <c r="E21" s="307"/>
      <c r="F21" s="307"/>
      <c r="G21" s="307"/>
      <c r="H21" s="307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 ht="12.75">
      <c r="A23" s="308" t="s">
        <v>301</v>
      </c>
      <c r="B23" s="309"/>
      <c r="C23" s="309"/>
      <c r="D23" s="309"/>
      <c r="E23" s="309"/>
      <c r="F23" s="309"/>
      <c r="G23" s="309"/>
      <c r="H23" s="309"/>
      <c r="I23" s="44">
        <v>18</v>
      </c>
      <c r="J23" s="42">
        <v>120323482</v>
      </c>
      <c r="K23" s="42">
        <v>109074348</v>
      </c>
    </row>
    <row r="24" spans="1:11" ht="17.25" customHeight="1">
      <c r="A24" s="310" t="s">
        <v>302</v>
      </c>
      <c r="B24" s="311"/>
      <c r="C24" s="311"/>
      <c r="D24" s="311"/>
      <c r="E24" s="311"/>
      <c r="F24" s="311"/>
      <c r="G24" s="311"/>
      <c r="H24" s="311"/>
      <c r="I24" s="45">
        <v>19</v>
      </c>
      <c r="J24" s="77"/>
      <c r="K24" s="77"/>
    </row>
    <row r="25" spans="1:11" ht="30" customHeight="1">
      <c r="A25" s="312" t="s">
        <v>303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0"/>
  <sheetViews>
    <sheetView tabSelected="1" view="pageBreakPreview" zoomScale="110" zoomScaleSheetLayoutView="110" zoomScalePageLayoutView="0" workbookViewId="0" topLeftCell="A28">
      <selection activeCell="J37" sqref="J37"/>
    </sheetView>
  </sheetViews>
  <sheetFormatPr defaultColWidth="9.140625" defaultRowHeight="12.75"/>
  <cols>
    <col min="1" max="13" width="9.140625" style="49" customWidth="1"/>
    <col min="14" max="14" width="0.13671875" style="49" customWidth="1"/>
    <col min="15" max="21" width="8.00390625" style="49" hidden="1" customWidth="1"/>
    <col min="22" max="16384" width="9.140625" style="49" customWidth="1"/>
  </cols>
  <sheetData>
    <row r="1" spans="1:21" ht="18">
      <c r="A1" s="127"/>
      <c r="B1" s="128"/>
      <c r="C1" s="128"/>
      <c r="D1" s="128"/>
      <c r="E1" s="128"/>
      <c r="F1" s="128"/>
      <c r="G1" s="128"/>
      <c r="H1" s="129"/>
      <c r="I1" s="128"/>
      <c r="J1" s="128"/>
      <c r="K1" s="128"/>
      <c r="L1" s="128"/>
      <c r="M1" s="128"/>
      <c r="N1" s="128"/>
      <c r="O1" s="128"/>
      <c r="P1" s="128"/>
      <c r="Q1" s="320"/>
      <c r="R1" s="321"/>
      <c r="S1" s="321"/>
      <c r="T1" s="321"/>
      <c r="U1" s="322"/>
    </row>
    <row r="2" spans="1:21" ht="15">
      <c r="A2" s="130"/>
      <c r="B2" s="131" t="s">
        <v>349</v>
      </c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15">
      <c r="A3" s="130"/>
      <c r="B3" s="131"/>
      <c r="C3" s="131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15">
      <c r="A4" s="130"/>
      <c r="B4" s="131"/>
      <c r="C4" s="131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2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  <c r="T5" s="134"/>
      <c r="U5" s="134"/>
    </row>
    <row r="6" spans="1:21" ht="12.75">
      <c r="A6" s="135"/>
      <c r="B6" s="141"/>
      <c r="C6" s="141"/>
      <c r="D6" s="141"/>
      <c r="E6" s="142" t="s">
        <v>350</v>
      </c>
      <c r="F6" s="142"/>
      <c r="G6" s="142"/>
      <c r="H6" s="142"/>
      <c r="I6" s="142"/>
      <c r="J6" s="143"/>
      <c r="K6" s="143"/>
      <c r="L6" s="143"/>
      <c r="M6" s="143"/>
      <c r="N6" s="143"/>
      <c r="O6" s="143"/>
      <c r="P6" s="144"/>
      <c r="Q6" s="144"/>
      <c r="R6" s="144"/>
      <c r="S6" s="145"/>
      <c r="T6" s="145"/>
      <c r="U6" s="146"/>
    </row>
    <row r="7" spans="1:21" ht="12.75">
      <c r="A7" s="135"/>
      <c r="B7" s="141"/>
      <c r="C7" s="141"/>
      <c r="D7" s="141"/>
      <c r="E7" s="142"/>
      <c r="F7" s="142"/>
      <c r="G7" s="142"/>
      <c r="H7" s="142"/>
      <c r="I7" s="142"/>
      <c r="J7" s="143"/>
      <c r="K7" s="143"/>
      <c r="L7" s="143"/>
      <c r="M7" s="143"/>
      <c r="N7" s="143"/>
      <c r="O7" s="143"/>
      <c r="P7" s="144"/>
      <c r="Q7" s="144"/>
      <c r="R7" s="144"/>
      <c r="S7" s="144"/>
      <c r="T7" s="144"/>
      <c r="U7" s="147"/>
    </row>
    <row r="8" spans="1:21" ht="12.75">
      <c r="A8" s="135"/>
      <c r="B8" s="141"/>
      <c r="C8" s="141"/>
      <c r="D8" s="141"/>
      <c r="E8" s="148"/>
      <c r="F8" s="148" t="s">
        <v>351</v>
      </c>
      <c r="G8" s="149" t="s">
        <v>352</v>
      </c>
      <c r="H8" s="148"/>
      <c r="I8" s="142"/>
      <c r="J8" s="143"/>
      <c r="K8" s="143"/>
      <c r="L8" s="143"/>
      <c r="M8" s="143"/>
      <c r="N8" s="143"/>
      <c r="O8" s="143"/>
      <c r="P8" s="144"/>
      <c r="Q8" s="144"/>
      <c r="R8" s="144"/>
      <c r="S8" s="144"/>
      <c r="T8" s="144"/>
      <c r="U8" s="147"/>
    </row>
    <row r="9" spans="1:21" ht="1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50"/>
    </row>
    <row r="10" spans="1:21" ht="12.75">
      <c r="A10" s="149"/>
      <c r="B10" s="148"/>
      <c r="C10" s="148"/>
      <c r="D10" s="148"/>
      <c r="E10" s="151"/>
      <c r="F10" s="148"/>
      <c r="G10" s="148"/>
      <c r="H10" s="148"/>
      <c r="I10" s="149"/>
      <c r="J10" s="148"/>
      <c r="K10" s="148"/>
      <c r="L10" s="149"/>
      <c r="M10" s="151"/>
      <c r="N10" s="151"/>
      <c r="O10" s="151"/>
      <c r="P10" s="149"/>
      <c r="Q10" s="149"/>
      <c r="R10" s="149"/>
      <c r="S10" s="149"/>
      <c r="T10" s="149"/>
      <c r="U10" s="152"/>
    </row>
    <row r="11" spans="1:21" ht="15">
      <c r="A11" s="153" t="s">
        <v>353</v>
      </c>
      <c r="B11" s="154"/>
      <c r="C11" s="155"/>
      <c r="D11" s="155"/>
      <c r="E11" s="154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56" t="s">
        <v>354</v>
      </c>
      <c r="T11" s="130"/>
      <c r="U11" s="156">
        <f>LEN(A12)</f>
        <v>25</v>
      </c>
    </row>
    <row r="12" spans="1:21" ht="12.75" customHeight="1">
      <c r="A12" s="323" t="s">
        <v>355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</row>
    <row r="13" spans="1:21" ht="15">
      <c r="A13" s="153" t="s">
        <v>356</v>
      </c>
      <c r="B13" s="154"/>
      <c r="C13" s="154"/>
      <c r="D13" s="154"/>
      <c r="E13" s="154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56" t="s">
        <v>354</v>
      </c>
      <c r="T13" s="130"/>
      <c r="U13" s="156">
        <f>LEN(A14)</f>
        <v>31</v>
      </c>
    </row>
    <row r="14" spans="1:21" ht="12.75" customHeight="1">
      <c r="A14" s="323" t="s">
        <v>357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</row>
    <row r="15" spans="1:21" ht="15">
      <c r="A15" s="153" t="s">
        <v>358</v>
      </c>
      <c r="B15" s="158"/>
      <c r="C15" s="158"/>
      <c r="D15" s="158"/>
      <c r="E15" s="158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56" t="s">
        <v>354</v>
      </c>
      <c r="T15" s="130"/>
      <c r="U15" s="156">
        <f>LEN(A16)</f>
        <v>60</v>
      </c>
    </row>
    <row r="16" spans="1:21" ht="26.25" customHeight="1">
      <c r="A16" s="323" t="s">
        <v>359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</row>
    <row r="17" spans="1:21" ht="15">
      <c r="A17" s="153" t="s">
        <v>360</v>
      </c>
      <c r="B17" s="154"/>
      <c r="C17" s="154"/>
      <c r="D17" s="154"/>
      <c r="E17" s="154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56" t="s">
        <v>354</v>
      </c>
      <c r="T17" s="130"/>
      <c r="U17" s="156">
        <f>LEN(A18)</f>
        <v>32</v>
      </c>
    </row>
    <row r="18" spans="1:21" ht="12.75" customHeight="1">
      <c r="A18" s="323" t="s">
        <v>361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</row>
    <row r="19" spans="1:21" s="161" customFormat="1" ht="30" customHeight="1">
      <c r="A19" s="324" t="s">
        <v>362</v>
      </c>
      <c r="B19" s="324"/>
      <c r="C19" s="324"/>
      <c r="D19" s="324"/>
      <c r="E19" s="324"/>
      <c r="F19" s="324"/>
      <c r="G19" s="324"/>
      <c r="H19" s="324"/>
      <c r="I19" s="324"/>
      <c r="J19" s="324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60">
        <f>LEN(A20)</f>
        <v>21</v>
      </c>
    </row>
    <row r="20" spans="1:21" ht="12.75" customHeight="1">
      <c r="A20" s="323" t="s">
        <v>363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</row>
    <row r="21" spans="1:21" ht="15">
      <c r="A21" s="153" t="s">
        <v>364</v>
      </c>
      <c r="B21" s="158"/>
      <c r="C21" s="158"/>
      <c r="D21" s="158"/>
      <c r="E21" s="158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56" t="s">
        <v>354</v>
      </c>
      <c r="T21" s="130"/>
      <c r="U21" s="156">
        <f>LEN(A22)</f>
        <v>148</v>
      </c>
    </row>
    <row r="22" spans="1:21" ht="22.5" customHeight="1">
      <c r="A22" s="323" t="s">
        <v>365</v>
      </c>
      <c r="B22" s="323"/>
      <c r="C22" s="323"/>
      <c r="D22" s="323"/>
      <c r="E22" s="323"/>
      <c r="F22" s="323"/>
      <c r="G22" s="323"/>
      <c r="H22" s="323"/>
      <c r="I22" s="323"/>
      <c r="J22" s="323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 ht="15">
      <c r="A23" s="153" t="s">
        <v>366</v>
      </c>
      <c r="B23" s="158"/>
      <c r="C23" s="158"/>
      <c r="D23" s="158"/>
      <c r="E23" s="158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56" t="s">
        <v>354</v>
      </c>
      <c r="T23" s="130"/>
      <c r="U23" s="156">
        <f>LEN(A24)</f>
        <v>60</v>
      </c>
    </row>
    <row r="24" spans="1:21" ht="12.75" customHeight="1">
      <c r="A24" s="323" t="s">
        <v>367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</row>
    <row r="25" spans="1:21" ht="15">
      <c r="A25" s="153" t="s">
        <v>368</v>
      </c>
      <c r="B25" s="158"/>
      <c r="C25" s="158"/>
      <c r="D25" s="158"/>
      <c r="E25" s="158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56" t="s">
        <v>354</v>
      </c>
      <c r="T25" s="130"/>
      <c r="U25" s="156">
        <f>LEN(A26)</f>
        <v>96</v>
      </c>
    </row>
    <row r="26" spans="1:21" s="161" customFormat="1" ht="25.5" customHeight="1">
      <c r="A26" s="323" t="s">
        <v>369</v>
      </c>
      <c r="B26" s="323"/>
      <c r="C26" s="323"/>
      <c r="D26" s="323"/>
      <c r="E26" s="323"/>
      <c r="F26" s="323"/>
      <c r="G26" s="323"/>
      <c r="H26" s="323"/>
      <c r="I26" s="323"/>
      <c r="J26" s="323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1" ht="15">
      <c r="A27" s="153" t="s">
        <v>370</v>
      </c>
      <c r="B27" s="158"/>
      <c r="C27" s="158"/>
      <c r="D27" s="158"/>
      <c r="E27" s="158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56" t="s">
        <v>354</v>
      </c>
      <c r="T27" s="130"/>
      <c r="U27" s="156">
        <f>LEN(A28)</f>
        <v>132</v>
      </c>
    </row>
    <row r="28" spans="1:21" ht="33.75" customHeight="1">
      <c r="A28" s="323" t="s">
        <v>371</v>
      </c>
      <c r="B28" s="323"/>
      <c r="C28" s="323"/>
      <c r="D28" s="323"/>
      <c r="E28" s="323"/>
      <c r="F28" s="323"/>
      <c r="G28" s="323"/>
      <c r="H28" s="323"/>
      <c r="I28" s="323"/>
      <c r="J28" s="323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 ht="15">
      <c r="A29" s="153" t="s">
        <v>372</v>
      </c>
      <c r="B29" s="158"/>
      <c r="C29" s="158"/>
      <c r="D29" s="158"/>
      <c r="E29" s="158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56" t="s">
        <v>354</v>
      </c>
      <c r="T29" s="130"/>
      <c r="U29" s="156">
        <f>LEN(A30)</f>
        <v>45</v>
      </c>
    </row>
    <row r="30" spans="1:21" ht="12.75" customHeight="1">
      <c r="A30" s="323" t="s">
        <v>373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</row>
    <row r="31" spans="1:21" ht="15">
      <c r="A31" s="153" t="s">
        <v>374</v>
      </c>
      <c r="B31" s="158"/>
      <c r="C31" s="158"/>
      <c r="D31" s="158"/>
      <c r="E31" s="158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56" t="s">
        <v>354</v>
      </c>
      <c r="T31" s="130"/>
      <c r="U31" s="156">
        <f>LEN(A32)</f>
        <v>199</v>
      </c>
    </row>
    <row r="32" spans="1:21" ht="41.25" customHeight="1">
      <c r="A32" s="323" t="s">
        <v>375</v>
      </c>
      <c r="B32" s="323"/>
      <c r="C32" s="323"/>
      <c r="D32" s="323"/>
      <c r="E32" s="323"/>
      <c r="F32" s="323"/>
      <c r="G32" s="323"/>
      <c r="H32" s="323"/>
      <c r="I32" s="323"/>
      <c r="J32" s="323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</row>
    <row r="33" spans="1:21" ht="15">
      <c r="A33" s="158"/>
      <c r="B33" s="158"/>
      <c r="C33" s="158"/>
      <c r="D33" s="158"/>
      <c r="E33" s="158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56"/>
      <c r="T33" s="130"/>
      <c r="U33" s="156"/>
    </row>
    <row r="34" spans="1:21" ht="12.75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</row>
    <row r="35" spans="1:21" ht="15">
      <c r="A35" s="153"/>
      <c r="B35" s="154"/>
      <c r="C35" s="154"/>
      <c r="D35" s="154"/>
      <c r="E35" s="154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56"/>
      <c r="T35" s="130"/>
      <c r="U35" s="156"/>
    </row>
    <row r="36" spans="1:21" ht="12.75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</row>
    <row r="37" spans="1:21" ht="15">
      <c r="A37" s="153"/>
      <c r="B37" s="154"/>
      <c r="C37" s="154"/>
      <c r="D37" s="154"/>
      <c r="E37" s="154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56"/>
      <c r="T37" s="130"/>
      <c r="U37" s="156"/>
    </row>
    <row r="38" spans="1:21" ht="12.75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</row>
    <row r="39" spans="1:21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ht="12.75">
      <c r="A41" s="134" t="s">
        <v>376</v>
      </c>
      <c r="B41" s="134"/>
      <c r="C41" s="134"/>
      <c r="D41" s="134"/>
      <c r="E41" s="134"/>
      <c r="F41" s="134"/>
      <c r="G41" s="134" t="s">
        <v>377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</row>
    <row r="43" spans="1:21" ht="12.75">
      <c r="A43" s="134"/>
      <c r="B43" s="134"/>
      <c r="C43" s="134"/>
      <c r="D43" s="134"/>
      <c r="E43" s="134"/>
      <c r="F43" s="134"/>
      <c r="G43" s="134" t="s">
        <v>378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1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21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spans="1:21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</row>
    <row r="50" spans="1:21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</row>
    <row r="51" spans="1:21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</row>
    <row r="52" spans="1:21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53" spans="1:21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</row>
    <row r="54" spans="1:21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1:21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</row>
    <row r="56" spans="1:21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1:21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1:21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  <row r="60" spans="1:21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</row>
  </sheetData>
  <sheetProtection/>
  <mergeCells count="16">
    <mergeCell ref="A36:U36"/>
    <mergeCell ref="A38:U38"/>
    <mergeCell ref="A19:J19"/>
    <mergeCell ref="A22:J22"/>
    <mergeCell ref="A26:J26"/>
    <mergeCell ref="A28:J28"/>
    <mergeCell ref="A32:J32"/>
    <mergeCell ref="A30:U30"/>
    <mergeCell ref="A34:U34"/>
    <mergeCell ref="A20:U20"/>
    <mergeCell ref="Q1:U1"/>
    <mergeCell ref="A24:U24"/>
    <mergeCell ref="A12:U12"/>
    <mergeCell ref="A14:U14"/>
    <mergeCell ref="A16:U16"/>
    <mergeCell ref="A18:U18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28:U28 A30:U30 A32:U32 A34:U34 A36:U36 A38:U38 A12:U12 A14:U14 A16:U16 A18:U18 A26:U26 A22:U22 A24:U24 A20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mjurkovic</cp:lastModifiedBy>
  <cp:lastPrinted>2013-07-26T11:42:51Z</cp:lastPrinted>
  <dcterms:created xsi:type="dcterms:W3CDTF">2008-10-17T11:51:54Z</dcterms:created>
  <dcterms:modified xsi:type="dcterms:W3CDTF">2013-07-26T11:49:22Z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