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000" windowHeight="10020" activeTab="0"/>
  </bookViews>
  <sheets>
    <sheet name="General" sheetId="1" r:id="rId1"/>
    <sheet name="Stat of Financial Position" sheetId="2" r:id="rId2"/>
    <sheet name="P&amp;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'General'!$A$1:$I$63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<sst xmlns="http://schemas.openxmlformats.org/spreadsheetml/2006/main" count="394" uniqueCount="353">
  <si>
    <t>u razdoblju __.__.____. do __.__.____.</t>
  </si>
  <si>
    <t>Obveznik: _____________________________________________________________</t>
  </si>
  <si>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</si>
  <si>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</si>
  <si>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</si>
  <si>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</si>
  <si>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</si>
  <si>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</si>
  <si>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</si>
  <si>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</si>
  <si>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</si>
  <si>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</si>
  <si>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</si>
  <si>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</si>
  <si>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</si>
  <si>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</si>
  <si>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</si>
  <si>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</si>
  <si>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</si>
  <si>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</si>
  <si>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</si>
  <si>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</si>
  <si>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</si>
  <si>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</si>
  <si>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</si>
  <si>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</si>
  <si>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</si>
  <si>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</si>
  <si>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</si>
  <si>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</si>
  <si>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</si>
  <si>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</si>
  <si>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</si>
  <si>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YES</t>
  </si>
  <si>
    <t>to</t>
  </si>
  <si>
    <t>(Name and surname of contact person)</t>
  </si>
  <si>
    <t xml:space="preserve">   6. Other intangible assets</t>
  </si>
  <si>
    <t xml:space="preserve">    1. Land</t>
  </si>
  <si>
    <t xml:space="preserve">    5. Biological asset</t>
  </si>
  <si>
    <t xml:space="preserve">     1. Investments in subsidiaries</t>
  </si>
  <si>
    <t xml:space="preserve">     5. Investments in securities</t>
  </si>
  <si>
    <t xml:space="preserve">     1. Receivables from subsidiaries</t>
  </si>
  <si>
    <t xml:space="preserve">     3. Other receivables</t>
  </si>
  <si>
    <t>V. DEFERRED TAX ASSETS</t>
  </si>
  <si>
    <t xml:space="preserve">   1. Raw materials &amp; consumables</t>
  </si>
  <si>
    <t xml:space="preserve">   2. Work in progress</t>
  </si>
  <si>
    <t xml:space="preserve">   7. Biological asset</t>
  </si>
  <si>
    <t xml:space="preserve">   2. Trade receivables</t>
  </si>
  <si>
    <t xml:space="preserve">   6. Other receivables</t>
  </si>
  <si>
    <t xml:space="preserve">     7. Other financial assets</t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</si>
  <si>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</si>
  <si>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</si>
  <si>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</si>
  <si>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</si>
  <si>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</si>
  <si>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</si>
  <si>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</si>
  <si>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</si>
  <si>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</si>
  <si>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</si>
  <si>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</si>
  <si>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1. Retained earnings</t>
  </si>
  <si>
    <t>1. Profit for the financial year</t>
  </si>
  <si>
    <t>2. Loss for the financial year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</si>
  <si>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</si>
  <si>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2. Provisions for tax obligations</t>
  </si>
  <si>
    <t xml:space="preserve">     3. Other provisions</t>
  </si>
  <si>
    <t xml:space="preserve">     2. Liabilities for loans, deposits and other</t>
  </si>
  <si>
    <t xml:space="preserve">     5. Trade payables</t>
  </si>
  <si>
    <t xml:space="preserve">     8. Other non-current liabilities</t>
  </si>
  <si>
    <t xml:space="preserve">   10. Dividend payables</t>
  </si>
  <si>
    <t xml:space="preserve">   12. Other current liabilities</t>
  </si>
  <si>
    <t>E) ACCRUAL AND DEFERRED INCOME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</si>
  <si>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</si>
  <si>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</si>
  <si>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</si>
  <si>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</si>
  <si>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Item</t>
  </si>
  <si>
    <t xml:space="preserve">AOP
</t>
  </si>
  <si>
    <t>Previous period</t>
  </si>
  <si>
    <t>Current period</t>
  </si>
  <si>
    <t>PROFIT AND LOSS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</si>
  <si>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</si>
  <si>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</si>
  <si>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</si>
  <si>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</si>
  <si>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</si>
  <si>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</si>
  <si>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</si>
  <si>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</si>
  <si>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</si>
  <si>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4. Depreciation and amortisation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</si>
  <si>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</si>
  <si>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</si>
  <si>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</si>
  <si>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</si>
  <si>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</si>
  <si>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</si>
  <si>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</si>
  <si>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</si>
  <si>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</si>
  <si>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</si>
  <si>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</si>
  <si>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</si>
  <si>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</si>
  <si>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</si>
  <si>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</si>
  <si>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</si>
  <si>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</si>
  <si>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</si>
  <si>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</si>
  <si>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</si>
  <si>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</si>
  <si>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</si>
  <si>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A2) NET DECREASE OF CASH FLOW FROM OPERATING ACTIVITIES
 (012-007)</t>
  </si>
  <si>
    <t>A1) NET INCREASE OF CASH FLOW FROM OPERATING ACTIVITIES
 (007-012)</t>
  </si>
  <si>
    <t>CASH FLOW FROM INVESTMENT ACTIVITIES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</si>
  <si>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</si>
  <si>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</si>
  <si>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</si>
  <si>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2. Dividends paid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</si>
  <si>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</si>
  <si>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</si>
  <si>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</si>
  <si>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</si>
  <si>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</si>
  <si>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</si>
  <si>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</si>
  <si>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</si>
  <si>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for the period</t>
  </si>
  <si>
    <t xml:space="preserve">  1. Share capital</t>
  </si>
  <si>
    <t xml:space="preserve">  2. Capital reserves</t>
  </si>
  <si>
    <t xml:space="preserve">  7. Revaluation of intangible assets</t>
  </si>
  <si>
    <t xml:space="preserve">  9. Other revaluation</t>
  </si>
  <si>
    <t>12. Current and deferred taxes (part)</t>
  </si>
  <si>
    <t>14. Changes in accounting policies</t>
  </si>
  <si>
    <t>17 a. Attributable to equity  holders of  the parent company's capital</t>
  </si>
  <si>
    <t>Items that decrease equity have negative sign
Items from 001 to 009 are state of balance sheet date</t>
  </si>
  <si>
    <t xml:space="preserve">   4. Merchandise</t>
  </si>
  <si>
    <t xml:space="preserve">     8.  Investment accounted by equity method</t>
  </si>
  <si>
    <t>Note 1.: APPENDIX TO THE BALANCE SHEET (to be filled in by entites who submitting consolidated financial statements).</t>
  </si>
  <si>
    <t xml:space="preserve">    1. Changes in inventories of finished products and work in progress</t>
  </si>
  <si>
    <t>XIV. PROFIT OR LOSS FOR THE PERIOD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</si>
  <si>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</si>
  <si>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</si>
  <si>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</si>
  <si>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</si>
  <si>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</si>
  <si>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</si>
  <si>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</si>
  <si>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</si>
  <si>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</si>
  <si>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</si>
  <si>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>Notes with financial statements</t>
  </si>
  <si>
    <t>10 000</t>
  </si>
  <si>
    <t>ZAGREB</t>
  </si>
  <si>
    <t>GRAD ZAGREB</t>
  </si>
  <si>
    <t xml:space="preserve">A) RECEIVABLES FOR SUBSCRIBEDAND NON-PAID CAPITAL </t>
  </si>
  <si>
    <r>
      <t xml:space="preserve">B)  LONG-TERM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</si>
  <si>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</si>
  <si>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 Concessions, patents, licence fees, merchandise and service brands, software and other rights</t>
  </si>
  <si>
    <t xml:space="preserve">   5. Intangible assets in preparation</t>
  </si>
  <si>
    <t xml:space="preserve">   4. Advances for purchase of intangible assets</t>
  </si>
  <si>
    <t xml:space="preserve">    2. Buildings</t>
  </si>
  <si>
    <t xml:space="preserve">    3. Plant and equipment</t>
  </si>
  <si>
    <t xml:space="preserve">    4. Instruments, plant inventories and transportation assets</t>
  </si>
  <si>
    <t xml:space="preserve">    6. Advances for tangible assets</t>
  </si>
  <si>
    <t xml:space="preserve">    7. Tangible assets in preparation</t>
  </si>
  <si>
    <t xml:space="preserve">    8. Other material assets</t>
  </si>
  <si>
    <t xml:space="preserve">    9. Investment in  property</t>
  </si>
  <si>
    <t xml:space="preserve">     2. Loans given to related parties</t>
  </si>
  <si>
    <t xml:space="preserve">     3. Participating interests (shares)</t>
  </si>
  <si>
    <t xml:space="preserve">     4. Loans to enterpreneurs in which the entity holds participating interests</t>
  </si>
  <si>
    <t xml:space="preserve">     6. Loans, deposits and similiar assets</t>
  </si>
  <si>
    <t xml:space="preserve">     7. Other long-term financial assets</t>
  </si>
  <si>
    <t>IV.  RECEIVABLES (030 do 032)</t>
  </si>
  <si>
    <t xml:space="preserve">     2. Receivables based on trade loans</t>
  </si>
  <si>
    <r>
      <t xml:space="preserve">C)  SHORT-TERM ASSETS </t>
    </r>
    <r>
      <rPr>
        <sz val="9"/>
        <rFont val="Arial"/>
        <family val="2"/>
      </rPr>
      <t>(035+043+050+058)</t>
    </r>
  </si>
  <si>
    <t xml:space="preserve">   3. Finished goods</t>
  </si>
  <si>
    <t xml:space="preserve">   5. Advances for inventories</t>
  </si>
  <si>
    <t xml:space="preserve">   6. Long-term assets held for sale</t>
  </si>
  <si>
    <t xml:space="preserve">   1. Receivables from subsidiaries</t>
  </si>
  <si>
    <t xml:space="preserve">   3. Receivables from participating entities</t>
  </si>
  <si>
    <t xml:space="preserve">   4. Receivables from employees and shareholders</t>
  </si>
  <si>
    <t xml:space="preserve">   5. Receivables from government and other institutions</t>
  </si>
  <si>
    <t xml:space="preserve">     3. Participating interests (shares) </t>
  </si>
  <si>
    <t xml:space="preserve">     4. Loans toentrepreneurs in which the entity holds participating interests</t>
  </si>
  <si>
    <t>IV. CASH AT BANK AND IN CASH REGISTER</t>
  </si>
  <si>
    <t>D)  PREPAID EXPENSES AND ACCRUED INCOME</t>
  </si>
  <si>
    <t>2. Reserves for treasury shares</t>
  </si>
  <si>
    <t>3. Treasury shares and stakes (deduction)</t>
  </si>
  <si>
    <t>V. RETAINED EARNINGS OR ACCUMULATED LOSS (073-074)</t>
  </si>
  <si>
    <t>2. Accumulated loss</t>
  </si>
  <si>
    <t>VI. PROFIT/LOSS FOR THE FINANCIAL YEAR (076-077)</t>
  </si>
  <si>
    <t>VII. NON-CONTROLLIG INTERESTS</t>
  </si>
  <si>
    <t xml:space="preserve">     1. Provisions for redundancy costs, severence pays and similiar liabilities</t>
  </si>
  <si>
    <t xml:space="preserve">     1. Liabilities to subsidiaries</t>
  </si>
  <si>
    <t xml:space="preserve">     3. Liabilities to banks and other financial institutions</t>
  </si>
  <si>
    <t xml:space="preserve">     4. Liabilities for received advances</t>
  </si>
  <si>
    <t xml:space="preserve">     6. Liabilities arising from debt securities</t>
  </si>
  <si>
    <t xml:space="preserve">     7. Liabilities to entrepreneurs in which the entity holds participating interests</t>
  </si>
  <si>
    <t xml:space="preserve">     9. Deffered tax liability</t>
  </si>
  <si>
    <t xml:space="preserve">     8. Liabilities to employees</t>
  </si>
  <si>
    <t xml:space="preserve">     9. Liabilities for taxes, contributions and similar fees</t>
  </si>
  <si>
    <t xml:space="preserve">   11. Liabilities for long-term assets held for sale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</si>
  <si>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</si>
  <si>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2. Attributable to non controlling interest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</si>
  <si>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</si>
  <si>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</si>
  <si>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</si>
  <si>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5. Other costs</t>
  </si>
  <si>
    <r>
      <t xml:space="preserve">   6. Impairment charges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</si>
  <si>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</si>
  <si>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impairment of short-term assets (excluding financial assets)</t>
  </si>
  <si>
    <t xml:space="preserve">     1. Interest income, foreign exhange gains, dividends and other financial
         income from subsidiaries</t>
  </si>
  <si>
    <t xml:space="preserve">     2. Interest income, foreign exchange gains, dividends and other financial 
         income from third parties</t>
  </si>
  <si>
    <t xml:space="preserve">    1. Interest, foreign exchange losses and other expenses from subsidiaries</t>
  </si>
  <si>
    <t xml:space="preserve">    2. Interest, foreign exchange losses  and other expenses from  third parties</t>
  </si>
  <si>
    <t xml:space="preserve">    3. Unrealized loss (expenses) on financial assets</t>
  </si>
  <si>
    <t xml:space="preserve">V.   INCOME FROM INVESTMENT - SHARE IN PROFIT OF ASSOCIATED ENTITIES  </t>
  </si>
  <si>
    <t>VI.  LOSS FROMINVESTMENT - SHARE IN LOSS OF ASSOCIATES ENTITIES</t>
  </si>
  <si>
    <t xml:space="preserve">    1. Exchange differences on translation of foreign operations</t>
  </si>
  <si>
    <t xml:space="preserve">    2. Movements in revaluation reserves of long-term tangible and intangible assets    </t>
  </si>
  <si>
    <t xml:space="preserve">    3. Gains or loss from reevaluation of financial assets available for sale </t>
  </si>
  <si>
    <t xml:space="preserve">    4. Gains or losses on efficient cash flow hedging</t>
  </si>
  <si>
    <t xml:space="preserve">    5. Gains or losses on efficient hedge of a net investments in foreign countries</t>
  </si>
  <si>
    <t xml:space="preserve">    6. Share in other comprehensive income/loss of associates companies</t>
  </si>
  <si>
    <t xml:space="preserve">    7. Acturial gain / losses on defined benefit plans</t>
  </si>
  <si>
    <t>1. Attributable to equity holders of the parent company</t>
  </si>
  <si>
    <t>STATEMENT OF CHANGES IN EQUITY</t>
  </si>
  <si>
    <t xml:space="preserve">  3. Reserves from profit</t>
  </si>
  <si>
    <t xml:space="preserve">  4. Retained earnings or accumulated loss </t>
  </si>
  <si>
    <t xml:space="preserve">  5. Profit / loss for the current year</t>
  </si>
  <si>
    <t xml:space="preserve">  6. Revaluation of long-term tangible assets</t>
  </si>
  <si>
    <t xml:space="preserve">  8. Revaluation of financial assets available for sale</t>
  </si>
  <si>
    <t>11. Currency gains and losses arising from net investments in foreign operations</t>
  </si>
  <si>
    <t>13. Cash flow hedging</t>
  </si>
  <si>
    <t>15. Correction of significant mistakesin prior period</t>
  </si>
  <si>
    <t>16. Other changes in capital</t>
  </si>
  <si>
    <t>17 b. Attributable to non-controlling interests</t>
  </si>
  <si>
    <t xml:space="preserve">   1. Profit before tax</t>
  </si>
  <si>
    <t xml:space="preserve">   3. Increasein inventories</t>
  </si>
  <si>
    <t xml:space="preserve">   1. Decrease in short-term liabilities</t>
  </si>
  <si>
    <t xml:space="preserve">   2. Increase in short-term receivables</t>
  </si>
  <si>
    <t xml:space="preserve">   3. Increase in short-term liabilities</t>
  </si>
  <si>
    <t xml:space="preserve">   4. Decrease in short-term receivables</t>
  </si>
  <si>
    <t xml:space="preserve">   5. Decrease in inventories</t>
  </si>
  <si>
    <t xml:space="preserve">   6. Other cash flow increases</t>
  </si>
  <si>
    <t xml:space="preserve">   4. Other cash flow decreases</t>
  </si>
  <si>
    <t xml:space="preserve">   5. Other cash inflows from investment activities</t>
  </si>
  <si>
    <t xml:space="preserve">   4. Dividends receipts</t>
  </si>
  <si>
    <t xml:space="preserve">   3. Interest receipts</t>
  </si>
  <si>
    <t xml:space="preserve">   2. Cash inflows from sale of equity and debt instruments</t>
  </si>
  <si>
    <t xml:space="preserve">   1. Cash inflows from sale of long-term tangible and intangible assets</t>
  </si>
  <si>
    <t xml:space="preserve">   1. Cash outflows for purchase of long-term tangible and intangible assets</t>
  </si>
  <si>
    <t xml:space="preserve">   2. Cash outflws for purchase of equity  and debt financial instruments</t>
  </si>
  <si>
    <t xml:space="preserve">   3. Other cash outflows from investment activities</t>
  </si>
  <si>
    <t xml:space="preserve">   1. Cash receipts from issuance from equity and debt financial instruments</t>
  </si>
  <si>
    <t xml:space="preserve">   2. Cash inflows from loans,  debentures, credits and other borrowings</t>
  </si>
  <si>
    <t xml:space="preserve">   3. Other cash inflows from financial activities</t>
  </si>
  <si>
    <t xml:space="preserve">   1. Cash outflows for repayment of  loans and bonds</t>
  </si>
  <si>
    <t xml:space="preserve">   3. Cash outflows for finance lease </t>
  </si>
  <si>
    <t xml:space="preserve">   4. Cash outflows for purchase of own stocks </t>
  </si>
  <si>
    <t xml:space="preserve">   5. Other cash outflows from financial activities</t>
  </si>
  <si>
    <t>STATEMENT OF CASH FLOWS  - Direct Method</t>
  </si>
  <si>
    <t xml:space="preserve">     1. Cash receipts from customers</t>
  </si>
  <si>
    <t>Position</t>
  </si>
  <si>
    <t xml:space="preserve">     2. Cash receipts from royalties,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</si>
  <si>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</si>
  <si>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</si>
  <si>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</si>
  <si>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CASH RECEIPTS FROM OPERATING ACTIVITIES (001 TILL 005)</t>
  </si>
  <si>
    <t xml:space="preserve">     1. Cash paid to suppliers</t>
  </si>
  <si>
    <t xml:space="preserve">     2. Cash paid to employees</t>
  </si>
  <si>
    <t xml:space="preserve">     3. Cash outflows for insurance damages compensation</t>
  </si>
  <si>
    <t xml:space="preserve">     4. Interest paid</t>
  </si>
  <si>
    <t xml:space="preserve">     5. Tax paid</t>
  </si>
  <si>
    <t xml:space="preserve">     6. Other cash outflows</t>
  </si>
  <si>
    <t>II.  TOTAL CASH OUTFLOWS FROM OPERATING ACTIVITIES (007 TILL 012)</t>
  </si>
  <si>
    <t>A1) NET INCREASE CASH FLOW FROM OPERATING ACTIVITIES (006-013)</t>
  </si>
  <si>
    <t>A2) NET DECREASE CASH FLOW FROM OPERATING ACTIVITIES (013-006)</t>
  </si>
  <si>
    <t>CASH FLOW FROM INVESTING ACTIVITIES</t>
  </si>
  <si>
    <t xml:space="preserve">     1. Cash inflows from sale of long-term tangible and intangible assets</t>
  </si>
  <si>
    <t xml:space="preserve">     2. Cash inflows from sale of equity and debt instruments</t>
  </si>
  <si>
    <t xml:space="preserve">     3. Interest receipts</t>
  </si>
  <si>
    <t xml:space="preserve">     4. Dividend receipts</t>
  </si>
  <si>
    <t xml:space="preserve">     5. Other cash inflows from investing activities</t>
  </si>
  <si>
    <t>III. TOTAL CASH INFLOWS FROM INVESTING ACTIVITIES (016 do 020)</t>
  </si>
  <si>
    <t xml:space="preserve">     1. Cash outflows for purchase of long-term tangible and intangible assets</t>
  </si>
  <si>
    <t xml:space="preserve">     2. Cash outflows for purchase of equity and debt financial instruments</t>
  </si>
  <si>
    <t xml:space="preserve">     3. Other cash outflows from investing activities</t>
  </si>
  <si>
    <t>IV. TOTAL CASH OUTFLOWS FROM INVESTING ACTIVITIES  (022 do 024)</t>
  </si>
  <si>
    <t>B1) NET INCREASE CASH FLOW FROM INVESTING ACTIVITIES (021-025)</t>
  </si>
  <si>
    <t>B2) NET DECREASE CASH FLOW FROM INVESTING ACTIVITIES (025-021)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</si>
  <si>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</si>
  <si>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</si>
  <si>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</si>
  <si>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</si>
  <si>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(028 do 030)</t>
  </si>
  <si>
    <t xml:space="preserve">   1. Cash outflows for repayment of loans and bonds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</si>
  <si>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</si>
  <si>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</si>
  <si>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</si>
  <si>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(032 do 036)</t>
  </si>
  <si>
    <t>C2) NET DECREASE CASH FLOW FROM FINANCING ACTIVITIES (037-031)</t>
  </si>
  <si>
    <t>C1) NET INCREASE CASH FLOW FROM FINANCING ACTIVITIES (031-037)</t>
  </si>
  <si>
    <t>TOTAL  INCREASE OF NET CASH FLOW (014 – 015 + 026 – 027 + 038 – 039)</t>
  </si>
  <si>
    <t>TOTAL  DECREASE OF NET CASH FLOW (015 – 014 + 027 – 026 + 039 – 038)</t>
  </si>
  <si>
    <t xml:space="preserve">1. Audite Annual  Financial Statements together with audit report </t>
  </si>
  <si>
    <t>2. Responsibility for the financial statements</t>
  </si>
  <si>
    <t>4. Resolution on managment governance (proposal) on accepting annual financial statement</t>
  </si>
  <si>
    <t>3. Statement on approval of the financial statements</t>
  </si>
  <si>
    <t>5. Decision on proposal on profit distribution or covering loss</t>
  </si>
  <si>
    <t>Annual Financial Statement GFI-POD</t>
  </si>
  <si>
    <t>Statement of Financial Position</t>
  </si>
  <si>
    <t>I. INTANGIBLE ASSETS (004 till 009)</t>
  </si>
  <si>
    <t>II. TANGIBLE ASSETS (011 till 019)</t>
  </si>
  <si>
    <t>III. LONG-TERM FINANCIAL ASSETS (021 till  028)</t>
  </si>
  <si>
    <t>I. INVENTORIES (036 till 042)</t>
  </si>
  <si>
    <t>II. RECEIVABLES (044 till 049)</t>
  </si>
  <si>
    <t>III. SHORT-TERM FINANCIAL ASSETS (051 till 057)</t>
  </si>
  <si>
    <r>
      <t xml:space="preserve">C)  NON-CURRENT LIBILITIES </t>
    </r>
    <r>
      <rPr>
        <sz val="9"/>
        <rFont val="Arial"/>
        <family val="2"/>
      </rPr>
      <t>(084 till 092)</t>
    </r>
  </si>
  <si>
    <r>
      <t xml:space="preserve">D)  CURRENT LIABILITIES </t>
    </r>
    <r>
      <rPr>
        <sz val="9"/>
        <rFont val="Arial"/>
        <family val="2"/>
      </rPr>
      <t>(094 till 105)</t>
    </r>
  </si>
  <si>
    <t>I. Total increase of cash flow from operating activities (001 till 006)</t>
  </si>
  <si>
    <t>II. Total decrease of cash flow from operating activities (008 till 011)</t>
  </si>
  <si>
    <t>III. Total cash inflows from investment activities (015 till 019)</t>
  </si>
  <si>
    <t>IV. Total cash outflows from investment activities (021 till 023)</t>
  </si>
  <si>
    <t>V. Total cash inflows  from financial activities (027 till 029)</t>
  </si>
  <si>
    <t>VI. Total cash outflows from financial activities (031 till 035)</t>
  </si>
  <si>
    <t>10.  Total capital and reserves (AOP 001 until 009)</t>
  </si>
  <si>
    <t>17. Total increase or decrease in capital (AOP 011 until 016)</t>
  </si>
  <si>
    <t>in the period 1 January 2016 to 31 December 2016</t>
  </si>
  <si>
    <t>1 January 2016</t>
  </si>
  <si>
    <t>31 December 2016</t>
  </si>
  <si>
    <t>as at 31 December 2016</t>
  </si>
  <si>
    <t>for the period 1 January 2016 to 31 December 2016</t>
  </si>
  <si>
    <t>Issuer:  INA - Industrija nafte d.d.  ( INA GROUP)</t>
  </si>
  <si>
    <t>03749606</t>
  </si>
  <si>
    <t>080034217</t>
  </si>
  <si>
    <t>Zagrebačka burza d.d.</t>
  </si>
  <si>
    <t>Zagreb</t>
  </si>
  <si>
    <t>Ivana Lučića 2a</t>
  </si>
  <si>
    <t>03603946</t>
  </si>
  <si>
    <t>Ljubljanska borza d.d.</t>
  </si>
  <si>
    <t>Ljubljana, Slovenija</t>
  </si>
  <si>
    <t>Data-Link d.o.o.</t>
  </si>
  <si>
    <t>Maja Popović</t>
  </si>
  <si>
    <t>016389309</t>
  </si>
  <si>
    <t>013822700</t>
  </si>
  <si>
    <t>maja.popovic@data-link.hr</t>
  </si>
  <si>
    <t>Gažić Ivana; Gračan Tomislav</t>
  </si>
  <si>
    <t>Issuer:  Zagrebačka burza d.d., Zagreb</t>
  </si>
  <si>
    <t xml:space="preserve">Issuer:  Zagrebačka burza d.d., Zagreb 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</si>
</sst>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125">
        <fgColor indexed="22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0" fontId="3" fillId="0" borderId="16" xfId="57" applyFont="1" applyBorder="1" applyAlignment="1">
      <alignment/>
      <protection/>
    </xf>
    <xf numFmtId="0" fontId="3" fillId="0" borderId="21" xfId="57" applyFont="1" applyBorder="1" applyAlignment="1">
      <alignment/>
      <protection/>
    </xf>
    <xf numFmtId="0" fontId="3" fillId="0" borderId="22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22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22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22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22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vertical="center"/>
      <protection hidden="1" locked="0"/>
    </xf>
    <xf numFmtId="49" fontId="2" fillId="33" borderId="19" xfId="57" applyNumberFormat="1" applyFont="1" applyFill="1" applyBorder="1" applyAlignment="1" applyProtection="1">
      <alignment vertical="center"/>
      <protection hidden="1" locked="0"/>
    </xf>
    <xf numFmtId="0" fontId="2" fillId="0" borderId="0" xfId="57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>
      <alignment vertical="center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Protection="1">
      <alignment vertical="top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>
      <alignment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3" fontId="1" fillId="34" borderId="14" xfId="0" applyNumberFormat="1" applyFont="1" applyFill="1" applyBorder="1" applyAlignment="1" applyProtection="1">
      <alignment vertical="center"/>
      <protection locked="0"/>
    </xf>
    <xf numFmtId="3" fontId="1" fillId="34" borderId="29" xfId="0" applyNumberFormat="1" applyFont="1" applyFill="1" applyBorder="1" applyAlignment="1" applyProtection="1">
      <alignment vertical="center"/>
      <protection locked="0"/>
    </xf>
    <xf numFmtId="14" fontId="2" fillId="33" borderId="30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left" vertical="center" wrapText="1"/>
    </xf>
    <xf numFmtId="175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4" borderId="11" xfId="0" applyNumberFormat="1" applyFont="1" applyFill="1" applyBorder="1" applyAlignment="1" applyProtection="1">
      <alignment vertical="center"/>
      <protection locked="0"/>
    </xf>
    <xf numFmtId="0" fontId="2" fillId="35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 wrapText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0" fontId="2" fillId="35" borderId="19" xfId="0" applyFont="1" applyFill="1" applyBorder="1" applyAlignment="1">
      <alignment horizontal="center" vertical="center" wrapText="1"/>
    </xf>
    <xf numFmtId="49" fontId="6" fillId="35" borderId="19" xfId="0" applyNumberFormat="1" applyFont="1" applyFill="1" applyBorder="1" applyAlignment="1">
      <alignment horizontal="center" vertical="center"/>
    </xf>
    <xf numFmtId="14" fontId="7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6" fillId="35" borderId="19" xfId="0" applyFont="1" applyFill="1" applyBorder="1" applyAlignment="1" applyProtection="1">
      <alignment horizontal="center" vertical="center"/>
      <protection hidden="1"/>
    </xf>
    <xf numFmtId="0" fontId="2" fillId="33" borderId="20" xfId="57" applyFont="1" applyFill="1" applyBorder="1" applyAlignment="1" applyProtection="1">
      <alignment horizontal="center" vertical="center"/>
      <protection hidden="1" locked="0"/>
    </xf>
    <xf numFmtId="1" fontId="2" fillId="33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14" fontId="2" fillId="33" borderId="30" xfId="0" applyNumberFormat="1" applyFont="1" applyFill="1" applyBorder="1" applyAlignment="1" applyProtection="1">
      <alignment vertical="center"/>
      <protection hidden="1" locked="0"/>
    </xf>
    <xf numFmtId="14" fontId="2" fillId="33" borderId="31" xfId="0" applyNumberFormat="1" applyFont="1" applyFill="1" applyBorder="1" applyAlignment="1" applyProtection="1">
      <alignment vertical="center"/>
      <protection hidden="1" locked="0"/>
    </xf>
    <xf numFmtId="14" fontId="2" fillId="33" borderId="32" xfId="0" applyNumberFormat="1" applyFont="1" applyFill="1" applyBorder="1" applyAlignment="1" applyProtection="1">
      <alignment vertical="center"/>
      <protection hidden="1" locked="0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33" borderId="18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4" fontId="2" fillId="33" borderId="30" xfId="0" applyNumberFormat="1" applyFont="1" applyFill="1" applyBorder="1" applyAlignment="1" applyProtection="1">
      <alignment horizontal="center" vertical="center"/>
      <protection hidden="1" locked="0"/>
    </xf>
    <xf numFmtId="14" fontId="2" fillId="33" borderId="3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4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2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/>
      <protection/>
    </xf>
    <xf numFmtId="0" fontId="3" fillId="0" borderId="27" xfId="57" applyFont="1" applyBorder="1" applyAlignment="1">
      <alignment/>
      <protection/>
    </xf>
    <xf numFmtId="0" fontId="3" fillId="0" borderId="35" xfId="57" applyFont="1" applyBorder="1" applyAlignment="1" applyProtection="1">
      <alignment horizontal="center" vertical="top"/>
      <protection hidden="1"/>
    </xf>
    <xf numFmtId="0" fontId="3" fillId="0" borderId="35" xfId="57" applyFont="1" applyBorder="1" applyAlignment="1">
      <alignment horizontal="center"/>
      <protection/>
    </xf>
    <xf numFmtId="0" fontId="3" fillId="0" borderId="36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33" borderId="25" xfId="53" applyNumberFormat="1" applyFill="1" applyBorder="1" applyAlignment="1" applyProtection="1">
      <alignment horizontal="left" vertical="center"/>
      <protection hidden="1" locked="0"/>
    </xf>
    <xf numFmtId="49" fontId="18" fillId="33" borderId="26" xfId="53" applyNumberFormat="1" applyFont="1" applyFill="1" applyBorder="1" applyAlignment="1" applyProtection="1">
      <alignment horizontal="left" vertical="center"/>
      <protection hidden="1" locked="0"/>
    </xf>
    <xf numFmtId="49" fontId="18" fillId="33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2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49" fontId="2" fillId="33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Border="1" applyAlignment="1" applyProtection="1">
      <alignment horizontal="left" vertical="center"/>
      <protection hidden="1" locked="0"/>
    </xf>
    <xf numFmtId="0" fontId="3" fillId="0" borderId="27" xfId="57" applyFont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49" fontId="2" fillId="0" borderId="27" xfId="57" applyNumberFormat="1" applyFont="1" applyBorder="1" applyAlignment="1" applyProtection="1">
      <alignment horizontal="left" vertical="center"/>
      <protection hidden="1" locked="0"/>
    </xf>
    <xf numFmtId="49" fontId="2" fillId="33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Border="1" applyAlignment="1" applyProtection="1">
      <alignment horizontal="center" vertical="center"/>
      <protection hidden="1" locked="0"/>
    </xf>
    <xf numFmtId="0" fontId="2" fillId="33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Border="1" applyAlignment="1">
      <alignment/>
      <protection/>
    </xf>
    <xf numFmtId="0" fontId="3" fillId="0" borderId="27" xfId="57" applyFont="1" applyBorder="1" applyAlignment="1">
      <alignment/>
      <protection/>
    </xf>
    <xf numFmtId="0" fontId="3" fillId="0" borderId="26" xfId="57" applyFont="1" applyBorder="1" applyAlignment="1">
      <alignment/>
      <protection/>
    </xf>
    <xf numFmtId="0" fontId="3" fillId="0" borderId="27" xfId="57" applyFont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Border="1" applyAlignment="1">
      <alignment horizontal="left"/>
      <protection/>
    </xf>
    <xf numFmtId="0" fontId="3" fillId="0" borderId="27" xfId="57" applyFont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49" fontId="2" fillId="33" borderId="3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22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>
      <alignment horizontal="left" vertical="center" wrapText="1"/>
    </xf>
    <xf numFmtId="0" fontId="0" fillId="36" borderId="26" xfId="0" applyFont="1" applyFill="1" applyBorder="1" applyAlignment="1">
      <alignment horizontal="left" vertical="center" wrapText="1"/>
    </xf>
    <xf numFmtId="0" fontId="0" fillId="36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7" fillId="33" borderId="30" xfId="0" applyFont="1" applyFill="1" applyBorder="1" applyAlignment="1" applyProtection="1">
      <alignment vertical="center" wrapText="1"/>
      <protection hidden="1"/>
    </xf>
    <xf numFmtId="0" fontId="7" fillId="33" borderId="31" xfId="0" applyFont="1" applyFill="1" applyBorder="1" applyAlignment="1" applyProtection="1">
      <alignment vertical="center" wrapText="1"/>
      <protection hidden="1"/>
    </xf>
    <xf numFmtId="0" fontId="7" fillId="33" borderId="32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2" fillId="35" borderId="31" xfId="0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0" fillId="35" borderId="32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7" fillId="37" borderId="30" xfId="0" applyFont="1" applyFill="1" applyBorder="1" applyAlignment="1" applyProtection="1">
      <alignment vertical="center" wrapText="1"/>
      <protection hidden="1"/>
    </xf>
    <xf numFmtId="0" fontId="7" fillId="37" borderId="31" xfId="0" applyFont="1" applyFill="1" applyBorder="1" applyAlignment="1" applyProtection="1">
      <alignment vertical="center" wrapText="1"/>
      <protection hidden="1"/>
    </xf>
    <xf numFmtId="0" fontId="7" fillId="37" borderId="32" xfId="0" applyFont="1" applyFill="1" applyBorder="1" applyAlignment="1" applyProtection="1">
      <alignment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left" vertical="center" wrapText="1"/>
    </xf>
    <xf numFmtId="0" fontId="2" fillId="36" borderId="31" xfId="0" applyFont="1" applyFill="1" applyBorder="1" applyAlignment="1">
      <alignment horizontal="left" vertical="center" wrapText="1"/>
    </xf>
    <xf numFmtId="0" fontId="0" fillId="36" borderId="31" xfId="0" applyFont="1" applyFill="1" applyBorder="1" applyAlignment="1">
      <alignment vertical="center" wrapText="1"/>
    </xf>
    <xf numFmtId="0" fontId="0" fillId="36" borderId="32" xfId="0" applyFont="1" applyFill="1" applyBorder="1" applyAlignment="1">
      <alignment vertical="center" wrapText="1"/>
    </xf>
    <xf numFmtId="0" fontId="6" fillId="33" borderId="30" xfId="0" applyFont="1" applyFill="1" applyBorder="1" applyAlignment="1" applyProtection="1">
      <alignment vertical="center" wrapText="1"/>
      <protection hidden="1"/>
    </xf>
    <xf numFmtId="0" fontId="6" fillId="33" borderId="31" xfId="0" applyFont="1" applyFill="1" applyBorder="1" applyAlignment="1" applyProtection="1">
      <alignment vertical="center" wrapText="1"/>
      <protection hidden="1"/>
    </xf>
    <xf numFmtId="0" fontId="6" fillId="33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3" fillId="0" borderId="3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33" borderId="26" xfId="62" applyNumberFormat="1" applyFont="1" applyFill="1" applyBorder="1" applyAlignment="1" applyProtection="1">
      <alignment horizontal="center" vertical="center"/>
      <protection hidden="1" locked="0"/>
    </xf>
    <xf numFmtId="0" fontId="2" fillId="35" borderId="19" xfId="0" applyFont="1" applyFill="1" applyBorder="1" applyAlignment="1">
      <alignment horizontal="center" vertical="center" wrapText="1"/>
    </xf>
    <xf numFmtId="49" fontId="6" fillId="35" borderId="19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2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a.popovic@data-link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15" sqref="H1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49" t="s">
        <v>7</v>
      </c>
      <c r="B1" s="150"/>
      <c r="C1" s="150"/>
      <c r="D1" s="64"/>
      <c r="E1" s="64"/>
      <c r="F1" s="64"/>
      <c r="G1" s="64"/>
      <c r="H1" s="64"/>
      <c r="I1" s="65"/>
      <c r="J1" s="9"/>
      <c r="K1" s="9"/>
      <c r="L1" s="9"/>
    </row>
    <row r="2" spans="1:12" ht="12.75">
      <c r="A2" s="201" t="s">
        <v>8</v>
      </c>
      <c r="B2" s="202"/>
      <c r="C2" s="202"/>
      <c r="D2" s="203"/>
      <c r="E2" s="144" t="s">
        <v>332</v>
      </c>
      <c r="F2" s="145"/>
      <c r="G2" s="102" t="s">
        <v>34</v>
      </c>
      <c r="H2" s="101" t="s">
        <v>333</v>
      </c>
      <c r="I2" s="100"/>
      <c r="J2" s="9"/>
      <c r="K2" s="9"/>
      <c r="L2" s="9"/>
    </row>
    <row r="3" spans="1:12" ht="12.75">
      <c r="A3" s="66"/>
      <c r="B3" s="11"/>
      <c r="C3" s="11"/>
      <c r="D3" s="11"/>
      <c r="E3" s="12"/>
      <c r="F3" s="12"/>
      <c r="G3" s="11"/>
      <c r="H3" s="11"/>
      <c r="I3" s="67"/>
      <c r="J3" s="9"/>
      <c r="K3" s="9"/>
      <c r="L3" s="9"/>
    </row>
    <row r="4" spans="1:12" ht="15">
      <c r="A4" s="204" t="s">
        <v>313</v>
      </c>
      <c r="B4" s="205"/>
      <c r="C4" s="205"/>
      <c r="D4" s="205"/>
      <c r="E4" s="205"/>
      <c r="F4" s="205"/>
      <c r="G4" s="205"/>
      <c r="H4" s="205"/>
      <c r="I4" s="206"/>
      <c r="J4" s="9"/>
      <c r="K4" s="9"/>
      <c r="L4" s="9"/>
    </row>
    <row r="5" spans="1:12" ht="12.75">
      <c r="A5" s="68"/>
      <c r="B5" s="13"/>
      <c r="C5" s="13"/>
      <c r="D5" s="13"/>
      <c r="E5" s="14"/>
      <c r="F5" s="69"/>
      <c r="G5" s="15"/>
      <c r="H5" s="16"/>
      <c r="I5" s="70"/>
      <c r="J5" s="9"/>
      <c r="K5" s="9"/>
      <c r="L5" s="9"/>
    </row>
    <row r="6" spans="1:12" ht="12.75">
      <c r="A6" s="166" t="s">
        <v>9</v>
      </c>
      <c r="B6" s="167"/>
      <c r="C6" s="199" t="s">
        <v>337</v>
      </c>
      <c r="D6" s="200"/>
      <c r="E6" s="26"/>
      <c r="F6" s="26"/>
      <c r="G6" s="26"/>
      <c r="H6" s="26"/>
      <c r="I6" s="71"/>
      <c r="J6" s="9"/>
      <c r="K6" s="9"/>
      <c r="L6" s="9"/>
    </row>
    <row r="7" spans="1:12" ht="12.75">
      <c r="A7" s="72"/>
      <c r="B7" s="19"/>
      <c r="C7" s="13"/>
      <c r="D7" s="13"/>
      <c r="E7" s="26"/>
      <c r="F7" s="26"/>
      <c r="G7" s="26"/>
      <c r="H7" s="26"/>
      <c r="I7" s="71"/>
      <c r="J7" s="9"/>
      <c r="K7" s="9"/>
      <c r="L7" s="9"/>
    </row>
    <row r="8" spans="1:12" ht="12.75">
      <c r="A8" s="207" t="s">
        <v>10</v>
      </c>
      <c r="B8" s="208"/>
      <c r="C8" s="199" t="s">
        <v>338</v>
      </c>
      <c r="D8" s="200"/>
      <c r="E8" s="26"/>
      <c r="F8" s="26"/>
      <c r="G8" s="26"/>
      <c r="H8" s="26"/>
      <c r="I8" s="73"/>
      <c r="J8" s="9"/>
      <c r="K8" s="9"/>
      <c r="L8" s="9"/>
    </row>
    <row r="9" spans="1:12" ht="12.75">
      <c r="A9" s="74"/>
      <c r="B9" s="47"/>
      <c r="C9" s="17"/>
      <c r="D9" s="23"/>
      <c r="E9" s="13"/>
      <c r="F9" s="13"/>
      <c r="G9" s="13"/>
      <c r="H9" s="13"/>
      <c r="I9" s="73"/>
      <c r="J9" s="9"/>
      <c r="K9" s="9"/>
      <c r="L9" s="9"/>
    </row>
    <row r="10" spans="1:12" ht="12.75">
      <c r="A10" s="152" t="s">
        <v>11</v>
      </c>
      <c r="B10" s="197"/>
      <c r="C10" s="199">
        <v>84368186611</v>
      </c>
      <c r="D10" s="200"/>
      <c r="E10" s="13"/>
      <c r="F10" s="13"/>
      <c r="G10" s="13"/>
      <c r="H10" s="13"/>
      <c r="I10" s="73"/>
      <c r="J10" s="9"/>
      <c r="K10" s="9"/>
      <c r="L10" s="9"/>
    </row>
    <row r="11" spans="1:12" ht="12.75">
      <c r="A11" s="198"/>
      <c r="B11" s="197"/>
      <c r="C11" s="13"/>
      <c r="D11" s="13"/>
      <c r="E11" s="13"/>
      <c r="F11" s="13"/>
      <c r="G11" s="13"/>
      <c r="H11" s="13"/>
      <c r="I11" s="73"/>
      <c r="J11" s="9"/>
      <c r="K11" s="9"/>
      <c r="L11" s="9"/>
    </row>
    <row r="12" spans="1:12" ht="12.75">
      <c r="A12" s="166" t="s">
        <v>12</v>
      </c>
      <c r="B12" s="167"/>
      <c r="C12" s="138" t="s">
        <v>339</v>
      </c>
      <c r="D12" s="140"/>
      <c r="E12" s="138"/>
      <c r="F12" s="140"/>
      <c r="G12" s="144"/>
      <c r="H12" s="145"/>
      <c r="I12" s="113"/>
      <c r="J12" s="9"/>
      <c r="K12" s="9"/>
      <c r="L12" s="9"/>
    </row>
    <row r="13" spans="1:12" ht="12.75">
      <c r="A13" s="72"/>
      <c r="B13" s="19"/>
      <c r="C13" s="18"/>
      <c r="D13" s="13"/>
      <c r="E13" s="13"/>
      <c r="F13" s="13"/>
      <c r="G13" s="13"/>
      <c r="H13" s="13"/>
      <c r="I13" s="73"/>
      <c r="J13" s="9"/>
      <c r="K13" s="9"/>
      <c r="L13" s="9"/>
    </row>
    <row r="14" spans="1:12" ht="12.75">
      <c r="A14" s="166" t="s">
        <v>13</v>
      </c>
      <c r="B14" s="167"/>
      <c r="C14" s="144" t="s">
        <v>154</v>
      </c>
      <c r="D14" s="145"/>
      <c r="E14" s="13"/>
      <c r="F14" s="144" t="s">
        <v>340</v>
      </c>
      <c r="G14" s="145"/>
      <c r="H14" s="144"/>
      <c r="I14" s="145"/>
      <c r="J14" s="9"/>
      <c r="K14" s="9"/>
      <c r="L14" s="9"/>
    </row>
    <row r="15" spans="1:12" ht="12.75">
      <c r="A15" s="72"/>
      <c r="B15" s="19"/>
      <c r="C15" s="13"/>
      <c r="D15" s="13"/>
      <c r="E15" s="13"/>
      <c r="F15" s="13"/>
      <c r="G15" s="13"/>
      <c r="H15" s="13"/>
      <c r="I15" s="73"/>
      <c r="J15" s="9"/>
      <c r="K15" s="9"/>
      <c r="L15" s="9"/>
    </row>
    <row r="16" spans="1:12" ht="12.75">
      <c r="A16" s="166" t="s">
        <v>14</v>
      </c>
      <c r="B16" s="167"/>
      <c r="C16" s="138" t="s">
        <v>341</v>
      </c>
      <c r="D16" s="139"/>
      <c r="E16" s="139"/>
      <c r="F16" s="139"/>
      <c r="G16" s="139"/>
      <c r="H16" s="139"/>
      <c r="I16" s="139"/>
      <c r="J16" s="9"/>
      <c r="K16" s="9"/>
      <c r="L16" s="9"/>
    </row>
    <row r="17" spans="1:12" ht="12.75">
      <c r="A17" s="72"/>
      <c r="B17" s="19"/>
      <c r="C17" s="13"/>
      <c r="D17" s="13"/>
      <c r="E17" s="13"/>
      <c r="F17" s="13"/>
      <c r="G17" s="13"/>
      <c r="H17" s="13"/>
      <c r="I17" s="73"/>
      <c r="J17" s="9"/>
      <c r="K17" s="9"/>
      <c r="L17" s="9"/>
    </row>
    <row r="18" spans="1:12" ht="12.75">
      <c r="A18" s="166" t="s">
        <v>15</v>
      </c>
      <c r="B18" s="167"/>
      <c r="C18" s="138"/>
      <c r="D18" s="139"/>
      <c r="E18" s="139"/>
      <c r="F18" s="139"/>
      <c r="G18" s="139"/>
      <c r="H18" s="139"/>
      <c r="I18" s="139"/>
      <c r="J18" s="9"/>
      <c r="K18" s="9"/>
      <c r="L18" s="9"/>
    </row>
    <row r="19" spans="1:12" ht="12.75">
      <c r="A19" s="72"/>
      <c r="B19" s="19"/>
      <c r="C19" s="18"/>
      <c r="D19" s="13"/>
      <c r="E19" s="13"/>
      <c r="F19" s="13"/>
      <c r="G19" s="13"/>
      <c r="H19" s="13"/>
      <c r="I19" s="73"/>
      <c r="J19" s="9"/>
      <c r="K19" s="9"/>
      <c r="L19" s="9"/>
    </row>
    <row r="20" spans="1:12" ht="12.75">
      <c r="A20" s="166" t="s">
        <v>16</v>
      </c>
      <c r="B20" s="167"/>
      <c r="C20" s="138"/>
      <c r="D20" s="139"/>
      <c r="E20" s="139"/>
      <c r="F20" s="139"/>
      <c r="G20" s="139"/>
      <c r="H20" s="139"/>
      <c r="I20" s="139"/>
      <c r="J20" s="9"/>
      <c r="K20" s="9"/>
      <c r="L20" s="9"/>
    </row>
    <row r="21" spans="1:12" ht="12.75">
      <c r="A21" s="72"/>
      <c r="B21" s="19"/>
      <c r="C21" s="18"/>
      <c r="D21" s="13"/>
      <c r="E21" s="13"/>
      <c r="F21" s="13"/>
      <c r="G21" s="13"/>
      <c r="H21" s="144"/>
      <c r="I21" s="145"/>
      <c r="J21" s="9"/>
      <c r="K21" s="9"/>
      <c r="L21" s="9"/>
    </row>
    <row r="22" spans="1:12" ht="12.75">
      <c r="A22" s="166" t="s">
        <v>17</v>
      </c>
      <c r="B22" s="167"/>
      <c r="C22" s="136">
        <v>133</v>
      </c>
      <c r="D22" s="154" t="s">
        <v>155</v>
      </c>
      <c r="E22" s="193"/>
      <c r="F22" s="194"/>
      <c r="G22" s="166"/>
      <c r="H22" s="196"/>
      <c r="I22" s="75"/>
      <c r="J22" s="9"/>
      <c r="K22" s="9"/>
      <c r="L22" s="9"/>
    </row>
    <row r="23" spans="1:12" ht="12.75">
      <c r="A23" s="72"/>
      <c r="B23" s="19"/>
      <c r="C23" s="13"/>
      <c r="D23" s="21"/>
      <c r="E23" s="21"/>
      <c r="F23" s="21"/>
      <c r="G23" s="21"/>
      <c r="H23" s="13"/>
      <c r="I23" s="73"/>
      <c r="J23" s="9"/>
      <c r="K23" s="9"/>
      <c r="L23" s="9"/>
    </row>
    <row r="24" spans="1:12" ht="12.75">
      <c r="A24" s="166" t="s">
        <v>18</v>
      </c>
      <c r="B24" s="167"/>
      <c r="C24" s="136">
        <v>21</v>
      </c>
      <c r="D24" s="154" t="s">
        <v>156</v>
      </c>
      <c r="E24" s="193"/>
      <c r="F24" s="193"/>
      <c r="G24" s="194"/>
      <c r="H24" s="48" t="s">
        <v>21</v>
      </c>
      <c r="I24" s="137">
        <v>33</v>
      </c>
      <c r="J24" s="9"/>
      <c r="K24" s="9"/>
      <c r="L24" s="9"/>
    </row>
    <row r="25" spans="1:12" ht="12.75">
      <c r="A25" s="72"/>
      <c r="B25" s="19"/>
      <c r="C25" s="13"/>
      <c r="D25" s="21"/>
      <c r="E25" s="21"/>
      <c r="F25" s="21"/>
      <c r="G25" s="19"/>
      <c r="H25" s="19" t="s">
        <v>22</v>
      </c>
      <c r="I25" s="76"/>
      <c r="J25" s="9"/>
      <c r="K25" s="9"/>
      <c r="L25" s="9"/>
    </row>
    <row r="26" spans="1:12" ht="12.75">
      <c r="A26" s="166" t="s">
        <v>19</v>
      </c>
      <c r="B26" s="167"/>
      <c r="C26" s="135" t="s">
        <v>33</v>
      </c>
      <c r="D26" s="22"/>
      <c r="E26" s="30"/>
      <c r="F26" s="21"/>
      <c r="G26" s="195" t="s">
        <v>23</v>
      </c>
      <c r="H26" s="167"/>
      <c r="I26" s="137">
        <v>6611</v>
      </c>
      <c r="J26" s="9"/>
      <c r="K26" s="9"/>
      <c r="L26" s="9"/>
    </row>
    <row r="27" spans="1:12" ht="12.75">
      <c r="A27" s="72"/>
      <c r="B27" s="19"/>
      <c r="C27" s="13"/>
      <c r="D27" s="21"/>
      <c r="E27" s="21"/>
      <c r="F27" s="21"/>
      <c r="G27" s="21"/>
      <c r="H27" s="13"/>
      <c r="I27" s="77"/>
      <c r="J27" s="9"/>
      <c r="K27" s="9"/>
      <c r="L27" s="9"/>
    </row>
    <row r="28" spans="1:12" ht="12.75">
      <c r="A28" s="186" t="s">
        <v>20</v>
      </c>
      <c r="B28" s="187"/>
      <c r="C28" s="188"/>
      <c r="D28" s="188"/>
      <c r="E28" s="189" t="s">
        <v>24</v>
      </c>
      <c r="F28" s="190"/>
      <c r="G28" s="190"/>
      <c r="H28" s="191" t="s">
        <v>9</v>
      </c>
      <c r="I28" s="192"/>
      <c r="J28" s="9"/>
      <c r="K28" s="9"/>
      <c r="L28" s="9"/>
    </row>
    <row r="29" spans="1:12" ht="12.75">
      <c r="A29" s="78"/>
      <c r="B29" s="30"/>
      <c r="C29" s="30"/>
      <c r="D29" s="23"/>
      <c r="E29" s="13"/>
      <c r="F29" s="13"/>
      <c r="G29" s="13"/>
      <c r="H29" s="24"/>
      <c r="I29" s="77"/>
      <c r="J29" s="9"/>
      <c r="K29" s="9"/>
      <c r="L29" s="9"/>
    </row>
    <row r="30" spans="1:12" ht="12.75">
      <c r="A30" s="154" t="s">
        <v>343</v>
      </c>
      <c r="B30" s="193"/>
      <c r="C30" s="193"/>
      <c r="D30" s="194"/>
      <c r="E30" s="154" t="s">
        <v>344</v>
      </c>
      <c r="F30" s="193"/>
      <c r="G30" s="193"/>
      <c r="H30" s="177"/>
      <c r="I30" s="178"/>
      <c r="J30" s="9"/>
      <c r="K30" s="9"/>
      <c r="L30" s="9"/>
    </row>
    <row r="31" spans="1:12" ht="12.75">
      <c r="A31" s="72"/>
      <c r="B31" s="19"/>
      <c r="C31" s="18"/>
      <c r="D31" s="184"/>
      <c r="E31" s="184"/>
      <c r="F31" s="184"/>
      <c r="G31" s="185"/>
      <c r="H31" s="13"/>
      <c r="I31" s="79"/>
      <c r="J31" s="9"/>
      <c r="K31" s="9"/>
      <c r="L31" s="9"/>
    </row>
    <row r="32" spans="1:12" ht="12.75">
      <c r="A32" s="179"/>
      <c r="B32" s="182"/>
      <c r="C32" s="182"/>
      <c r="D32" s="183"/>
      <c r="E32" s="179"/>
      <c r="F32" s="182"/>
      <c r="G32" s="182"/>
      <c r="H32" s="177"/>
      <c r="I32" s="178"/>
      <c r="J32" s="9"/>
      <c r="K32" s="9"/>
      <c r="L32" s="9"/>
    </row>
    <row r="33" spans="1:12" ht="12.75">
      <c r="A33" s="72"/>
      <c r="B33" s="19"/>
      <c r="C33" s="18"/>
      <c r="D33" s="25"/>
      <c r="E33" s="25"/>
      <c r="F33" s="25"/>
      <c r="G33" s="26"/>
      <c r="H33" s="13"/>
      <c r="I33" s="80"/>
      <c r="J33" s="9"/>
      <c r="K33" s="9"/>
      <c r="L33" s="9"/>
    </row>
    <row r="34" spans="1:12" ht="12.75">
      <c r="A34" s="179"/>
      <c r="B34" s="182"/>
      <c r="C34" s="182"/>
      <c r="D34" s="183"/>
      <c r="E34" s="179"/>
      <c r="F34" s="182"/>
      <c r="G34" s="182"/>
      <c r="H34" s="177"/>
      <c r="I34" s="178"/>
      <c r="J34" s="9"/>
      <c r="K34" s="9"/>
      <c r="L34" s="9"/>
    </row>
    <row r="35" spans="1:12" ht="12.75">
      <c r="A35" s="72"/>
      <c r="B35" s="19"/>
      <c r="C35" s="18"/>
      <c r="D35" s="25"/>
      <c r="E35" s="25"/>
      <c r="F35" s="25"/>
      <c r="G35" s="26"/>
      <c r="H35" s="13"/>
      <c r="I35" s="80"/>
      <c r="J35" s="9"/>
      <c r="K35" s="9"/>
      <c r="L35" s="9"/>
    </row>
    <row r="36" spans="1:12" ht="12.75">
      <c r="A36" s="179"/>
      <c r="B36" s="182"/>
      <c r="C36" s="182"/>
      <c r="D36" s="183"/>
      <c r="E36" s="179"/>
      <c r="F36" s="182"/>
      <c r="G36" s="182"/>
      <c r="H36" s="177"/>
      <c r="I36" s="178"/>
      <c r="J36" s="9"/>
      <c r="K36" s="9"/>
      <c r="L36" s="9"/>
    </row>
    <row r="37" spans="1:12" ht="12.75">
      <c r="A37" s="81"/>
      <c r="B37" s="27"/>
      <c r="C37" s="173"/>
      <c r="D37" s="174"/>
      <c r="E37" s="13"/>
      <c r="F37" s="173"/>
      <c r="G37" s="174"/>
      <c r="H37" s="13"/>
      <c r="I37" s="73"/>
      <c r="J37" s="9"/>
      <c r="K37" s="9"/>
      <c r="L37" s="9"/>
    </row>
    <row r="38" spans="1:12" ht="12.75">
      <c r="A38" s="179"/>
      <c r="B38" s="180"/>
      <c r="C38" s="180"/>
      <c r="D38" s="181"/>
      <c r="E38" s="179"/>
      <c r="F38" s="180"/>
      <c r="G38" s="180"/>
      <c r="H38" s="177"/>
      <c r="I38" s="178"/>
      <c r="J38" s="9"/>
      <c r="K38" s="9"/>
      <c r="L38" s="9"/>
    </row>
    <row r="39" spans="1:12" ht="12.75">
      <c r="A39" s="81"/>
      <c r="B39" s="27"/>
      <c r="C39" s="28"/>
      <c r="D39" s="29"/>
      <c r="E39" s="13"/>
      <c r="F39" s="28"/>
      <c r="G39" s="29"/>
      <c r="H39" s="13"/>
      <c r="I39" s="73"/>
      <c r="J39" s="9"/>
      <c r="K39" s="9"/>
      <c r="L39" s="9"/>
    </row>
    <row r="40" spans="1:12" ht="12.75">
      <c r="A40" s="179"/>
      <c r="B40" s="180"/>
      <c r="C40" s="180"/>
      <c r="D40" s="181"/>
      <c r="E40" s="179"/>
      <c r="F40" s="180"/>
      <c r="G40" s="180"/>
      <c r="H40" s="177"/>
      <c r="I40" s="178"/>
      <c r="J40" s="9"/>
      <c r="K40" s="9"/>
      <c r="L40" s="9"/>
    </row>
    <row r="41" spans="1:12" ht="12.75">
      <c r="A41" s="97"/>
      <c r="B41" s="30"/>
      <c r="C41" s="30"/>
      <c r="D41" s="30"/>
      <c r="E41" s="20"/>
      <c r="F41" s="98"/>
      <c r="G41" s="98"/>
      <c r="H41" s="99"/>
      <c r="I41" s="82"/>
      <c r="J41" s="9"/>
      <c r="K41" s="9"/>
      <c r="L41" s="9"/>
    </row>
    <row r="42" spans="1:12" ht="12.75">
      <c r="A42" s="81"/>
      <c r="B42" s="27"/>
      <c r="C42" s="28"/>
      <c r="D42" s="29"/>
      <c r="E42" s="13"/>
      <c r="F42" s="28"/>
      <c r="G42" s="29"/>
      <c r="H42" s="13"/>
      <c r="I42" s="73"/>
      <c r="J42" s="9"/>
      <c r="K42" s="9"/>
      <c r="L42" s="9"/>
    </row>
    <row r="43" spans="1:12" ht="12.75">
      <c r="A43" s="83"/>
      <c r="B43" s="31"/>
      <c r="C43" s="31"/>
      <c r="D43" s="17"/>
      <c r="E43" s="17"/>
      <c r="F43" s="31"/>
      <c r="G43" s="17"/>
      <c r="H43" s="17"/>
      <c r="I43" s="84"/>
      <c r="J43" s="9"/>
      <c r="K43" s="9"/>
      <c r="L43" s="9"/>
    </row>
    <row r="44" spans="1:12" ht="12.75">
      <c r="A44" s="152" t="s">
        <v>25</v>
      </c>
      <c r="B44" s="153"/>
      <c r="C44" s="177" t="s">
        <v>342</v>
      </c>
      <c r="D44" s="178"/>
      <c r="E44" s="23"/>
      <c r="F44" s="154" t="s">
        <v>345</v>
      </c>
      <c r="G44" s="156"/>
      <c r="H44" s="156"/>
      <c r="I44" s="157"/>
      <c r="J44" s="9"/>
      <c r="K44" s="9"/>
      <c r="L44" s="9"/>
    </row>
    <row r="45" spans="1:12" ht="12.75">
      <c r="A45" s="81"/>
      <c r="B45" s="27"/>
      <c r="C45" s="173"/>
      <c r="D45" s="174"/>
      <c r="E45" s="13"/>
      <c r="F45" s="173"/>
      <c r="G45" s="175"/>
      <c r="H45" s="32"/>
      <c r="I45" s="85"/>
      <c r="J45" s="9"/>
      <c r="K45" s="9"/>
      <c r="L45" s="9"/>
    </row>
    <row r="46" spans="1:12" ht="12.75">
      <c r="A46" s="152" t="s">
        <v>26</v>
      </c>
      <c r="B46" s="153"/>
      <c r="C46" s="154" t="s">
        <v>346</v>
      </c>
      <c r="D46" s="155"/>
      <c r="E46" s="155"/>
      <c r="F46" s="155"/>
      <c r="G46" s="155"/>
      <c r="H46" s="155"/>
      <c r="I46" s="155"/>
      <c r="J46" s="9"/>
      <c r="K46" s="9"/>
      <c r="L46" s="9"/>
    </row>
    <row r="47" spans="1:12" ht="12.75">
      <c r="A47" s="72"/>
      <c r="B47" s="19"/>
      <c r="C47" s="18" t="s">
        <v>35</v>
      </c>
      <c r="D47" s="13"/>
      <c r="E47" s="13"/>
      <c r="F47" s="13"/>
      <c r="G47" s="13"/>
      <c r="H47" s="13"/>
      <c r="I47" s="73"/>
      <c r="J47" s="9"/>
      <c r="K47" s="9"/>
      <c r="L47" s="9"/>
    </row>
    <row r="48" spans="1:12" ht="12.75">
      <c r="A48" s="152" t="s">
        <v>27</v>
      </c>
      <c r="B48" s="153"/>
      <c r="C48" s="168" t="s">
        <v>347</v>
      </c>
      <c r="D48" s="169"/>
      <c r="E48" s="176"/>
      <c r="F48" s="105"/>
      <c r="G48" s="106" t="s">
        <v>3</v>
      </c>
      <c r="H48" s="168" t="s">
        <v>348</v>
      </c>
      <c r="I48" s="176"/>
      <c r="J48" s="9"/>
      <c r="K48" s="9"/>
      <c r="L48" s="9"/>
    </row>
    <row r="49" spans="1:12" ht="12.75">
      <c r="A49" s="72"/>
      <c r="B49" s="19"/>
      <c r="C49" s="18"/>
      <c r="D49" s="13"/>
      <c r="E49" s="13"/>
      <c r="F49" s="13"/>
      <c r="G49" s="13"/>
      <c r="H49" s="13"/>
      <c r="I49" s="73"/>
      <c r="J49" s="9"/>
      <c r="K49" s="9"/>
      <c r="L49" s="9"/>
    </row>
    <row r="50" spans="1:12" ht="12.75">
      <c r="A50" s="152" t="s">
        <v>15</v>
      </c>
      <c r="B50" s="153"/>
      <c r="C50" s="163" t="s">
        <v>349</v>
      </c>
      <c r="D50" s="164"/>
      <c r="E50" s="164"/>
      <c r="F50" s="164"/>
      <c r="G50" s="164"/>
      <c r="H50" s="164"/>
      <c r="I50" s="165"/>
      <c r="J50" s="9"/>
      <c r="K50" s="9"/>
      <c r="L50" s="9"/>
    </row>
    <row r="51" spans="1:12" ht="12.75">
      <c r="A51" s="72"/>
      <c r="B51" s="19"/>
      <c r="C51" s="13"/>
      <c r="D51" s="13"/>
      <c r="E51" s="13"/>
      <c r="F51" s="13"/>
      <c r="G51" s="13"/>
      <c r="H51" s="13"/>
      <c r="I51" s="73"/>
      <c r="J51" s="9"/>
      <c r="K51" s="9"/>
      <c r="L51" s="9"/>
    </row>
    <row r="52" spans="1:12" ht="12.75">
      <c r="A52" s="166" t="s">
        <v>28</v>
      </c>
      <c r="B52" s="167"/>
      <c r="C52" s="168" t="s">
        <v>350</v>
      </c>
      <c r="D52" s="169"/>
      <c r="E52" s="169"/>
      <c r="F52" s="169"/>
      <c r="G52" s="169"/>
      <c r="H52" s="169"/>
      <c r="I52" s="170"/>
      <c r="J52" s="9"/>
      <c r="K52" s="9"/>
      <c r="L52" s="9"/>
    </row>
    <row r="53" spans="1:12" ht="12.75">
      <c r="A53" s="86"/>
      <c r="B53" s="17"/>
      <c r="C53" s="151" t="s">
        <v>29</v>
      </c>
      <c r="D53" s="151"/>
      <c r="E53" s="151"/>
      <c r="F53" s="151"/>
      <c r="G53" s="151"/>
      <c r="H53" s="151"/>
      <c r="I53" s="87"/>
      <c r="J53" s="9"/>
      <c r="K53" s="9"/>
      <c r="L53" s="9"/>
    </row>
    <row r="54" spans="1:12" ht="12.75">
      <c r="A54" s="86"/>
      <c r="B54" s="17"/>
      <c r="C54" s="33"/>
      <c r="D54" s="33"/>
      <c r="E54" s="33"/>
      <c r="F54" s="33"/>
      <c r="G54" s="33"/>
      <c r="H54" s="33"/>
      <c r="I54" s="87"/>
      <c r="J54" s="9"/>
      <c r="K54" s="9"/>
      <c r="L54" s="9"/>
    </row>
    <row r="55" spans="1:12" ht="12.75">
      <c r="A55" s="86"/>
      <c r="B55" s="171" t="s">
        <v>30</v>
      </c>
      <c r="C55" s="172"/>
      <c r="D55" s="172"/>
      <c r="E55" s="172"/>
      <c r="F55" s="46"/>
      <c r="G55" s="46"/>
      <c r="H55" s="46"/>
      <c r="I55" s="88"/>
      <c r="J55" s="9"/>
      <c r="K55" s="9"/>
      <c r="L55" s="9"/>
    </row>
    <row r="56" spans="1:12" ht="12.75">
      <c r="A56" s="86"/>
      <c r="B56" s="146" t="s">
        <v>308</v>
      </c>
      <c r="C56" s="147"/>
      <c r="D56" s="147"/>
      <c r="E56" s="147"/>
      <c r="F56" s="147"/>
      <c r="G56" s="147"/>
      <c r="H56" s="147"/>
      <c r="I56" s="148"/>
      <c r="J56" s="9"/>
      <c r="K56" s="9"/>
      <c r="L56" s="9"/>
    </row>
    <row r="57" spans="1:12" ht="12.75">
      <c r="A57" s="86"/>
      <c r="B57" s="146" t="s">
        <v>309</v>
      </c>
      <c r="C57" s="147"/>
      <c r="D57" s="147"/>
      <c r="E57" s="147"/>
      <c r="F57" s="147"/>
      <c r="G57" s="147"/>
      <c r="H57" s="147"/>
      <c r="I57" s="88"/>
      <c r="J57" s="9"/>
      <c r="K57" s="9"/>
      <c r="L57" s="9"/>
    </row>
    <row r="58" spans="1:12" ht="12.75">
      <c r="A58" s="86"/>
      <c r="B58" s="146" t="s">
        <v>311</v>
      </c>
      <c r="C58" s="147"/>
      <c r="D58" s="147"/>
      <c r="E58" s="147"/>
      <c r="F58" s="147"/>
      <c r="G58" s="147"/>
      <c r="H58" s="147"/>
      <c r="I58" s="148"/>
      <c r="J58" s="9"/>
      <c r="K58" s="9"/>
      <c r="L58" s="9"/>
    </row>
    <row r="59" spans="1:12" ht="12.75">
      <c r="A59" s="86"/>
      <c r="B59" s="146" t="s">
        <v>310</v>
      </c>
      <c r="C59" s="147"/>
      <c r="D59" s="147"/>
      <c r="E59" s="147"/>
      <c r="F59" s="147"/>
      <c r="G59" s="147"/>
      <c r="H59" s="147"/>
      <c r="I59" s="148"/>
      <c r="J59" s="9"/>
      <c r="K59" s="9"/>
      <c r="L59" s="9"/>
    </row>
    <row r="60" spans="1:12" ht="12.75">
      <c r="A60" s="86"/>
      <c r="B60" s="114" t="s">
        <v>312</v>
      </c>
      <c r="C60" s="89"/>
      <c r="D60" s="89"/>
      <c r="E60" s="89"/>
      <c r="F60" s="89"/>
      <c r="G60" s="89"/>
      <c r="H60" s="89"/>
      <c r="I60" s="90"/>
      <c r="J60" s="9"/>
      <c r="K60" s="9"/>
      <c r="L60" s="9"/>
    </row>
    <row r="61" spans="1:12" ht="13.5" thickBot="1">
      <c r="A61" s="91" t="s">
        <v>4</v>
      </c>
      <c r="B61" s="13"/>
      <c r="C61" s="13"/>
      <c r="D61" s="13"/>
      <c r="E61" s="13"/>
      <c r="F61" s="13"/>
      <c r="G61" s="34"/>
      <c r="H61" s="35"/>
      <c r="I61" s="92"/>
      <c r="J61" s="9"/>
      <c r="K61" s="9"/>
      <c r="L61" s="9"/>
    </row>
    <row r="62" spans="1:12" ht="12.75">
      <c r="A62" s="68"/>
      <c r="B62" s="13"/>
      <c r="C62" s="13"/>
      <c r="D62" s="13"/>
      <c r="E62" s="17" t="s">
        <v>31</v>
      </c>
      <c r="F62" s="30"/>
      <c r="G62" s="158" t="s">
        <v>32</v>
      </c>
      <c r="H62" s="159"/>
      <c r="I62" s="160"/>
      <c r="J62" s="9"/>
      <c r="K62" s="9"/>
      <c r="L62" s="9"/>
    </row>
    <row r="63" spans="1:12" ht="12.75">
      <c r="A63" s="93"/>
      <c r="B63" s="94"/>
      <c r="C63" s="95"/>
      <c r="D63" s="95"/>
      <c r="E63" s="95"/>
      <c r="F63" s="95"/>
      <c r="G63" s="161"/>
      <c r="H63" s="162"/>
      <c r="I63" s="96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2"/>
  </protectedRanges>
  <mergeCells count="73">
    <mergeCell ref="A2:D2"/>
    <mergeCell ref="A4:I4"/>
    <mergeCell ref="A6:B6"/>
    <mergeCell ref="C6:D6"/>
    <mergeCell ref="A8:B8"/>
    <mergeCell ref="C8:D8"/>
    <mergeCell ref="E2:F2"/>
    <mergeCell ref="A16:B16"/>
    <mergeCell ref="A18:B18"/>
    <mergeCell ref="A12:B12"/>
    <mergeCell ref="A14:B14"/>
    <mergeCell ref="C14:D14"/>
    <mergeCell ref="A10:B11"/>
    <mergeCell ref="C10:D10"/>
    <mergeCell ref="A24:B24"/>
    <mergeCell ref="D24:G24"/>
    <mergeCell ref="A26:B26"/>
    <mergeCell ref="G26:H26"/>
    <mergeCell ref="A20:B20"/>
    <mergeCell ref="A22:B22"/>
    <mergeCell ref="D22:F22"/>
    <mergeCell ref="G22:H22"/>
    <mergeCell ref="H21:I21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C45:D45"/>
    <mergeCell ref="F45:G45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G12:H12"/>
    <mergeCell ref="F14:G14"/>
    <mergeCell ref="H14:I14"/>
    <mergeCell ref="B59:I59"/>
    <mergeCell ref="A1:C1"/>
    <mergeCell ref="C53:H53"/>
    <mergeCell ref="A46:B46"/>
    <mergeCell ref="C46:I46"/>
    <mergeCell ref="A48:B48"/>
    <mergeCell ref="F44:I44"/>
  </mergeCells>
  <conditionalFormatting sqref="H29">
    <cfRule type="cellIs" priority="1" dxfId="1" operator="equal" stopIfTrue="1">
      <formula>"DA"</formula>
    </cfRule>
  </conditionalFormatting>
  <hyperlinks>
    <hyperlink ref="C50" r:id="rId1" display="maja.popovic@data-link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90" zoomScaleSheetLayoutView="90" zoomScalePageLayoutView="0" workbookViewId="0" topLeftCell="A58">
      <selection activeCell="K93" sqref="K93"/>
    </sheetView>
  </sheetViews>
  <sheetFormatPr defaultColWidth="9.140625" defaultRowHeight="12.75"/>
  <cols>
    <col min="1" max="7" width="9.140625" style="49" customWidth="1"/>
    <col min="8" max="8" width="8.421875" style="49" customWidth="1"/>
    <col min="9" max="9" width="9.140625" style="49" customWidth="1"/>
    <col min="10" max="10" width="13.140625" style="49" customWidth="1"/>
    <col min="11" max="11" width="13.00390625" style="49" bestFit="1" customWidth="1"/>
    <col min="12" max="16384" width="9.140625" style="49" customWidth="1"/>
  </cols>
  <sheetData>
    <row r="1" spans="1:11" ht="12.75" customHeight="1">
      <c r="A1" s="213" t="s">
        <v>314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14" t="s">
        <v>334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9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.75" customHeight="1">
      <c r="A4" s="218" t="s">
        <v>351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34.5" customHeight="1">
      <c r="A5" s="215" t="s">
        <v>77</v>
      </c>
      <c r="B5" s="216"/>
      <c r="C5" s="216"/>
      <c r="D5" s="216"/>
      <c r="E5" s="216"/>
      <c r="F5" s="216"/>
      <c r="G5" s="216"/>
      <c r="H5" s="217"/>
      <c r="I5" s="115" t="s">
        <v>78</v>
      </c>
      <c r="J5" s="116" t="s">
        <v>79</v>
      </c>
      <c r="K5" s="117" t="s">
        <v>80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118">
        <v>2</v>
      </c>
      <c r="J6" s="119">
        <v>3</v>
      </c>
      <c r="K6" s="119">
        <v>4</v>
      </c>
    </row>
    <row r="7" spans="1:11" ht="12.75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1" ht="17.25" customHeight="1">
      <c r="A8" s="224" t="s">
        <v>157</v>
      </c>
      <c r="B8" s="225"/>
      <c r="C8" s="225"/>
      <c r="D8" s="225"/>
      <c r="E8" s="225"/>
      <c r="F8" s="225"/>
      <c r="G8" s="225"/>
      <c r="H8" s="226"/>
      <c r="I8" s="3">
        <v>1</v>
      </c>
      <c r="J8" s="6"/>
      <c r="K8" s="6"/>
    </row>
    <row r="9" spans="1:11" ht="12.75">
      <c r="A9" s="227" t="s">
        <v>158</v>
      </c>
      <c r="B9" s="228"/>
      <c r="C9" s="228"/>
      <c r="D9" s="228"/>
      <c r="E9" s="228"/>
      <c r="F9" s="228"/>
      <c r="G9" s="228"/>
      <c r="H9" s="229"/>
      <c r="I9" s="1">
        <v>2</v>
      </c>
      <c r="J9" s="123">
        <f>J10+J17+J27+J36+J40</f>
        <v>16962514</v>
      </c>
      <c r="K9" s="123">
        <f>K10+K17+K27+K36+K40</f>
        <v>23059240</v>
      </c>
    </row>
    <row r="10" spans="1:11" ht="12.75">
      <c r="A10" s="221" t="s">
        <v>315</v>
      </c>
      <c r="B10" s="222"/>
      <c r="C10" s="222"/>
      <c r="D10" s="222"/>
      <c r="E10" s="222"/>
      <c r="F10" s="222"/>
      <c r="G10" s="222"/>
      <c r="H10" s="223"/>
      <c r="I10" s="1">
        <v>3</v>
      </c>
      <c r="J10" s="123">
        <f>SUM(J11:J16)</f>
        <v>5543902</v>
      </c>
      <c r="K10" s="123">
        <f>SUM(K11:K16)</f>
        <v>3852610</v>
      </c>
    </row>
    <row r="11" spans="1:11" ht="12.75" customHeight="1">
      <c r="A11" s="221" t="s">
        <v>159</v>
      </c>
      <c r="B11" s="222"/>
      <c r="C11" s="222"/>
      <c r="D11" s="222"/>
      <c r="E11" s="222"/>
      <c r="F11" s="222"/>
      <c r="G11" s="222"/>
      <c r="H11" s="223"/>
      <c r="I11" s="1">
        <v>4</v>
      </c>
      <c r="J11" s="7"/>
      <c r="K11" s="110"/>
    </row>
    <row r="12" spans="1:11" ht="26.25" customHeight="1">
      <c r="A12" s="221" t="s">
        <v>160</v>
      </c>
      <c r="B12" s="222"/>
      <c r="C12" s="222"/>
      <c r="D12" s="222"/>
      <c r="E12" s="222"/>
      <c r="F12" s="222"/>
      <c r="G12" s="222"/>
      <c r="H12" s="223"/>
      <c r="I12" s="1">
        <v>5</v>
      </c>
      <c r="J12" s="7">
        <v>3914829</v>
      </c>
      <c r="K12" s="110">
        <v>2420580</v>
      </c>
    </row>
    <row r="13" spans="1:11" ht="12.75" customHeight="1">
      <c r="A13" s="221" t="s">
        <v>2</v>
      </c>
      <c r="B13" s="222"/>
      <c r="C13" s="222"/>
      <c r="D13" s="222"/>
      <c r="E13" s="222"/>
      <c r="F13" s="222"/>
      <c r="G13" s="222"/>
      <c r="H13" s="223"/>
      <c r="I13" s="1">
        <v>6</v>
      </c>
      <c r="J13" s="7">
        <v>1629073</v>
      </c>
      <c r="K13" s="110">
        <v>1189860</v>
      </c>
    </row>
    <row r="14" spans="1:11" ht="12.75" customHeight="1">
      <c r="A14" s="221" t="s">
        <v>162</v>
      </c>
      <c r="B14" s="222"/>
      <c r="C14" s="222"/>
      <c r="D14" s="222"/>
      <c r="E14" s="222"/>
      <c r="F14" s="222"/>
      <c r="G14" s="222"/>
      <c r="H14" s="223"/>
      <c r="I14" s="1">
        <v>7</v>
      </c>
      <c r="J14" s="7"/>
      <c r="K14" s="110"/>
    </row>
    <row r="15" spans="1:11" ht="12.75" customHeight="1">
      <c r="A15" s="221" t="s">
        <v>161</v>
      </c>
      <c r="B15" s="222"/>
      <c r="C15" s="222"/>
      <c r="D15" s="222"/>
      <c r="E15" s="222"/>
      <c r="F15" s="222"/>
      <c r="G15" s="222"/>
      <c r="H15" s="223"/>
      <c r="I15" s="1">
        <v>8</v>
      </c>
      <c r="J15" s="7"/>
      <c r="K15" s="110">
        <v>242170</v>
      </c>
    </row>
    <row r="16" spans="1:11" ht="12.75" customHeight="1">
      <c r="A16" s="221" t="s">
        <v>36</v>
      </c>
      <c r="B16" s="222"/>
      <c r="C16" s="222"/>
      <c r="D16" s="222"/>
      <c r="E16" s="222"/>
      <c r="F16" s="222"/>
      <c r="G16" s="222"/>
      <c r="H16" s="223"/>
      <c r="I16" s="1">
        <v>9</v>
      </c>
      <c r="J16" s="7">
        <v>0</v>
      </c>
      <c r="K16" s="110"/>
    </row>
    <row r="17" spans="1:11" ht="12.75">
      <c r="A17" s="221" t="s">
        <v>316</v>
      </c>
      <c r="B17" s="222"/>
      <c r="C17" s="222"/>
      <c r="D17" s="222"/>
      <c r="E17" s="222"/>
      <c r="F17" s="222"/>
      <c r="G17" s="222"/>
      <c r="H17" s="223"/>
      <c r="I17" s="1">
        <v>10</v>
      </c>
      <c r="J17" s="123">
        <f>SUM(J18:J26)</f>
        <v>10273343</v>
      </c>
      <c r="K17" s="123">
        <f>SUM(K18:K26)</f>
        <v>10742816</v>
      </c>
    </row>
    <row r="18" spans="1:11" ht="12.75">
      <c r="A18" s="221" t="s">
        <v>37</v>
      </c>
      <c r="B18" s="222"/>
      <c r="C18" s="222"/>
      <c r="D18" s="222"/>
      <c r="E18" s="222"/>
      <c r="F18" s="222"/>
      <c r="G18" s="222"/>
      <c r="H18" s="223"/>
      <c r="I18" s="1">
        <v>11</v>
      </c>
      <c r="J18" s="110"/>
      <c r="K18" s="110"/>
    </row>
    <row r="19" spans="1:11" ht="12.75">
      <c r="A19" s="221" t="s">
        <v>163</v>
      </c>
      <c r="B19" s="222"/>
      <c r="C19" s="222"/>
      <c r="D19" s="222"/>
      <c r="E19" s="222"/>
      <c r="F19" s="222"/>
      <c r="G19" s="222"/>
      <c r="H19" s="223"/>
      <c r="I19" s="1">
        <v>12</v>
      </c>
      <c r="J19" s="110">
        <v>9166108</v>
      </c>
      <c r="K19" s="110">
        <v>9333968</v>
      </c>
    </row>
    <row r="20" spans="1:11" ht="12.75">
      <c r="A20" s="221" t="s">
        <v>164</v>
      </c>
      <c r="B20" s="222"/>
      <c r="C20" s="222"/>
      <c r="D20" s="222"/>
      <c r="E20" s="222"/>
      <c r="F20" s="222"/>
      <c r="G20" s="222"/>
      <c r="H20" s="223"/>
      <c r="I20" s="1">
        <v>13</v>
      </c>
      <c r="J20" s="110">
        <v>1079985</v>
      </c>
      <c r="K20" s="110">
        <v>1280728</v>
      </c>
    </row>
    <row r="21" spans="1:11" ht="12.75">
      <c r="A21" s="221" t="s">
        <v>165</v>
      </c>
      <c r="B21" s="222"/>
      <c r="C21" s="222"/>
      <c r="D21" s="222"/>
      <c r="E21" s="222"/>
      <c r="F21" s="222"/>
      <c r="G21" s="222"/>
      <c r="H21" s="223"/>
      <c r="I21" s="1">
        <v>14</v>
      </c>
      <c r="J21" s="110"/>
      <c r="K21" s="110">
        <v>30580</v>
      </c>
    </row>
    <row r="22" spans="1:11" ht="12.75">
      <c r="A22" s="221" t="s">
        <v>38</v>
      </c>
      <c r="B22" s="222"/>
      <c r="C22" s="222"/>
      <c r="D22" s="222"/>
      <c r="E22" s="222"/>
      <c r="F22" s="222"/>
      <c r="G22" s="222"/>
      <c r="H22" s="223"/>
      <c r="I22" s="1">
        <v>15</v>
      </c>
      <c r="J22" s="110"/>
      <c r="K22" s="110"/>
    </row>
    <row r="23" spans="1:11" ht="12.75">
      <c r="A23" s="221" t="s">
        <v>166</v>
      </c>
      <c r="B23" s="222"/>
      <c r="C23" s="222"/>
      <c r="D23" s="222"/>
      <c r="E23" s="222"/>
      <c r="F23" s="222"/>
      <c r="G23" s="222"/>
      <c r="H23" s="223"/>
      <c r="I23" s="1">
        <v>16</v>
      </c>
      <c r="J23" s="110"/>
      <c r="K23" s="110"/>
    </row>
    <row r="24" spans="1:11" ht="12.75">
      <c r="A24" s="221" t="s">
        <v>167</v>
      </c>
      <c r="B24" s="222"/>
      <c r="C24" s="222"/>
      <c r="D24" s="222"/>
      <c r="E24" s="222"/>
      <c r="F24" s="222"/>
      <c r="G24" s="222"/>
      <c r="H24" s="223"/>
      <c r="I24" s="1">
        <v>17</v>
      </c>
      <c r="J24" s="110"/>
      <c r="K24" s="110">
        <v>73215</v>
      </c>
    </row>
    <row r="25" spans="1:11" ht="12.75">
      <c r="A25" s="221" t="s">
        <v>168</v>
      </c>
      <c r="B25" s="222"/>
      <c r="C25" s="222"/>
      <c r="D25" s="222"/>
      <c r="E25" s="222"/>
      <c r="F25" s="222"/>
      <c r="G25" s="222"/>
      <c r="H25" s="223"/>
      <c r="I25" s="1">
        <v>18</v>
      </c>
      <c r="J25" s="110">
        <v>27250</v>
      </c>
      <c r="K25" s="110">
        <v>24325</v>
      </c>
    </row>
    <row r="26" spans="1:11" ht="12.75">
      <c r="A26" s="221" t="s">
        <v>169</v>
      </c>
      <c r="B26" s="222"/>
      <c r="C26" s="222"/>
      <c r="D26" s="222"/>
      <c r="E26" s="222"/>
      <c r="F26" s="222"/>
      <c r="G26" s="222"/>
      <c r="H26" s="223"/>
      <c r="I26" s="1">
        <v>19</v>
      </c>
      <c r="J26" s="7">
        <v>0</v>
      </c>
      <c r="K26" s="110"/>
    </row>
    <row r="27" spans="1:11" ht="12.75">
      <c r="A27" s="221" t="s">
        <v>317</v>
      </c>
      <c r="B27" s="222"/>
      <c r="C27" s="222"/>
      <c r="D27" s="222"/>
      <c r="E27" s="222"/>
      <c r="F27" s="222"/>
      <c r="G27" s="222"/>
      <c r="H27" s="223"/>
      <c r="I27" s="1">
        <v>20</v>
      </c>
      <c r="J27" s="123">
        <f>SUM(J28:J35)</f>
        <v>839670</v>
      </c>
      <c r="K27" s="123">
        <f>SUM(K28:K35)</f>
        <v>8136150</v>
      </c>
    </row>
    <row r="28" spans="1:11" ht="12.75" customHeight="1">
      <c r="A28" s="221" t="s">
        <v>39</v>
      </c>
      <c r="B28" s="222"/>
      <c r="C28" s="222"/>
      <c r="D28" s="222"/>
      <c r="E28" s="222"/>
      <c r="F28" s="222"/>
      <c r="G28" s="222"/>
      <c r="H28" s="223"/>
      <c r="I28" s="1">
        <v>21</v>
      </c>
      <c r="J28" s="7">
        <v>0</v>
      </c>
      <c r="K28" s="110">
        <v>413481</v>
      </c>
    </row>
    <row r="29" spans="1:10" ht="12.75" customHeight="1">
      <c r="A29" s="221" t="s">
        <v>170</v>
      </c>
      <c r="B29" s="222"/>
      <c r="C29" s="222"/>
      <c r="D29" s="222"/>
      <c r="E29" s="222"/>
      <c r="F29" s="222"/>
      <c r="G29" s="222"/>
      <c r="H29" s="223"/>
      <c r="I29" s="1">
        <v>22</v>
      </c>
      <c r="J29" s="7"/>
    </row>
    <row r="30" spans="1:11" ht="12.75" customHeight="1">
      <c r="A30" s="221" t="s">
        <v>171</v>
      </c>
      <c r="B30" s="222"/>
      <c r="C30" s="222"/>
      <c r="D30" s="222"/>
      <c r="E30" s="222"/>
      <c r="F30" s="222"/>
      <c r="G30" s="222"/>
      <c r="H30" s="223"/>
      <c r="I30" s="1">
        <v>23</v>
      </c>
      <c r="J30" s="110">
        <v>197125</v>
      </c>
      <c r="K30" s="7"/>
    </row>
    <row r="31" spans="1:11" ht="12.75" customHeight="1">
      <c r="A31" s="221" t="s">
        <v>172</v>
      </c>
      <c r="B31" s="222"/>
      <c r="C31" s="222"/>
      <c r="D31" s="222"/>
      <c r="E31" s="222"/>
      <c r="F31" s="222"/>
      <c r="G31" s="222"/>
      <c r="H31" s="223"/>
      <c r="I31" s="1">
        <v>24</v>
      </c>
      <c r="J31" s="110"/>
      <c r="K31" s="110"/>
    </row>
    <row r="32" spans="1:11" ht="12.75" customHeight="1">
      <c r="A32" s="221" t="s">
        <v>40</v>
      </c>
      <c r="B32" s="222"/>
      <c r="C32" s="222"/>
      <c r="D32" s="222"/>
      <c r="E32" s="222"/>
      <c r="F32" s="222"/>
      <c r="G32" s="222"/>
      <c r="H32" s="223"/>
      <c r="I32" s="1">
        <v>25</v>
      </c>
      <c r="J32" s="110">
        <v>196861</v>
      </c>
      <c r="K32" s="110"/>
    </row>
    <row r="33" spans="1:11" ht="12.75" customHeight="1">
      <c r="A33" s="221" t="s">
        <v>173</v>
      </c>
      <c r="B33" s="222"/>
      <c r="C33" s="222"/>
      <c r="D33" s="222"/>
      <c r="E33" s="222"/>
      <c r="F33" s="222"/>
      <c r="G33" s="222"/>
      <c r="H33" s="223"/>
      <c r="I33" s="1">
        <v>26</v>
      </c>
      <c r="J33" s="7">
        <v>249890</v>
      </c>
      <c r="K33" s="7">
        <v>7722669</v>
      </c>
    </row>
    <row r="34" spans="1:11" ht="12.75" customHeight="1">
      <c r="A34" s="221" t="s">
        <v>174</v>
      </c>
      <c r="B34" s="222"/>
      <c r="C34" s="222"/>
      <c r="D34" s="222"/>
      <c r="E34" s="222"/>
      <c r="F34" s="222"/>
      <c r="G34" s="222"/>
      <c r="H34" s="223"/>
      <c r="I34" s="1">
        <v>27</v>
      </c>
      <c r="J34" s="7"/>
      <c r="K34" s="7"/>
    </row>
    <row r="35" spans="1:11" ht="12.75" customHeight="1">
      <c r="A35" s="221" t="s">
        <v>139</v>
      </c>
      <c r="B35" s="222"/>
      <c r="C35" s="222"/>
      <c r="D35" s="222"/>
      <c r="E35" s="222"/>
      <c r="F35" s="222"/>
      <c r="G35" s="222"/>
      <c r="H35" s="223"/>
      <c r="I35" s="1">
        <v>28</v>
      </c>
      <c r="J35" s="7">
        <v>195794</v>
      </c>
      <c r="K35" s="7"/>
    </row>
    <row r="36" spans="1:11" ht="12.75">
      <c r="A36" s="221" t="s">
        <v>175</v>
      </c>
      <c r="B36" s="222"/>
      <c r="C36" s="222"/>
      <c r="D36" s="222"/>
      <c r="E36" s="222"/>
      <c r="F36" s="222"/>
      <c r="G36" s="222"/>
      <c r="H36" s="223"/>
      <c r="I36" s="1">
        <v>29</v>
      </c>
      <c r="J36" s="123">
        <f>SUM(J38:J39)</f>
        <v>157679</v>
      </c>
      <c r="K36" s="123">
        <f>SUM(K38:K39)</f>
        <v>0</v>
      </c>
    </row>
    <row r="37" spans="1:11" ht="12.75" customHeight="1">
      <c r="A37" s="221" t="s">
        <v>41</v>
      </c>
      <c r="B37" s="222"/>
      <c r="C37" s="222"/>
      <c r="D37" s="222"/>
      <c r="E37" s="222"/>
      <c r="F37" s="222"/>
      <c r="G37" s="222"/>
      <c r="H37" s="223"/>
      <c r="I37" s="1">
        <v>30</v>
      </c>
      <c r="J37" s="109">
        <v>0</v>
      </c>
      <c r="K37" s="107">
        <v>0</v>
      </c>
    </row>
    <row r="38" spans="1:11" ht="12.75" customHeight="1">
      <c r="A38" s="221" t="s">
        <v>176</v>
      </c>
      <c r="B38" s="222"/>
      <c r="C38" s="222"/>
      <c r="D38" s="222"/>
      <c r="E38" s="222"/>
      <c r="F38" s="222"/>
      <c r="G38" s="222"/>
      <c r="H38" s="223"/>
      <c r="I38" s="1">
        <v>31</v>
      </c>
      <c r="J38" s="7"/>
      <c r="K38" s="7"/>
    </row>
    <row r="39" spans="1:11" ht="12.75" customHeight="1">
      <c r="A39" s="221" t="s">
        <v>42</v>
      </c>
      <c r="B39" s="222"/>
      <c r="C39" s="222"/>
      <c r="D39" s="222"/>
      <c r="E39" s="222"/>
      <c r="F39" s="222"/>
      <c r="G39" s="222"/>
      <c r="H39" s="223"/>
      <c r="I39" s="1">
        <v>32</v>
      </c>
      <c r="J39" s="7">
        <v>157679</v>
      </c>
      <c r="K39" s="7"/>
    </row>
    <row r="40" spans="1:11" ht="12.75">
      <c r="A40" s="221" t="s">
        <v>43</v>
      </c>
      <c r="B40" s="222"/>
      <c r="C40" s="222"/>
      <c r="D40" s="222"/>
      <c r="E40" s="222"/>
      <c r="F40" s="222"/>
      <c r="G40" s="222"/>
      <c r="H40" s="223"/>
      <c r="I40" s="1">
        <v>33</v>
      </c>
      <c r="J40" s="7">
        <v>147920</v>
      </c>
      <c r="K40" s="7">
        <v>327664</v>
      </c>
    </row>
    <row r="41" spans="1:11" ht="12.75">
      <c r="A41" s="227" t="s">
        <v>177</v>
      </c>
      <c r="B41" s="228"/>
      <c r="C41" s="228"/>
      <c r="D41" s="228"/>
      <c r="E41" s="228"/>
      <c r="F41" s="228"/>
      <c r="G41" s="228"/>
      <c r="H41" s="229"/>
      <c r="I41" s="1">
        <v>34</v>
      </c>
      <c r="J41" s="123">
        <f>J42+J50+J57+J65</f>
        <v>36079509</v>
      </c>
      <c r="K41" s="123">
        <f>K42+K50+K57+K65</f>
        <v>26285520</v>
      </c>
    </row>
    <row r="42" spans="1:11" ht="12.75">
      <c r="A42" s="221" t="s">
        <v>318</v>
      </c>
      <c r="B42" s="222"/>
      <c r="C42" s="222"/>
      <c r="D42" s="222"/>
      <c r="E42" s="222"/>
      <c r="F42" s="222"/>
      <c r="G42" s="222"/>
      <c r="H42" s="223"/>
      <c r="I42" s="1">
        <v>35</v>
      </c>
      <c r="J42" s="123">
        <f>SUM(J43:J49)</f>
        <v>0</v>
      </c>
      <c r="K42" s="123">
        <f>SUM(K43:K49)</f>
        <v>0</v>
      </c>
    </row>
    <row r="43" spans="1:11" ht="12.75">
      <c r="A43" s="221" t="s">
        <v>44</v>
      </c>
      <c r="B43" s="222"/>
      <c r="C43" s="222"/>
      <c r="D43" s="222"/>
      <c r="E43" s="222"/>
      <c r="F43" s="222"/>
      <c r="G43" s="222"/>
      <c r="H43" s="223"/>
      <c r="I43" s="1">
        <v>36</v>
      </c>
      <c r="J43" s="7"/>
      <c r="K43" s="7"/>
    </row>
    <row r="44" spans="1:11" ht="12.75">
      <c r="A44" s="221" t="s">
        <v>45</v>
      </c>
      <c r="B44" s="222"/>
      <c r="C44" s="222"/>
      <c r="D44" s="222"/>
      <c r="E44" s="222"/>
      <c r="F44" s="222"/>
      <c r="G44" s="222"/>
      <c r="H44" s="223"/>
      <c r="I44" s="1">
        <v>37</v>
      </c>
      <c r="J44" s="7"/>
      <c r="K44" s="7"/>
    </row>
    <row r="45" spans="1:11" ht="12.75">
      <c r="A45" s="221" t="s">
        <v>178</v>
      </c>
      <c r="B45" s="222"/>
      <c r="C45" s="222"/>
      <c r="D45" s="222"/>
      <c r="E45" s="222"/>
      <c r="F45" s="222"/>
      <c r="G45" s="222"/>
      <c r="H45" s="223"/>
      <c r="I45" s="1">
        <v>38</v>
      </c>
      <c r="J45" s="7"/>
      <c r="K45" s="7"/>
    </row>
    <row r="46" spans="1:11" ht="12.75">
      <c r="A46" s="221" t="s">
        <v>138</v>
      </c>
      <c r="B46" s="222"/>
      <c r="C46" s="222"/>
      <c r="D46" s="222"/>
      <c r="E46" s="222"/>
      <c r="F46" s="222"/>
      <c r="G46" s="222"/>
      <c r="H46" s="223"/>
      <c r="I46" s="1">
        <v>39</v>
      </c>
      <c r="J46" s="7"/>
      <c r="K46" s="7"/>
    </row>
    <row r="47" spans="1:11" ht="12.75">
      <c r="A47" s="221" t="s">
        <v>179</v>
      </c>
      <c r="B47" s="222"/>
      <c r="C47" s="222"/>
      <c r="D47" s="222"/>
      <c r="E47" s="222"/>
      <c r="F47" s="222"/>
      <c r="G47" s="222"/>
      <c r="H47" s="223"/>
      <c r="I47" s="1">
        <v>40</v>
      </c>
      <c r="J47" s="7"/>
      <c r="K47" s="7"/>
    </row>
    <row r="48" spans="1:11" ht="12.75">
      <c r="A48" s="221" t="s">
        <v>180</v>
      </c>
      <c r="B48" s="222"/>
      <c r="C48" s="222"/>
      <c r="D48" s="222"/>
      <c r="E48" s="222"/>
      <c r="F48" s="222"/>
      <c r="G48" s="222"/>
      <c r="H48" s="223"/>
      <c r="I48" s="1">
        <v>41</v>
      </c>
      <c r="J48" s="7"/>
      <c r="K48" s="7"/>
    </row>
    <row r="49" spans="1:11" ht="12.75">
      <c r="A49" s="221" t="s">
        <v>46</v>
      </c>
      <c r="B49" s="222"/>
      <c r="C49" s="222"/>
      <c r="D49" s="222"/>
      <c r="E49" s="222"/>
      <c r="F49" s="222"/>
      <c r="G49" s="222"/>
      <c r="H49" s="223"/>
      <c r="I49" s="1">
        <v>42</v>
      </c>
      <c r="J49" s="7"/>
      <c r="K49" s="7"/>
    </row>
    <row r="50" spans="1:11" ht="12.75">
      <c r="A50" s="221" t="s">
        <v>319</v>
      </c>
      <c r="B50" s="222"/>
      <c r="C50" s="222"/>
      <c r="D50" s="222"/>
      <c r="E50" s="222"/>
      <c r="F50" s="222"/>
      <c r="G50" s="222"/>
      <c r="H50" s="223"/>
      <c r="I50" s="1">
        <v>43</v>
      </c>
      <c r="J50" s="123">
        <f>SUM(J51:J56)</f>
        <v>2811046</v>
      </c>
      <c r="K50" s="123">
        <f>SUM(K51:K56)</f>
        <v>4040541</v>
      </c>
    </row>
    <row r="51" spans="1:11" ht="12.75">
      <c r="A51" s="221" t="s">
        <v>181</v>
      </c>
      <c r="B51" s="222"/>
      <c r="C51" s="222"/>
      <c r="D51" s="222"/>
      <c r="E51" s="222"/>
      <c r="F51" s="222"/>
      <c r="G51" s="222"/>
      <c r="H51" s="223"/>
      <c r="I51" s="1">
        <v>44</v>
      </c>
      <c r="J51" s="7">
        <v>0</v>
      </c>
      <c r="K51" s="7"/>
    </row>
    <row r="52" spans="1:11" ht="12.75">
      <c r="A52" s="221" t="s">
        <v>47</v>
      </c>
      <c r="B52" s="222"/>
      <c r="C52" s="222"/>
      <c r="D52" s="222"/>
      <c r="E52" s="222"/>
      <c r="F52" s="222"/>
      <c r="G52" s="222"/>
      <c r="H52" s="223"/>
      <c r="I52" s="1">
        <v>45</v>
      </c>
      <c r="J52" s="7">
        <v>2531395</v>
      </c>
      <c r="K52" s="7">
        <v>2837350</v>
      </c>
    </row>
    <row r="53" spans="1:11" ht="12.75">
      <c r="A53" s="221" t="s">
        <v>182</v>
      </c>
      <c r="B53" s="222"/>
      <c r="C53" s="222"/>
      <c r="D53" s="222"/>
      <c r="E53" s="222"/>
      <c r="F53" s="222"/>
      <c r="G53" s="222"/>
      <c r="H53" s="223"/>
      <c r="I53" s="1">
        <v>46</v>
      </c>
      <c r="J53" s="7"/>
      <c r="K53" s="7"/>
    </row>
    <row r="54" spans="1:11" ht="12.75">
      <c r="A54" s="221" t="s">
        <v>183</v>
      </c>
      <c r="B54" s="222"/>
      <c r="C54" s="222"/>
      <c r="D54" s="222"/>
      <c r="E54" s="222"/>
      <c r="F54" s="222"/>
      <c r="G54" s="222"/>
      <c r="H54" s="223"/>
      <c r="I54" s="1">
        <v>47</v>
      </c>
      <c r="J54" s="7">
        <v>2029</v>
      </c>
      <c r="K54" s="7">
        <v>5744</v>
      </c>
    </row>
    <row r="55" spans="1:11" ht="12.75">
      <c r="A55" s="221" t="s">
        <v>184</v>
      </c>
      <c r="B55" s="222"/>
      <c r="C55" s="222"/>
      <c r="D55" s="222"/>
      <c r="E55" s="222"/>
      <c r="F55" s="222"/>
      <c r="G55" s="222"/>
      <c r="H55" s="223"/>
      <c r="I55" s="1">
        <v>48</v>
      </c>
      <c r="J55" s="7"/>
      <c r="K55" s="7">
        <v>1143947</v>
      </c>
    </row>
    <row r="56" spans="1:11" ht="12.75">
      <c r="A56" s="221" t="s">
        <v>48</v>
      </c>
      <c r="B56" s="222"/>
      <c r="C56" s="222"/>
      <c r="D56" s="222"/>
      <c r="E56" s="222"/>
      <c r="F56" s="222"/>
      <c r="G56" s="222"/>
      <c r="H56" s="223"/>
      <c r="I56" s="1">
        <v>49</v>
      </c>
      <c r="J56" s="7">
        <v>277622</v>
      </c>
      <c r="K56" s="7">
        <v>53500</v>
      </c>
    </row>
    <row r="57" spans="1:11" ht="12.75">
      <c r="A57" s="221" t="s">
        <v>320</v>
      </c>
      <c r="B57" s="222"/>
      <c r="C57" s="222"/>
      <c r="D57" s="222"/>
      <c r="E57" s="222"/>
      <c r="F57" s="222"/>
      <c r="G57" s="222"/>
      <c r="H57" s="223"/>
      <c r="I57" s="1">
        <v>50</v>
      </c>
      <c r="J57" s="123">
        <f>SUM(J58:J64)</f>
        <v>30146005</v>
      </c>
      <c r="K57" s="123">
        <f>SUM(K58:K64)</f>
        <v>10083600</v>
      </c>
    </row>
    <row r="58" spans="1:11" ht="12.75">
      <c r="A58" s="221" t="s">
        <v>39</v>
      </c>
      <c r="B58" s="222"/>
      <c r="C58" s="222"/>
      <c r="D58" s="222"/>
      <c r="E58" s="222"/>
      <c r="F58" s="222"/>
      <c r="G58" s="222"/>
      <c r="H58" s="223"/>
      <c r="I58" s="1">
        <v>51</v>
      </c>
      <c r="J58" s="7">
        <v>0</v>
      </c>
      <c r="K58" s="7">
        <v>0</v>
      </c>
    </row>
    <row r="59" spans="1:11" ht="12.75">
      <c r="A59" s="221" t="s">
        <v>170</v>
      </c>
      <c r="B59" s="222"/>
      <c r="C59" s="222"/>
      <c r="D59" s="222"/>
      <c r="E59" s="222"/>
      <c r="F59" s="222"/>
      <c r="G59" s="222"/>
      <c r="H59" s="223"/>
      <c r="I59" s="1">
        <v>52</v>
      </c>
      <c r="J59" s="7">
        <v>0</v>
      </c>
      <c r="K59" s="7">
        <v>0</v>
      </c>
    </row>
    <row r="60" spans="1:11" ht="12.75">
      <c r="A60" s="221" t="s">
        <v>185</v>
      </c>
      <c r="B60" s="222"/>
      <c r="C60" s="222"/>
      <c r="D60" s="222"/>
      <c r="E60" s="222"/>
      <c r="F60" s="222"/>
      <c r="G60" s="222"/>
      <c r="H60" s="223"/>
      <c r="I60" s="1">
        <v>53</v>
      </c>
      <c r="J60" s="7">
        <v>0</v>
      </c>
      <c r="K60" s="7">
        <v>0</v>
      </c>
    </row>
    <row r="61" spans="1:11" ht="12.75">
      <c r="A61" s="221" t="s">
        <v>186</v>
      </c>
      <c r="B61" s="222"/>
      <c r="C61" s="222"/>
      <c r="D61" s="222"/>
      <c r="E61" s="222"/>
      <c r="F61" s="222"/>
      <c r="G61" s="222"/>
      <c r="H61" s="223"/>
      <c r="I61" s="1">
        <v>54</v>
      </c>
      <c r="J61" s="7">
        <v>0</v>
      </c>
      <c r="K61" s="7">
        <v>0</v>
      </c>
    </row>
    <row r="62" spans="1:11" ht="12.75">
      <c r="A62" s="221" t="s">
        <v>40</v>
      </c>
      <c r="B62" s="222"/>
      <c r="C62" s="222"/>
      <c r="D62" s="222"/>
      <c r="E62" s="222"/>
      <c r="F62" s="222"/>
      <c r="G62" s="222"/>
      <c r="H62" s="223"/>
      <c r="I62" s="1">
        <v>55</v>
      </c>
      <c r="J62" s="7">
        <v>0</v>
      </c>
      <c r="K62" s="7">
        <v>0</v>
      </c>
    </row>
    <row r="63" spans="1:11" ht="12.75">
      <c r="A63" s="221" t="s">
        <v>173</v>
      </c>
      <c r="B63" s="222"/>
      <c r="C63" s="222"/>
      <c r="D63" s="222"/>
      <c r="E63" s="222"/>
      <c r="F63" s="222"/>
      <c r="G63" s="222"/>
      <c r="H63" s="223"/>
      <c r="I63" s="1">
        <v>56</v>
      </c>
      <c r="J63" s="7">
        <v>24865575</v>
      </c>
      <c r="K63" s="7">
        <v>2000000</v>
      </c>
    </row>
    <row r="64" spans="1:11" ht="12.75">
      <c r="A64" s="221" t="s">
        <v>49</v>
      </c>
      <c r="B64" s="222"/>
      <c r="C64" s="222"/>
      <c r="D64" s="222"/>
      <c r="E64" s="222"/>
      <c r="F64" s="222"/>
      <c r="G64" s="222"/>
      <c r="H64" s="223"/>
      <c r="I64" s="1">
        <v>57</v>
      </c>
      <c r="J64" s="7">
        <v>5280430</v>
      </c>
      <c r="K64" s="7">
        <v>8083600</v>
      </c>
    </row>
    <row r="65" spans="1:11" ht="12.75">
      <c r="A65" s="221" t="s">
        <v>187</v>
      </c>
      <c r="B65" s="222"/>
      <c r="C65" s="222"/>
      <c r="D65" s="222"/>
      <c r="E65" s="222"/>
      <c r="F65" s="222"/>
      <c r="G65" s="222"/>
      <c r="H65" s="223"/>
      <c r="I65" s="1">
        <v>58</v>
      </c>
      <c r="J65" s="7">
        <v>3122458</v>
      </c>
      <c r="K65" s="7">
        <v>12161379</v>
      </c>
    </row>
    <row r="66" spans="1:11" ht="12.75">
      <c r="A66" s="227" t="s">
        <v>188</v>
      </c>
      <c r="B66" s="228"/>
      <c r="C66" s="228"/>
      <c r="D66" s="228"/>
      <c r="E66" s="228"/>
      <c r="F66" s="228"/>
      <c r="G66" s="228"/>
      <c r="H66" s="229"/>
      <c r="I66" s="1">
        <v>59</v>
      </c>
      <c r="J66" s="7">
        <v>3676734</v>
      </c>
      <c r="K66" s="7">
        <v>4045213</v>
      </c>
    </row>
    <row r="67" spans="1:11" ht="12.75">
      <c r="A67" s="227" t="s">
        <v>59</v>
      </c>
      <c r="B67" s="228"/>
      <c r="C67" s="228"/>
      <c r="D67" s="228"/>
      <c r="E67" s="228"/>
      <c r="F67" s="228"/>
      <c r="G67" s="228"/>
      <c r="H67" s="229"/>
      <c r="I67" s="1">
        <v>60</v>
      </c>
      <c r="J67" s="123">
        <f>J8+J9+J41+J66</f>
        <v>56718757</v>
      </c>
      <c r="K67" s="123">
        <f>K8+K9+K41+K66</f>
        <v>53389973</v>
      </c>
    </row>
    <row r="68" spans="1:11" ht="12.75">
      <c r="A68" s="230" t="s">
        <v>60</v>
      </c>
      <c r="B68" s="231"/>
      <c r="C68" s="231"/>
      <c r="D68" s="231"/>
      <c r="E68" s="231"/>
      <c r="F68" s="231"/>
      <c r="G68" s="231"/>
      <c r="H68" s="232"/>
      <c r="I68" s="4">
        <v>61</v>
      </c>
      <c r="J68" s="8"/>
      <c r="K68" s="8"/>
    </row>
    <row r="69" spans="1:11" ht="12.75">
      <c r="A69" s="233" t="s">
        <v>50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5"/>
    </row>
    <row r="70" spans="1:11" ht="12.75">
      <c r="A70" s="224" t="s">
        <v>51</v>
      </c>
      <c r="B70" s="225"/>
      <c r="C70" s="225"/>
      <c r="D70" s="225"/>
      <c r="E70" s="225"/>
      <c r="F70" s="225"/>
      <c r="G70" s="225"/>
      <c r="H70" s="226"/>
      <c r="I70" s="3">
        <v>62</v>
      </c>
      <c r="J70" s="123">
        <v>46512612</v>
      </c>
      <c r="K70" s="123">
        <f>K71+K73+K79+K80+K83+K86+K72</f>
        <v>42521259</v>
      </c>
    </row>
    <row r="71" spans="1:11" ht="12.75">
      <c r="A71" s="221" t="s">
        <v>52</v>
      </c>
      <c r="B71" s="222"/>
      <c r="C71" s="222"/>
      <c r="D71" s="222"/>
      <c r="E71" s="222"/>
      <c r="F71" s="222"/>
      <c r="G71" s="222"/>
      <c r="H71" s="223"/>
      <c r="I71" s="1">
        <v>63</v>
      </c>
      <c r="J71" s="7">
        <v>46357000</v>
      </c>
      <c r="K71" s="7">
        <v>46357000</v>
      </c>
    </row>
    <row r="72" spans="1:11" ht="12.75">
      <c r="A72" s="221" t="s">
        <v>53</v>
      </c>
      <c r="B72" s="222"/>
      <c r="C72" s="222"/>
      <c r="D72" s="222"/>
      <c r="E72" s="222"/>
      <c r="F72" s="222"/>
      <c r="G72" s="222"/>
      <c r="H72" s="223"/>
      <c r="I72" s="1">
        <v>64</v>
      </c>
      <c r="J72" s="7">
        <v>0</v>
      </c>
      <c r="K72" s="7">
        <v>-216517</v>
      </c>
    </row>
    <row r="73" spans="1:11" ht="12.75">
      <c r="A73" s="221" t="s">
        <v>54</v>
      </c>
      <c r="B73" s="222"/>
      <c r="C73" s="222"/>
      <c r="D73" s="222"/>
      <c r="E73" s="222"/>
      <c r="F73" s="222"/>
      <c r="G73" s="222"/>
      <c r="H73" s="223"/>
      <c r="I73" s="1">
        <v>65</v>
      </c>
      <c r="J73" s="123">
        <f>SUM(J74:J78)</f>
        <v>14001181</v>
      </c>
      <c r="K73" s="123">
        <f>SUM(K74:K78)</f>
        <v>14001181</v>
      </c>
    </row>
    <row r="74" spans="1:11" ht="12.75">
      <c r="A74" s="221" t="s">
        <v>55</v>
      </c>
      <c r="B74" s="222"/>
      <c r="C74" s="222"/>
      <c r="D74" s="222"/>
      <c r="E74" s="222"/>
      <c r="F74" s="222"/>
      <c r="G74" s="222"/>
      <c r="H74" s="223"/>
      <c r="I74" s="1">
        <v>66</v>
      </c>
      <c r="J74" s="7">
        <v>141000</v>
      </c>
      <c r="K74" s="7">
        <v>141000</v>
      </c>
    </row>
    <row r="75" spans="1:11" ht="12.75">
      <c r="A75" s="221" t="s">
        <v>189</v>
      </c>
      <c r="B75" s="222"/>
      <c r="C75" s="222"/>
      <c r="D75" s="222"/>
      <c r="E75" s="222"/>
      <c r="F75" s="222"/>
      <c r="G75" s="222"/>
      <c r="H75" s="223"/>
      <c r="I75" s="1">
        <v>67</v>
      </c>
      <c r="J75" s="7">
        <v>13860181</v>
      </c>
      <c r="K75" s="7">
        <v>13860181</v>
      </c>
    </row>
    <row r="76" spans="1:11" ht="12.75">
      <c r="A76" s="221" t="s">
        <v>190</v>
      </c>
      <c r="B76" s="222"/>
      <c r="C76" s="222"/>
      <c r="D76" s="222"/>
      <c r="E76" s="222"/>
      <c r="F76" s="222"/>
      <c r="G76" s="222"/>
      <c r="H76" s="223"/>
      <c r="I76" s="1">
        <v>68</v>
      </c>
      <c r="J76" s="7"/>
      <c r="K76" s="7"/>
    </row>
    <row r="77" spans="1:11" ht="12.75">
      <c r="A77" s="221" t="s">
        <v>56</v>
      </c>
      <c r="B77" s="222"/>
      <c r="C77" s="222"/>
      <c r="D77" s="222"/>
      <c r="E77" s="222"/>
      <c r="F77" s="222"/>
      <c r="G77" s="222"/>
      <c r="H77" s="223"/>
      <c r="I77" s="1">
        <v>69</v>
      </c>
      <c r="J77" s="7"/>
      <c r="K77" s="7"/>
    </row>
    <row r="78" spans="1:11" ht="12.75">
      <c r="A78" s="221" t="s">
        <v>57</v>
      </c>
      <c r="B78" s="222"/>
      <c r="C78" s="222"/>
      <c r="D78" s="222"/>
      <c r="E78" s="222"/>
      <c r="F78" s="222"/>
      <c r="G78" s="222"/>
      <c r="H78" s="223"/>
      <c r="I78" s="1">
        <v>70</v>
      </c>
      <c r="J78" s="7"/>
      <c r="K78" s="7"/>
    </row>
    <row r="79" spans="1:11" ht="12.75">
      <c r="A79" s="221" t="s">
        <v>58</v>
      </c>
      <c r="B79" s="222"/>
      <c r="C79" s="222"/>
      <c r="D79" s="222"/>
      <c r="E79" s="222"/>
      <c r="F79" s="222"/>
      <c r="G79" s="222"/>
      <c r="H79" s="223"/>
      <c r="I79" s="1">
        <v>71</v>
      </c>
      <c r="J79" s="7"/>
      <c r="K79" s="7"/>
    </row>
    <row r="80" spans="1:11" ht="12.75">
      <c r="A80" s="221" t="s">
        <v>191</v>
      </c>
      <c r="B80" s="222"/>
      <c r="C80" s="222"/>
      <c r="D80" s="222"/>
      <c r="E80" s="222"/>
      <c r="F80" s="222"/>
      <c r="G80" s="222"/>
      <c r="H80" s="223"/>
      <c r="I80" s="1">
        <v>72</v>
      </c>
      <c r="J80" s="123">
        <f>SUM(J81:J82)</f>
        <v>10711913</v>
      </c>
      <c r="K80" s="123">
        <f>K81-K82</f>
        <v>-13845405</v>
      </c>
    </row>
    <row r="81" spans="1:11" ht="12.75">
      <c r="A81" s="236" t="s">
        <v>61</v>
      </c>
      <c r="B81" s="237"/>
      <c r="C81" s="237"/>
      <c r="D81" s="237"/>
      <c r="E81" s="237"/>
      <c r="F81" s="237"/>
      <c r="G81" s="237"/>
      <c r="H81" s="238"/>
      <c r="I81" s="1">
        <v>73</v>
      </c>
      <c r="J81" s="7"/>
      <c r="K81" s="7"/>
    </row>
    <row r="82" spans="1:11" ht="12.75">
      <c r="A82" s="236" t="s">
        <v>192</v>
      </c>
      <c r="B82" s="237"/>
      <c r="C82" s="237"/>
      <c r="D82" s="237"/>
      <c r="E82" s="237"/>
      <c r="F82" s="237"/>
      <c r="G82" s="237"/>
      <c r="H82" s="238"/>
      <c r="I82" s="1">
        <v>74</v>
      </c>
      <c r="J82" s="7">
        <v>10711913</v>
      </c>
      <c r="K82" s="7">
        <v>13845405</v>
      </c>
    </row>
    <row r="83" spans="1:11" ht="12.75">
      <c r="A83" s="221" t="s">
        <v>193</v>
      </c>
      <c r="B83" s="222"/>
      <c r="C83" s="222"/>
      <c r="D83" s="222"/>
      <c r="E83" s="222"/>
      <c r="F83" s="222"/>
      <c r="G83" s="222"/>
      <c r="H83" s="223"/>
      <c r="I83" s="1">
        <v>75</v>
      </c>
      <c r="J83" s="123">
        <f>J84-J85</f>
        <v>-3133656</v>
      </c>
      <c r="K83" s="123">
        <f>K84-K85</f>
        <v>-3775000</v>
      </c>
    </row>
    <row r="84" spans="1:11" ht="12.75">
      <c r="A84" s="236" t="s">
        <v>62</v>
      </c>
      <c r="B84" s="237"/>
      <c r="C84" s="237"/>
      <c r="D84" s="237"/>
      <c r="E84" s="237"/>
      <c r="F84" s="237"/>
      <c r="G84" s="237"/>
      <c r="H84" s="238"/>
      <c r="I84" s="1">
        <v>76</v>
      </c>
      <c r="J84" s="7"/>
      <c r="K84" s="7"/>
    </row>
    <row r="85" spans="1:11" ht="12.75">
      <c r="A85" s="236" t="s">
        <v>63</v>
      </c>
      <c r="B85" s="237"/>
      <c r="C85" s="237"/>
      <c r="D85" s="237"/>
      <c r="E85" s="237"/>
      <c r="F85" s="237"/>
      <c r="G85" s="237"/>
      <c r="H85" s="238"/>
      <c r="I85" s="1">
        <v>77</v>
      </c>
      <c r="J85" s="7">
        <v>3133656</v>
      </c>
      <c r="K85" s="7">
        <v>3775000</v>
      </c>
    </row>
    <row r="86" spans="1:11" ht="12.75">
      <c r="A86" s="221" t="s">
        <v>194</v>
      </c>
      <c r="B86" s="222"/>
      <c r="C86" s="222"/>
      <c r="D86" s="222"/>
      <c r="E86" s="222"/>
      <c r="F86" s="222"/>
      <c r="G86" s="222"/>
      <c r="H86" s="223"/>
      <c r="I86" s="1">
        <v>78</v>
      </c>
      <c r="J86" s="7"/>
      <c r="K86" s="7"/>
    </row>
    <row r="87" spans="1:11" ht="12.75">
      <c r="A87" s="227" t="s">
        <v>64</v>
      </c>
      <c r="B87" s="228"/>
      <c r="C87" s="228"/>
      <c r="D87" s="228"/>
      <c r="E87" s="228"/>
      <c r="F87" s="228"/>
      <c r="G87" s="228"/>
      <c r="H87" s="229"/>
      <c r="I87" s="1">
        <v>79</v>
      </c>
      <c r="J87" s="123">
        <f>SUM(J88:J90)</f>
        <v>0</v>
      </c>
      <c r="K87" s="123">
        <f>SUM(K88:K90)</f>
        <v>0</v>
      </c>
    </row>
    <row r="88" spans="1:11" ht="12.75">
      <c r="A88" s="221" t="s">
        <v>195</v>
      </c>
      <c r="B88" s="222"/>
      <c r="C88" s="222"/>
      <c r="D88" s="222"/>
      <c r="E88" s="222"/>
      <c r="F88" s="222"/>
      <c r="G88" s="222"/>
      <c r="H88" s="223"/>
      <c r="I88" s="1">
        <v>80</v>
      </c>
      <c r="J88" s="7"/>
      <c r="K88" s="7"/>
    </row>
    <row r="89" spans="1:11" ht="12.75">
      <c r="A89" s="221" t="s">
        <v>65</v>
      </c>
      <c r="B89" s="222"/>
      <c r="C89" s="222"/>
      <c r="D89" s="222"/>
      <c r="E89" s="222"/>
      <c r="F89" s="222"/>
      <c r="G89" s="222"/>
      <c r="H89" s="223"/>
      <c r="I89" s="1">
        <v>81</v>
      </c>
      <c r="J89" s="7"/>
      <c r="K89" s="7"/>
    </row>
    <row r="90" spans="1:11" ht="12.75">
      <c r="A90" s="221" t="s">
        <v>66</v>
      </c>
      <c r="B90" s="222"/>
      <c r="C90" s="222"/>
      <c r="D90" s="222"/>
      <c r="E90" s="222"/>
      <c r="F90" s="222"/>
      <c r="G90" s="222"/>
      <c r="H90" s="223"/>
      <c r="I90" s="1">
        <v>82</v>
      </c>
      <c r="J90" s="7"/>
      <c r="K90" s="7"/>
    </row>
    <row r="91" spans="1:11" ht="12.75">
      <c r="A91" s="227" t="s">
        <v>321</v>
      </c>
      <c r="B91" s="228"/>
      <c r="C91" s="228"/>
      <c r="D91" s="228"/>
      <c r="E91" s="228"/>
      <c r="F91" s="228"/>
      <c r="G91" s="228"/>
      <c r="H91" s="229"/>
      <c r="I91" s="1">
        <v>83</v>
      </c>
      <c r="J91" s="123">
        <f>SUM(J92:J100)</f>
        <v>0</v>
      </c>
      <c r="K91" s="123">
        <f>SUM(K92:K100)</f>
        <v>84000</v>
      </c>
    </row>
    <row r="92" spans="1:11" ht="12.75">
      <c r="A92" s="221" t="s">
        <v>196</v>
      </c>
      <c r="B92" s="222"/>
      <c r="C92" s="222"/>
      <c r="D92" s="222"/>
      <c r="E92" s="222"/>
      <c r="F92" s="222"/>
      <c r="G92" s="222"/>
      <c r="H92" s="223"/>
      <c r="I92" s="1">
        <v>84</v>
      </c>
      <c r="J92" s="7"/>
      <c r="K92" s="7"/>
    </row>
    <row r="93" spans="1:11" ht="12.75">
      <c r="A93" s="221" t="s">
        <v>67</v>
      </c>
      <c r="B93" s="222"/>
      <c r="C93" s="222"/>
      <c r="D93" s="222"/>
      <c r="E93" s="222"/>
      <c r="F93" s="222"/>
      <c r="G93" s="222"/>
      <c r="H93" s="223"/>
      <c r="I93" s="1">
        <v>85</v>
      </c>
      <c r="J93" s="7"/>
      <c r="K93" s="7"/>
    </row>
    <row r="94" spans="1:11" ht="12.75">
      <c r="A94" s="221" t="s">
        <v>197</v>
      </c>
      <c r="B94" s="222"/>
      <c r="C94" s="222"/>
      <c r="D94" s="222"/>
      <c r="E94" s="222"/>
      <c r="F94" s="222"/>
      <c r="G94" s="222"/>
      <c r="H94" s="223"/>
      <c r="I94" s="1">
        <v>86</v>
      </c>
      <c r="J94" s="7"/>
      <c r="K94" s="7"/>
    </row>
    <row r="95" spans="1:11" ht="12.75">
      <c r="A95" s="221" t="s">
        <v>198</v>
      </c>
      <c r="B95" s="222"/>
      <c r="C95" s="222"/>
      <c r="D95" s="222"/>
      <c r="E95" s="222"/>
      <c r="F95" s="222"/>
      <c r="G95" s="222"/>
      <c r="H95" s="223"/>
      <c r="I95" s="1">
        <v>87</v>
      </c>
      <c r="J95" s="7"/>
      <c r="K95" s="7"/>
    </row>
    <row r="96" spans="1:11" ht="12.75">
      <c r="A96" s="221" t="s">
        <v>68</v>
      </c>
      <c r="B96" s="222"/>
      <c r="C96" s="222"/>
      <c r="D96" s="222"/>
      <c r="E96" s="222"/>
      <c r="F96" s="222"/>
      <c r="G96" s="222"/>
      <c r="H96" s="223"/>
      <c r="I96" s="1">
        <v>88</v>
      </c>
      <c r="J96" s="7"/>
      <c r="K96" s="7"/>
    </row>
    <row r="97" spans="1:11" ht="12.75">
      <c r="A97" s="221" t="s">
        <v>199</v>
      </c>
      <c r="B97" s="222"/>
      <c r="C97" s="222"/>
      <c r="D97" s="222"/>
      <c r="E97" s="222"/>
      <c r="F97" s="222"/>
      <c r="G97" s="222"/>
      <c r="H97" s="223"/>
      <c r="I97" s="1">
        <v>89</v>
      </c>
      <c r="J97" s="7"/>
      <c r="K97" s="7"/>
    </row>
    <row r="98" spans="1:11" ht="12.75">
      <c r="A98" s="221" t="s">
        <v>200</v>
      </c>
      <c r="B98" s="222"/>
      <c r="C98" s="222"/>
      <c r="D98" s="222"/>
      <c r="E98" s="222"/>
      <c r="F98" s="222"/>
      <c r="G98" s="222"/>
      <c r="H98" s="223"/>
      <c r="I98" s="1">
        <v>90</v>
      </c>
      <c r="J98" s="7"/>
      <c r="K98" s="7"/>
    </row>
    <row r="99" spans="1:11" ht="12.75">
      <c r="A99" s="221" t="s">
        <v>69</v>
      </c>
      <c r="B99" s="222"/>
      <c r="C99" s="222"/>
      <c r="D99" s="222"/>
      <c r="E99" s="222"/>
      <c r="F99" s="222"/>
      <c r="G99" s="222"/>
      <c r="H99" s="223"/>
      <c r="I99" s="1">
        <v>91</v>
      </c>
      <c r="J99" s="7"/>
      <c r="K99" s="7"/>
    </row>
    <row r="100" spans="1:11" ht="12.75">
      <c r="A100" s="221" t="s">
        <v>201</v>
      </c>
      <c r="B100" s="222"/>
      <c r="C100" s="222"/>
      <c r="D100" s="222"/>
      <c r="E100" s="222"/>
      <c r="F100" s="222"/>
      <c r="G100" s="222"/>
      <c r="H100" s="223"/>
      <c r="I100" s="1">
        <v>92</v>
      </c>
      <c r="J100" s="7"/>
      <c r="K100" s="7">
        <v>84000</v>
      </c>
    </row>
    <row r="101" spans="1:11" ht="12.75">
      <c r="A101" s="227" t="s">
        <v>322</v>
      </c>
      <c r="B101" s="228"/>
      <c r="C101" s="228"/>
      <c r="D101" s="228"/>
      <c r="E101" s="228"/>
      <c r="F101" s="228"/>
      <c r="G101" s="228"/>
      <c r="H101" s="229"/>
      <c r="I101" s="1">
        <v>93</v>
      </c>
      <c r="J101" s="123">
        <f>SUM(J102:J113)</f>
        <v>5217361</v>
      </c>
      <c r="K101" s="123">
        <f>SUM(K102:K113)</f>
        <v>6205024</v>
      </c>
    </row>
    <row r="102" spans="1:11" ht="12.75">
      <c r="A102" s="221" t="s">
        <v>196</v>
      </c>
      <c r="B102" s="222"/>
      <c r="C102" s="222"/>
      <c r="D102" s="222"/>
      <c r="E102" s="222"/>
      <c r="F102" s="222"/>
      <c r="G102" s="222"/>
      <c r="H102" s="223"/>
      <c r="I102" s="1">
        <v>94</v>
      </c>
      <c r="J102" s="7"/>
      <c r="K102" s="7"/>
    </row>
    <row r="103" spans="1:11" ht="12.75">
      <c r="A103" s="221" t="s">
        <v>67</v>
      </c>
      <c r="B103" s="222"/>
      <c r="C103" s="222"/>
      <c r="D103" s="222"/>
      <c r="E103" s="222"/>
      <c r="F103" s="222"/>
      <c r="G103" s="222"/>
      <c r="H103" s="223"/>
      <c r="I103" s="1">
        <v>95</v>
      </c>
      <c r="J103" s="7"/>
      <c r="K103" s="7"/>
    </row>
    <row r="104" spans="1:11" ht="12.75">
      <c r="A104" s="221" t="s">
        <v>197</v>
      </c>
      <c r="B104" s="222"/>
      <c r="C104" s="222"/>
      <c r="D104" s="222"/>
      <c r="E104" s="222"/>
      <c r="F104" s="222"/>
      <c r="G104" s="222"/>
      <c r="H104" s="223"/>
      <c r="I104" s="1">
        <v>96</v>
      </c>
      <c r="J104" s="7"/>
      <c r="K104" s="7"/>
    </row>
    <row r="105" spans="1:11" ht="12.75">
      <c r="A105" s="221" t="s">
        <v>198</v>
      </c>
      <c r="B105" s="222"/>
      <c r="C105" s="222"/>
      <c r="D105" s="222"/>
      <c r="E105" s="222"/>
      <c r="F105" s="222"/>
      <c r="G105" s="222"/>
      <c r="H105" s="223"/>
      <c r="I105" s="1">
        <v>97</v>
      </c>
      <c r="J105" s="7">
        <v>6798</v>
      </c>
      <c r="K105" s="7">
        <v>39656</v>
      </c>
    </row>
    <row r="106" spans="1:11" ht="12.75">
      <c r="A106" s="221" t="s">
        <v>68</v>
      </c>
      <c r="B106" s="222"/>
      <c r="C106" s="222"/>
      <c r="D106" s="222"/>
      <c r="E106" s="222"/>
      <c r="F106" s="222"/>
      <c r="G106" s="222"/>
      <c r="H106" s="223"/>
      <c r="I106" s="1">
        <v>98</v>
      </c>
      <c r="J106" s="7">
        <v>3736964</v>
      </c>
      <c r="K106" s="7">
        <v>4629636</v>
      </c>
    </row>
    <row r="107" spans="1:11" ht="12.75">
      <c r="A107" s="221" t="s">
        <v>199</v>
      </c>
      <c r="B107" s="222"/>
      <c r="C107" s="222"/>
      <c r="D107" s="222"/>
      <c r="E107" s="222"/>
      <c r="F107" s="222"/>
      <c r="G107" s="222"/>
      <c r="H107" s="223"/>
      <c r="I107" s="1">
        <v>99</v>
      </c>
      <c r="J107" s="7"/>
      <c r="K107" s="7"/>
    </row>
    <row r="108" spans="1:11" ht="12.75">
      <c r="A108" s="221" t="s">
        <v>200</v>
      </c>
      <c r="B108" s="222"/>
      <c r="C108" s="222"/>
      <c r="D108" s="222"/>
      <c r="E108" s="222"/>
      <c r="F108" s="222"/>
      <c r="G108" s="222"/>
      <c r="H108" s="223"/>
      <c r="I108" s="1">
        <v>100</v>
      </c>
      <c r="J108" s="7"/>
      <c r="K108" s="7"/>
    </row>
    <row r="109" spans="1:11" ht="12.75">
      <c r="A109" s="221" t="s">
        <v>202</v>
      </c>
      <c r="B109" s="222"/>
      <c r="C109" s="222"/>
      <c r="D109" s="222"/>
      <c r="E109" s="222"/>
      <c r="F109" s="222"/>
      <c r="G109" s="222"/>
      <c r="H109" s="223"/>
      <c r="I109" s="1">
        <v>101</v>
      </c>
      <c r="J109" s="7">
        <v>492561</v>
      </c>
      <c r="K109" s="7">
        <v>409307</v>
      </c>
    </row>
    <row r="110" spans="1:11" ht="12.75">
      <c r="A110" s="221" t="s">
        <v>203</v>
      </c>
      <c r="B110" s="222"/>
      <c r="C110" s="222"/>
      <c r="D110" s="222"/>
      <c r="E110" s="222"/>
      <c r="F110" s="222"/>
      <c r="G110" s="222"/>
      <c r="H110" s="223"/>
      <c r="I110" s="1">
        <v>102</v>
      </c>
      <c r="J110" s="7">
        <v>971980</v>
      </c>
      <c r="K110" s="7">
        <v>918107</v>
      </c>
    </row>
    <row r="111" spans="1:11" ht="12.75">
      <c r="A111" s="221" t="s">
        <v>70</v>
      </c>
      <c r="B111" s="222"/>
      <c r="C111" s="222"/>
      <c r="D111" s="222"/>
      <c r="E111" s="222"/>
      <c r="F111" s="222"/>
      <c r="G111" s="222"/>
      <c r="H111" s="223"/>
      <c r="I111" s="1">
        <v>103</v>
      </c>
      <c r="J111" s="7"/>
      <c r="K111" s="7"/>
    </row>
    <row r="112" spans="1:11" ht="12.75">
      <c r="A112" s="221" t="s">
        <v>204</v>
      </c>
      <c r="B112" s="222"/>
      <c r="C112" s="222"/>
      <c r="D112" s="222"/>
      <c r="E112" s="222"/>
      <c r="F112" s="222"/>
      <c r="G112" s="222"/>
      <c r="H112" s="223"/>
      <c r="I112" s="1">
        <v>104</v>
      </c>
      <c r="J112" s="7"/>
      <c r="K112" s="7"/>
    </row>
    <row r="113" spans="1:11" ht="12.75">
      <c r="A113" s="221" t="s">
        <v>71</v>
      </c>
      <c r="B113" s="222"/>
      <c r="C113" s="222"/>
      <c r="D113" s="222"/>
      <c r="E113" s="222"/>
      <c r="F113" s="222"/>
      <c r="G113" s="222"/>
      <c r="H113" s="223"/>
      <c r="I113" s="1">
        <v>105</v>
      </c>
      <c r="J113" s="7">
        <v>9058</v>
      </c>
      <c r="K113" s="7">
        <v>208318</v>
      </c>
    </row>
    <row r="114" spans="1:11" ht="12.75">
      <c r="A114" s="227" t="s">
        <v>72</v>
      </c>
      <c r="B114" s="228"/>
      <c r="C114" s="228"/>
      <c r="D114" s="228"/>
      <c r="E114" s="228"/>
      <c r="F114" s="228"/>
      <c r="G114" s="228"/>
      <c r="H114" s="229"/>
      <c r="I114" s="1">
        <v>106</v>
      </c>
      <c r="J114" s="7">
        <v>4988784</v>
      </c>
      <c r="K114" s="7">
        <v>4579690</v>
      </c>
    </row>
    <row r="115" spans="1:11" ht="12.75">
      <c r="A115" s="227" t="s">
        <v>205</v>
      </c>
      <c r="B115" s="228"/>
      <c r="C115" s="228"/>
      <c r="D115" s="228"/>
      <c r="E115" s="228"/>
      <c r="F115" s="228"/>
      <c r="G115" s="228"/>
      <c r="H115" s="229"/>
      <c r="I115" s="1">
        <v>107</v>
      </c>
      <c r="J115" s="123">
        <f>J70+J87+J91+J101+J114</f>
        <v>56718757</v>
      </c>
      <c r="K115" s="123">
        <f>K70+K87+K91+K101+K114</f>
        <v>53389973</v>
      </c>
    </row>
    <row r="116" spans="1:11" ht="12.75">
      <c r="A116" s="241" t="s">
        <v>73</v>
      </c>
      <c r="B116" s="242"/>
      <c r="C116" s="242"/>
      <c r="D116" s="242"/>
      <c r="E116" s="242"/>
      <c r="F116" s="242"/>
      <c r="G116" s="242"/>
      <c r="H116" s="243"/>
      <c r="I116" s="2">
        <v>108</v>
      </c>
      <c r="J116" s="8"/>
      <c r="K116" s="8"/>
    </row>
    <row r="117" spans="1:11" ht="12.75">
      <c r="A117" s="244" t="s">
        <v>74</v>
      </c>
      <c r="B117" s="245"/>
      <c r="C117" s="245"/>
      <c r="D117" s="245"/>
      <c r="E117" s="245"/>
      <c r="F117" s="245"/>
      <c r="G117" s="245"/>
      <c r="H117" s="245"/>
      <c r="I117" s="246"/>
      <c r="J117" s="246"/>
      <c r="K117" s="247"/>
    </row>
    <row r="118" spans="1:11" ht="12.75">
      <c r="A118" s="224" t="s">
        <v>75</v>
      </c>
      <c r="B118" s="225"/>
      <c r="C118" s="225"/>
      <c r="D118" s="225"/>
      <c r="E118" s="225"/>
      <c r="F118" s="225"/>
      <c r="G118" s="225"/>
      <c r="H118" s="225"/>
      <c r="I118" s="248"/>
      <c r="J118" s="248"/>
      <c r="K118" s="249"/>
    </row>
    <row r="119" spans="1:11" ht="12.75">
      <c r="A119" s="221" t="s">
        <v>76</v>
      </c>
      <c r="B119" s="222"/>
      <c r="C119" s="222"/>
      <c r="D119" s="222"/>
      <c r="E119" s="222"/>
      <c r="F119" s="222"/>
      <c r="G119" s="222"/>
      <c r="H119" s="223"/>
      <c r="I119" s="1">
        <v>109</v>
      </c>
      <c r="J119" s="7"/>
      <c r="K119" s="7"/>
    </row>
    <row r="120" spans="1:11" ht="12.75">
      <c r="A120" s="250" t="s">
        <v>206</v>
      </c>
      <c r="B120" s="251"/>
      <c r="C120" s="251"/>
      <c r="D120" s="251"/>
      <c r="E120" s="251"/>
      <c r="F120" s="251"/>
      <c r="G120" s="251"/>
      <c r="H120" s="252"/>
      <c r="I120" s="4">
        <v>110</v>
      </c>
      <c r="J120" s="8"/>
      <c r="K120" s="8"/>
    </row>
    <row r="121" spans="1:11" ht="12.75">
      <c r="A121" s="120"/>
      <c r="B121" s="120"/>
      <c r="C121" s="120"/>
      <c r="D121" s="120"/>
      <c r="E121" s="120"/>
      <c r="F121" s="120"/>
      <c r="G121" s="120"/>
      <c r="H121" s="120"/>
      <c r="I121" s="121"/>
      <c r="J121" s="122"/>
      <c r="K121" s="122"/>
    </row>
    <row r="122" spans="1:11" ht="12.75">
      <c r="A122" s="253" t="s">
        <v>140</v>
      </c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</row>
    <row r="123" spans="1:11" ht="12.75">
      <c r="A123" s="239"/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</row>
  </sheetData>
  <sheetProtection/>
  <mergeCells count="122">
    <mergeCell ref="A123:K123"/>
    <mergeCell ref="A116:H116"/>
    <mergeCell ref="A117:K117"/>
    <mergeCell ref="A118:K118"/>
    <mergeCell ref="A119:H119"/>
    <mergeCell ref="A112:H112"/>
    <mergeCell ref="A113:H113"/>
    <mergeCell ref="A120:H120"/>
    <mergeCell ref="A122:K122"/>
    <mergeCell ref="A114:H114"/>
    <mergeCell ref="A115:H115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98:H98"/>
    <mergeCell ref="A99:H99"/>
    <mergeCell ref="A100:H100"/>
    <mergeCell ref="A101:H101"/>
    <mergeCell ref="A88:H88"/>
    <mergeCell ref="A89:H89"/>
    <mergeCell ref="A90:H90"/>
    <mergeCell ref="A91:H91"/>
    <mergeCell ref="A84:H84"/>
    <mergeCell ref="A85:H85"/>
    <mergeCell ref="A102:H102"/>
    <mergeCell ref="A103:H103"/>
    <mergeCell ref="A92:H92"/>
    <mergeCell ref="A93:H93"/>
    <mergeCell ref="A94:H94"/>
    <mergeCell ref="A95:H95"/>
    <mergeCell ref="A96:H96"/>
    <mergeCell ref="A97:H97"/>
    <mergeCell ref="A86:H86"/>
    <mergeCell ref="A87:H87"/>
    <mergeCell ref="A74:H74"/>
    <mergeCell ref="A75:H75"/>
    <mergeCell ref="A76:H76"/>
    <mergeCell ref="A77:H77"/>
    <mergeCell ref="A80:H80"/>
    <mergeCell ref="A81:H81"/>
    <mergeCell ref="A82:H82"/>
    <mergeCell ref="A83:H83"/>
    <mergeCell ref="A64:H64"/>
    <mergeCell ref="A65:H65"/>
    <mergeCell ref="A78:H78"/>
    <mergeCell ref="A79:H79"/>
    <mergeCell ref="A68:H68"/>
    <mergeCell ref="A69:K69"/>
    <mergeCell ref="A70:H70"/>
    <mergeCell ref="A71:H71"/>
    <mergeCell ref="A72:H72"/>
    <mergeCell ref="A73:H73"/>
    <mergeCell ref="A66:H66"/>
    <mergeCell ref="A67:H67"/>
    <mergeCell ref="A56:H56"/>
    <mergeCell ref="A57:H57"/>
    <mergeCell ref="A58:H58"/>
    <mergeCell ref="A59:H59"/>
    <mergeCell ref="A60:H60"/>
    <mergeCell ref="A61:H61"/>
    <mergeCell ref="A62:H62"/>
    <mergeCell ref="A63:H63"/>
    <mergeCell ref="A50:H50"/>
    <mergeCell ref="A51:H51"/>
    <mergeCell ref="A52:H52"/>
    <mergeCell ref="A53:H53"/>
    <mergeCell ref="A40:H40"/>
    <mergeCell ref="A41:H41"/>
    <mergeCell ref="A42:H42"/>
    <mergeCell ref="A43:H43"/>
    <mergeCell ref="A36:H36"/>
    <mergeCell ref="A37:H37"/>
    <mergeCell ref="A54:H54"/>
    <mergeCell ref="A55:H55"/>
    <mergeCell ref="A44:H44"/>
    <mergeCell ref="A45:H45"/>
    <mergeCell ref="A46:H46"/>
    <mergeCell ref="A47:H47"/>
    <mergeCell ref="A48:H48"/>
    <mergeCell ref="A49:H49"/>
    <mergeCell ref="A38:H38"/>
    <mergeCell ref="A39:H39"/>
    <mergeCell ref="A26:H26"/>
    <mergeCell ref="A27:H27"/>
    <mergeCell ref="A28:H28"/>
    <mergeCell ref="A29:H29"/>
    <mergeCell ref="A32:H32"/>
    <mergeCell ref="A33:H33"/>
    <mergeCell ref="A34:H34"/>
    <mergeCell ref="A35:H35"/>
    <mergeCell ref="A16:H16"/>
    <mergeCell ref="A17:H17"/>
    <mergeCell ref="A30:H30"/>
    <mergeCell ref="A31:H31"/>
    <mergeCell ref="A20:H20"/>
    <mergeCell ref="A21:H21"/>
    <mergeCell ref="A22:H22"/>
    <mergeCell ref="A23:H23"/>
    <mergeCell ref="A24:H24"/>
    <mergeCell ref="A25:H25"/>
    <mergeCell ref="A18:H18"/>
    <mergeCell ref="A19:H19"/>
    <mergeCell ref="A8:H8"/>
    <mergeCell ref="A9:H9"/>
    <mergeCell ref="A13:H13"/>
    <mergeCell ref="A12:H12"/>
    <mergeCell ref="A11:H11"/>
    <mergeCell ref="A10:H10"/>
    <mergeCell ref="A14:H14"/>
    <mergeCell ref="A15:H15"/>
    <mergeCell ref="A6:H6"/>
    <mergeCell ref="A7:K7"/>
    <mergeCell ref="A1:K1"/>
    <mergeCell ref="A2:K2"/>
    <mergeCell ref="A5:H5"/>
    <mergeCell ref="A4:K4"/>
    <mergeCell ref="A3:K3"/>
  </mergeCells>
  <dataValidations count="5">
    <dataValidation type="whole" operator="notEqual" allowBlank="1" showInputMessage="1" showErrorMessage="1" errorTitle="Pogrešan unos" error="Mogu se unijeti samo cjelobrojne vrijednosti." sqref="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7 J35:K36 J67:K68 J49:J50 J82:K83 J80:K80 J57:K62 J47 J41:K42 J17:K17 J8:K10 J53 J87 J38:K38 J31:K32 J115:K116 J27:K28 K50:K51 J95:J98 J91:K93 J100:K103 K30">
      <formula1>0</formula1>
    </dataValidation>
    <dataValidation allowBlank="1" sqref="J30 J54:J56 J43:J46 J78:K79 J81:K81 J51:J52 K87 J88:K90 K39:K40 K94:K99 J99 J63:K66 J11:K16 J119:K121 J33:K34 K18:K26 K43:K49 K52:K56 J40 J86 J84:K85 J94 J18:J25 J104:K114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37">
      <selection activeCell="N54" sqref="N54"/>
    </sheetView>
  </sheetViews>
  <sheetFormatPr defaultColWidth="9.140625" defaultRowHeight="12.75"/>
  <cols>
    <col min="1" max="7" width="9.140625" style="49" customWidth="1"/>
    <col min="8" max="8" width="6.421875" style="49" customWidth="1"/>
    <col min="9" max="9" width="6.8515625" style="49" customWidth="1"/>
    <col min="10" max="11" width="12.140625" style="49" bestFit="1" customWidth="1"/>
    <col min="12" max="12" width="10.8515625" style="49" hidden="1" customWidth="1"/>
    <col min="13" max="16384" width="9.140625" style="49" customWidth="1"/>
  </cols>
  <sheetData>
    <row r="1" spans="1:11" ht="12.75" customHeight="1">
      <c r="A1" s="213" t="s">
        <v>81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14" t="s">
        <v>335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 customHeight="1">
      <c r="A3" s="255" t="s">
        <v>352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4">
      <c r="A4" s="258" t="s">
        <v>77</v>
      </c>
      <c r="B4" s="258"/>
      <c r="C4" s="258"/>
      <c r="D4" s="258"/>
      <c r="E4" s="258"/>
      <c r="F4" s="258"/>
      <c r="G4" s="258"/>
      <c r="H4" s="258"/>
      <c r="I4" s="115" t="s">
        <v>78</v>
      </c>
      <c r="J4" s="117" t="s">
        <v>79</v>
      </c>
      <c r="K4" s="117" t="s">
        <v>80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134">
        <v>2</v>
      </c>
      <c r="J5" s="117">
        <v>3</v>
      </c>
      <c r="K5" s="117">
        <v>5</v>
      </c>
    </row>
    <row r="6" spans="1:11" ht="12.75">
      <c r="A6" s="224" t="s">
        <v>82</v>
      </c>
      <c r="B6" s="225"/>
      <c r="C6" s="225"/>
      <c r="D6" s="225"/>
      <c r="E6" s="225"/>
      <c r="F6" s="225"/>
      <c r="G6" s="225"/>
      <c r="H6" s="226"/>
      <c r="I6" s="3">
        <v>111</v>
      </c>
      <c r="J6" s="124">
        <f>SUM(J7:J8)</f>
        <v>14853632</v>
      </c>
      <c r="K6" s="124">
        <f>SUM(K7:K8)</f>
        <v>24516184</v>
      </c>
    </row>
    <row r="7" spans="1:11" ht="12.75">
      <c r="A7" s="227" t="s">
        <v>83</v>
      </c>
      <c r="B7" s="228"/>
      <c r="C7" s="228"/>
      <c r="D7" s="228"/>
      <c r="E7" s="228"/>
      <c r="F7" s="228"/>
      <c r="G7" s="228"/>
      <c r="H7" s="229"/>
      <c r="I7" s="1">
        <v>112</v>
      </c>
      <c r="J7" s="7">
        <v>14264303</v>
      </c>
      <c r="K7" s="7">
        <v>16964282</v>
      </c>
    </row>
    <row r="8" spans="1:11" ht="12.75">
      <c r="A8" s="227" t="s">
        <v>84</v>
      </c>
      <c r="B8" s="228"/>
      <c r="C8" s="228"/>
      <c r="D8" s="228"/>
      <c r="E8" s="228"/>
      <c r="F8" s="228"/>
      <c r="G8" s="228"/>
      <c r="H8" s="229"/>
      <c r="I8" s="1">
        <v>113</v>
      </c>
      <c r="J8" s="110">
        <v>589329</v>
      </c>
      <c r="K8" s="125">
        <v>7551902</v>
      </c>
    </row>
    <row r="9" spans="1:11" ht="12.75">
      <c r="A9" s="227" t="s">
        <v>85</v>
      </c>
      <c r="B9" s="228"/>
      <c r="C9" s="228"/>
      <c r="D9" s="228"/>
      <c r="E9" s="228"/>
      <c r="F9" s="228"/>
      <c r="G9" s="228"/>
      <c r="H9" s="229"/>
      <c r="I9" s="1">
        <v>114</v>
      </c>
      <c r="J9" s="123">
        <f>J10+J11+J15+J19+J20+J21+J24+J25</f>
        <v>18337298</v>
      </c>
      <c r="K9" s="123">
        <f>K10+K11+K15+K19+K20+K21+K24+K25</f>
        <v>28860955</v>
      </c>
    </row>
    <row r="10" spans="1:11" ht="12.75">
      <c r="A10" s="227" t="s">
        <v>141</v>
      </c>
      <c r="B10" s="228"/>
      <c r="C10" s="228"/>
      <c r="D10" s="228"/>
      <c r="E10" s="228"/>
      <c r="F10" s="228"/>
      <c r="G10" s="228"/>
      <c r="H10" s="229"/>
      <c r="I10" s="1">
        <v>115</v>
      </c>
      <c r="J10" s="125"/>
      <c r="K10" s="125"/>
    </row>
    <row r="11" spans="1:11" ht="12.75">
      <c r="A11" s="227" t="s">
        <v>86</v>
      </c>
      <c r="B11" s="228"/>
      <c r="C11" s="228"/>
      <c r="D11" s="228"/>
      <c r="E11" s="228"/>
      <c r="F11" s="228"/>
      <c r="G11" s="228"/>
      <c r="H11" s="229"/>
      <c r="I11" s="1">
        <v>116</v>
      </c>
      <c r="J11" s="123">
        <f>SUM(J12:J14)</f>
        <v>8438616</v>
      </c>
      <c r="K11" s="123">
        <f>SUM(K12:K14)</f>
        <v>11472605</v>
      </c>
    </row>
    <row r="12" spans="1:11" ht="12.75">
      <c r="A12" s="221" t="s">
        <v>87</v>
      </c>
      <c r="B12" s="222"/>
      <c r="C12" s="222"/>
      <c r="D12" s="222"/>
      <c r="E12" s="222"/>
      <c r="F12" s="222"/>
      <c r="G12" s="222"/>
      <c r="H12" s="223"/>
      <c r="I12" s="1">
        <v>117</v>
      </c>
      <c r="J12" s="110">
        <v>619071</v>
      </c>
      <c r="K12" s="110">
        <v>836547</v>
      </c>
    </row>
    <row r="13" spans="1:11" ht="12.75">
      <c r="A13" s="221" t="s">
        <v>88</v>
      </c>
      <c r="B13" s="222"/>
      <c r="C13" s="222"/>
      <c r="D13" s="222"/>
      <c r="E13" s="222"/>
      <c r="F13" s="222"/>
      <c r="G13" s="222"/>
      <c r="H13" s="223"/>
      <c r="I13" s="1">
        <v>118</v>
      </c>
      <c r="J13" s="110"/>
      <c r="K13" s="110"/>
    </row>
    <row r="14" spans="1:11" ht="12.75">
      <c r="A14" s="221" t="s">
        <v>89</v>
      </c>
      <c r="B14" s="222"/>
      <c r="C14" s="222"/>
      <c r="D14" s="222"/>
      <c r="E14" s="222"/>
      <c r="F14" s="222"/>
      <c r="G14" s="222"/>
      <c r="H14" s="223"/>
      <c r="I14" s="1">
        <v>119</v>
      </c>
      <c r="J14" s="125">
        <v>7819545</v>
      </c>
      <c r="K14" s="110">
        <v>10636058</v>
      </c>
    </row>
    <row r="15" spans="1:11" ht="12.75">
      <c r="A15" s="227" t="s">
        <v>90</v>
      </c>
      <c r="B15" s="228"/>
      <c r="C15" s="228"/>
      <c r="D15" s="228"/>
      <c r="E15" s="228"/>
      <c r="F15" s="228"/>
      <c r="G15" s="228"/>
      <c r="H15" s="229"/>
      <c r="I15" s="1">
        <v>120</v>
      </c>
      <c r="J15" s="123">
        <f>SUM(J16:J18)</f>
        <v>5919343</v>
      </c>
      <c r="K15" s="123">
        <f>SUM(K16:K18)</f>
        <v>9553029</v>
      </c>
    </row>
    <row r="16" spans="1:11" ht="12.75">
      <c r="A16" s="221" t="s">
        <v>207</v>
      </c>
      <c r="B16" s="222"/>
      <c r="C16" s="222"/>
      <c r="D16" s="222"/>
      <c r="E16" s="222"/>
      <c r="F16" s="222"/>
      <c r="G16" s="222"/>
      <c r="H16" s="223"/>
      <c r="I16" s="1">
        <v>121</v>
      </c>
      <c r="J16" s="110">
        <v>3105292</v>
      </c>
      <c r="K16" s="110">
        <v>6268694</v>
      </c>
    </row>
    <row r="17" spans="1:11" ht="12.75">
      <c r="A17" s="221" t="s">
        <v>208</v>
      </c>
      <c r="B17" s="222"/>
      <c r="C17" s="222"/>
      <c r="D17" s="222"/>
      <c r="E17" s="222"/>
      <c r="F17" s="222"/>
      <c r="G17" s="222"/>
      <c r="H17" s="223"/>
      <c r="I17" s="1">
        <v>122</v>
      </c>
      <c r="J17" s="110">
        <v>1963793</v>
      </c>
      <c r="K17" s="110">
        <v>2472291</v>
      </c>
    </row>
    <row r="18" spans="1:11" ht="12.75">
      <c r="A18" s="221" t="s">
        <v>209</v>
      </c>
      <c r="B18" s="222"/>
      <c r="C18" s="222"/>
      <c r="D18" s="222"/>
      <c r="E18" s="222"/>
      <c r="F18" s="222"/>
      <c r="G18" s="222"/>
      <c r="H18" s="223"/>
      <c r="I18" s="1">
        <v>123</v>
      </c>
      <c r="J18" s="110">
        <v>850258</v>
      </c>
      <c r="K18" s="110">
        <v>812044</v>
      </c>
    </row>
    <row r="19" spans="1:11" ht="12.75">
      <c r="A19" s="227" t="s">
        <v>91</v>
      </c>
      <c r="B19" s="228"/>
      <c r="C19" s="228"/>
      <c r="D19" s="228"/>
      <c r="E19" s="228"/>
      <c r="F19" s="228"/>
      <c r="G19" s="228"/>
      <c r="H19" s="229"/>
      <c r="I19" s="1">
        <v>124</v>
      </c>
      <c r="J19" s="110">
        <v>1785363</v>
      </c>
      <c r="K19" s="110">
        <v>2211792</v>
      </c>
    </row>
    <row r="20" spans="1:11" ht="12.75">
      <c r="A20" s="227" t="s">
        <v>210</v>
      </c>
      <c r="B20" s="228"/>
      <c r="C20" s="228"/>
      <c r="D20" s="228"/>
      <c r="E20" s="228"/>
      <c r="F20" s="228"/>
      <c r="G20" s="228"/>
      <c r="H20" s="229"/>
      <c r="I20" s="1">
        <v>125</v>
      </c>
      <c r="J20" s="125">
        <v>1389354</v>
      </c>
      <c r="K20" s="110">
        <v>4636412</v>
      </c>
    </row>
    <row r="21" spans="1:11" ht="12.75">
      <c r="A21" s="227" t="s">
        <v>211</v>
      </c>
      <c r="B21" s="228"/>
      <c r="C21" s="228"/>
      <c r="D21" s="228"/>
      <c r="E21" s="228"/>
      <c r="F21" s="228"/>
      <c r="G21" s="228"/>
      <c r="H21" s="229"/>
      <c r="I21" s="1">
        <v>126</v>
      </c>
      <c r="J21" s="123">
        <f>SUM(J22:J23)</f>
        <v>588104</v>
      </c>
      <c r="K21" s="123">
        <f>SUM(K22:K23)</f>
        <v>660028</v>
      </c>
    </row>
    <row r="22" spans="1:11" ht="12.75">
      <c r="A22" s="221" t="s">
        <v>212</v>
      </c>
      <c r="B22" s="222"/>
      <c r="C22" s="222"/>
      <c r="D22" s="222"/>
      <c r="E22" s="222"/>
      <c r="F22" s="222"/>
      <c r="G22" s="222"/>
      <c r="H22" s="223"/>
      <c r="I22" s="1">
        <v>127</v>
      </c>
      <c r="J22" s="110"/>
      <c r="K22" s="110"/>
    </row>
    <row r="23" spans="1:11" ht="12.75">
      <c r="A23" s="221" t="s">
        <v>213</v>
      </c>
      <c r="B23" s="222"/>
      <c r="C23" s="222"/>
      <c r="D23" s="222"/>
      <c r="E23" s="222"/>
      <c r="F23" s="222"/>
      <c r="G23" s="222"/>
      <c r="H23" s="223"/>
      <c r="I23" s="1">
        <v>128</v>
      </c>
      <c r="J23" s="112">
        <v>588104</v>
      </c>
      <c r="K23" s="112">
        <v>660028</v>
      </c>
    </row>
    <row r="24" spans="1:11" ht="12.75">
      <c r="A24" s="227" t="s">
        <v>92</v>
      </c>
      <c r="B24" s="228"/>
      <c r="C24" s="228"/>
      <c r="D24" s="228"/>
      <c r="E24" s="228"/>
      <c r="F24" s="228"/>
      <c r="G24" s="228"/>
      <c r="H24" s="229"/>
      <c r="I24" s="1">
        <v>129</v>
      </c>
      <c r="J24" s="110"/>
      <c r="K24" s="110"/>
    </row>
    <row r="25" spans="1:11" ht="12.75">
      <c r="A25" s="227" t="s">
        <v>93</v>
      </c>
      <c r="B25" s="228"/>
      <c r="C25" s="228"/>
      <c r="D25" s="228"/>
      <c r="E25" s="228"/>
      <c r="F25" s="228"/>
      <c r="G25" s="228"/>
      <c r="H25" s="229"/>
      <c r="I25" s="1">
        <v>130</v>
      </c>
      <c r="J25" s="125">
        <v>216518</v>
      </c>
      <c r="K25" s="125">
        <v>327089</v>
      </c>
    </row>
    <row r="26" spans="1:11" ht="12.75">
      <c r="A26" s="227" t="s">
        <v>94</v>
      </c>
      <c r="B26" s="228"/>
      <c r="C26" s="228"/>
      <c r="D26" s="228"/>
      <c r="E26" s="228"/>
      <c r="F26" s="228"/>
      <c r="G26" s="228"/>
      <c r="H26" s="229"/>
      <c r="I26" s="1">
        <v>131</v>
      </c>
      <c r="J26" s="123">
        <f>SUM(J27:J31)</f>
        <v>450228</v>
      </c>
      <c r="K26" s="123">
        <f>SUM(K27:K31)</f>
        <v>510293</v>
      </c>
    </row>
    <row r="27" spans="1:11" ht="24.75" customHeight="1">
      <c r="A27" s="227" t="s">
        <v>214</v>
      </c>
      <c r="B27" s="228"/>
      <c r="C27" s="228"/>
      <c r="D27" s="228"/>
      <c r="E27" s="228"/>
      <c r="F27" s="228"/>
      <c r="G27" s="228"/>
      <c r="H27" s="229"/>
      <c r="I27" s="1">
        <v>132</v>
      </c>
      <c r="J27" s="110">
        <v>2398</v>
      </c>
      <c r="K27" s="110">
        <v>40335</v>
      </c>
    </row>
    <row r="28" spans="1:11" ht="25.5" customHeight="1">
      <c r="A28" s="227" t="s">
        <v>215</v>
      </c>
      <c r="B28" s="228"/>
      <c r="C28" s="228"/>
      <c r="D28" s="228"/>
      <c r="E28" s="228"/>
      <c r="F28" s="228"/>
      <c r="G28" s="228"/>
      <c r="H28" s="229"/>
      <c r="I28" s="1">
        <v>133</v>
      </c>
      <c r="J28" s="110">
        <v>360140</v>
      </c>
      <c r="K28" s="110">
        <v>379743</v>
      </c>
    </row>
    <row r="29" spans="1:11" ht="12.75">
      <c r="A29" s="227" t="s">
        <v>95</v>
      </c>
      <c r="B29" s="228"/>
      <c r="C29" s="228"/>
      <c r="D29" s="228"/>
      <c r="E29" s="228"/>
      <c r="F29" s="228"/>
      <c r="G29" s="228"/>
      <c r="H29" s="229"/>
      <c r="I29" s="1">
        <v>134</v>
      </c>
      <c r="J29" s="110"/>
      <c r="K29" s="110"/>
    </row>
    <row r="30" spans="1:11" ht="12.75">
      <c r="A30" s="227" t="s">
        <v>96</v>
      </c>
      <c r="B30" s="228"/>
      <c r="C30" s="228"/>
      <c r="D30" s="228"/>
      <c r="E30" s="228"/>
      <c r="F30" s="228"/>
      <c r="G30" s="228"/>
      <c r="H30" s="229"/>
      <c r="I30" s="1">
        <v>135</v>
      </c>
      <c r="J30" s="110">
        <v>87689</v>
      </c>
      <c r="K30" s="110">
        <v>36135</v>
      </c>
    </row>
    <row r="31" spans="1:11" ht="12.75">
      <c r="A31" s="227" t="s">
        <v>97</v>
      </c>
      <c r="B31" s="228"/>
      <c r="C31" s="228"/>
      <c r="D31" s="228"/>
      <c r="E31" s="228"/>
      <c r="F31" s="228"/>
      <c r="G31" s="228"/>
      <c r="H31" s="229"/>
      <c r="I31" s="1">
        <v>136</v>
      </c>
      <c r="J31" s="110">
        <v>1</v>
      </c>
      <c r="K31" s="110">
        <v>54080</v>
      </c>
    </row>
    <row r="32" spans="1:12" ht="12.75">
      <c r="A32" s="227" t="s">
        <v>98</v>
      </c>
      <c r="B32" s="228"/>
      <c r="C32" s="228"/>
      <c r="D32" s="228"/>
      <c r="E32" s="228"/>
      <c r="F32" s="228"/>
      <c r="G32" s="228"/>
      <c r="H32" s="229"/>
      <c r="I32" s="1">
        <v>137</v>
      </c>
      <c r="J32" s="123">
        <f>SUM(J33:J36)</f>
        <v>94218</v>
      </c>
      <c r="K32" s="123">
        <f>SUM(K33:K36)</f>
        <v>103608</v>
      </c>
      <c r="L32" s="108"/>
    </row>
    <row r="33" spans="1:11" ht="21.75" customHeight="1">
      <c r="A33" s="227" t="s">
        <v>216</v>
      </c>
      <c r="B33" s="228"/>
      <c r="C33" s="228"/>
      <c r="D33" s="228"/>
      <c r="E33" s="228"/>
      <c r="F33" s="228"/>
      <c r="G33" s="228"/>
      <c r="H33" s="229"/>
      <c r="I33" s="1">
        <v>138</v>
      </c>
      <c r="J33" s="110">
        <v>39132</v>
      </c>
      <c r="K33" s="110">
        <v>6064</v>
      </c>
    </row>
    <row r="34" spans="1:11" ht="24" customHeight="1">
      <c r="A34" s="227" t="s">
        <v>217</v>
      </c>
      <c r="B34" s="228"/>
      <c r="C34" s="228"/>
      <c r="D34" s="228"/>
      <c r="E34" s="228"/>
      <c r="F34" s="228"/>
      <c r="G34" s="228"/>
      <c r="H34" s="229"/>
      <c r="I34" s="1">
        <v>139</v>
      </c>
      <c r="J34" s="110">
        <v>55086</v>
      </c>
      <c r="K34" s="110">
        <v>97381</v>
      </c>
    </row>
    <row r="35" spans="1:11" ht="12.75">
      <c r="A35" s="227" t="s">
        <v>218</v>
      </c>
      <c r="B35" s="228"/>
      <c r="C35" s="228"/>
      <c r="D35" s="228"/>
      <c r="E35" s="228"/>
      <c r="F35" s="228"/>
      <c r="G35" s="228"/>
      <c r="H35" s="229"/>
      <c r="I35" s="1">
        <v>140</v>
      </c>
      <c r="J35" s="110"/>
      <c r="K35" s="110"/>
    </row>
    <row r="36" spans="1:11" ht="12.75">
      <c r="A36" s="227" t="s">
        <v>99</v>
      </c>
      <c r="B36" s="228"/>
      <c r="C36" s="228"/>
      <c r="D36" s="228"/>
      <c r="E36" s="228"/>
      <c r="F36" s="228"/>
      <c r="G36" s="228"/>
      <c r="H36" s="229"/>
      <c r="I36" s="1">
        <v>141</v>
      </c>
      <c r="J36" s="110"/>
      <c r="K36" s="110">
        <v>163</v>
      </c>
    </row>
    <row r="37" spans="1:11" ht="12.75">
      <c r="A37" s="227" t="s">
        <v>219</v>
      </c>
      <c r="B37" s="228"/>
      <c r="C37" s="228"/>
      <c r="D37" s="228"/>
      <c r="E37" s="228"/>
      <c r="F37" s="228"/>
      <c r="G37" s="228"/>
      <c r="H37" s="229"/>
      <c r="I37" s="1">
        <v>142</v>
      </c>
      <c r="J37" s="110">
        <v>0</v>
      </c>
      <c r="K37" s="110">
        <v>0</v>
      </c>
    </row>
    <row r="38" spans="1:11" ht="12.75">
      <c r="A38" s="227" t="s">
        <v>220</v>
      </c>
      <c r="B38" s="228"/>
      <c r="C38" s="228"/>
      <c r="D38" s="228"/>
      <c r="E38" s="228"/>
      <c r="F38" s="228"/>
      <c r="G38" s="228"/>
      <c r="H38" s="229"/>
      <c r="I38" s="1">
        <v>143</v>
      </c>
      <c r="J38" s="110">
        <v>6000</v>
      </c>
      <c r="K38" s="110">
        <v>20912</v>
      </c>
    </row>
    <row r="39" spans="1:11" ht="12.75">
      <c r="A39" s="227" t="s">
        <v>100</v>
      </c>
      <c r="B39" s="228"/>
      <c r="C39" s="228"/>
      <c r="D39" s="228"/>
      <c r="E39" s="228"/>
      <c r="F39" s="228"/>
      <c r="G39" s="228"/>
      <c r="H39" s="229"/>
      <c r="I39" s="1">
        <v>144</v>
      </c>
      <c r="J39" s="7">
        <v>0</v>
      </c>
      <c r="K39" s="7">
        <v>0</v>
      </c>
    </row>
    <row r="40" spans="1:11" ht="12.75">
      <c r="A40" s="227" t="s">
        <v>101</v>
      </c>
      <c r="B40" s="228"/>
      <c r="C40" s="228"/>
      <c r="D40" s="228"/>
      <c r="E40" s="228"/>
      <c r="F40" s="228"/>
      <c r="G40" s="228"/>
      <c r="H40" s="229"/>
      <c r="I40" s="1">
        <v>145</v>
      </c>
      <c r="J40" s="7">
        <v>0</v>
      </c>
      <c r="K40" s="7">
        <v>0</v>
      </c>
    </row>
    <row r="41" spans="1:11" ht="12.75">
      <c r="A41" s="227" t="s">
        <v>102</v>
      </c>
      <c r="B41" s="228"/>
      <c r="C41" s="228"/>
      <c r="D41" s="228"/>
      <c r="E41" s="228"/>
      <c r="F41" s="228"/>
      <c r="G41" s="228"/>
      <c r="H41" s="229"/>
      <c r="I41" s="1">
        <v>146</v>
      </c>
      <c r="J41" s="123">
        <f>J6+J26+J37+J39</f>
        <v>15303860</v>
      </c>
      <c r="K41" s="123">
        <f>K6+K26+K37+K39</f>
        <v>25026477</v>
      </c>
    </row>
    <row r="42" spans="1:11" ht="12.75">
      <c r="A42" s="227" t="s">
        <v>103</v>
      </c>
      <c r="B42" s="228"/>
      <c r="C42" s="228"/>
      <c r="D42" s="228"/>
      <c r="E42" s="228"/>
      <c r="F42" s="228"/>
      <c r="G42" s="228"/>
      <c r="H42" s="229"/>
      <c r="I42" s="1">
        <v>147</v>
      </c>
      <c r="J42" s="123">
        <f>J9+J32+J38+J40</f>
        <v>18437516</v>
      </c>
      <c r="K42" s="123">
        <f>K9+K32+K38+K40</f>
        <v>28985475</v>
      </c>
    </row>
    <row r="43" spans="1:11" ht="12.75">
      <c r="A43" s="227" t="s">
        <v>104</v>
      </c>
      <c r="B43" s="228"/>
      <c r="C43" s="228"/>
      <c r="D43" s="228"/>
      <c r="E43" s="228"/>
      <c r="F43" s="228"/>
      <c r="G43" s="228"/>
      <c r="H43" s="229"/>
      <c r="I43" s="1">
        <v>148</v>
      </c>
      <c r="J43" s="123">
        <f>J41-J42</f>
        <v>-3133656</v>
      </c>
      <c r="K43" s="123">
        <f>K41-K42</f>
        <v>-3958998</v>
      </c>
    </row>
    <row r="44" spans="1:11" ht="12.75">
      <c r="A44" s="236" t="s">
        <v>105</v>
      </c>
      <c r="B44" s="237"/>
      <c r="C44" s="237"/>
      <c r="D44" s="237"/>
      <c r="E44" s="237"/>
      <c r="F44" s="237"/>
      <c r="G44" s="237"/>
      <c r="H44" s="238"/>
      <c r="I44" s="1">
        <v>149</v>
      </c>
      <c r="J44" s="123"/>
      <c r="K44" s="123"/>
    </row>
    <row r="45" spans="1:11" ht="12.75">
      <c r="A45" s="236" t="s">
        <v>106</v>
      </c>
      <c r="B45" s="237"/>
      <c r="C45" s="237"/>
      <c r="D45" s="237"/>
      <c r="E45" s="237"/>
      <c r="F45" s="237"/>
      <c r="G45" s="237"/>
      <c r="H45" s="238"/>
      <c r="I45" s="1">
        <v>150</v>
      </c>
      <c r="J45" s="123"/>
      <c r="K45" s="123"/>
    </row>
    <row r="46" spans="1:11" ht="12.75">
      <c r="A46" s="227" t="s">
        <v>107</v>
      </c>
      <c r="B46" s="228"/>
      <c r="C46" s="228"/>
      <c r="D46" s="228"/>
      <c r="E46" s="228"/>
      <c r="F46" s="228"/>
      <c r="G46" s="228"/>
      <c r="H46" s="229"/>
      <c r="I46" s="1">
        <v>151</v>
      </c>
      <c r="J46" s="7"/>
      <c r="K46" s="110">
        <v>-184000</v>
      </c>
    </row>
    <row r="47" spans="1:11" ht="12.75">
      <c r="A47" s="227" t="s">
        <v>108</v>
      </c>
      <c r="B47" s="228"/>
      <c r="C47" s="228"/>
      <c r="D47" s="228"/>
      <c r="E47" s="228"/>
      <c r="F47" s="228"/>
      <c r="G47" s="228"/>
      <c r="H47" s="229"/>
      <c r="I47" s="1">
        <v>152</v>
      </c>
      <c r="J47" s="123">
        <f>J43-J46</f>
        <v>-3133656</v>
      </c>
      <c r="K47" s="123">
        <f>K43-K46</f>
        <v>-3774998</v>
      </c>
    </row>
    <row r="48" spans="1:11" ht="16.5" customHeight="1">
      <c r="A48" s="236" t="s">
        <v>109</v>
      </c>
      <c r="B48" s="237"/>
      <c r="C48" s="237"/>
      <c r="D48" s="237"/>
      <c r="E48" s="237"/>
      <c r="F48" s="237"/>
      <c r="G48" s="237"/>
      <c r="H48" s="238"/>
      <c r="I48" s="1">
        <v>153</v>
      </c>
      <c r="J48" s="123">
        <f>IF(J47&gt;0,J47,0)</f>
        <v>0</v>
      </c>
      <c r="K48" s="123">
        <f>IF(K47&gt;0,K47,0)</f>
        <v>0</v>
      </c>
    </row>
    <row r="49" spans="1:11" ht="21" customHeight="1">
      <c r="A49" s="266" t="s">
        <v>110</v>
      </c>
      <c r="B49" s="267"/>
      <c r="C49" s="267"/>
      <c r="D49" s="267"/>
      <c r="E49" s="267"/>
      <c r="F49" s="267"/>
      <c r="G49" s="267"/>
      <c r="H49" s="268"/>
      <c r="I49" s="2">
        <v>154</v>
      </c>
      <c r="J49" s="123">
        <f>IF(J47&lt;0,-J47,0)</f>
        <v>3133656</v>
      </c>
      <c r="K49" s="123">
        <f>IF(K47&lt;0,-K47,0)</f>
        <v>3774998</v>
      </c>
    </row>
    <row r="50" spans="1:11" ht="12.75" customHeight="1">
      <c r="A50" s="244" t="s">
        <v>148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</row>
    <row r="51" spans="1:11" ht="12.75" customHeight="1">
      <c r="A51" s="224" t="s">
        <v>142</v>
      </c>
      <c r="B51" s="225"/>
      <c r="C51" s="225"/>
      <c r="D51" s="225"/>
      <c r="E51" s="225"/>
      <c r="F51" s="225"/>
      <c r="G51" s="225"/>
      <c r="H51" s="225"/>
      <c r="I51" s="103"/>
      <c r="J51" s="103"/>
      <c r="K51" s="103"/>
    </row>
    <row r="52" spans="1:11" ht="12.75">
      <c r="A52" s="263" t="s">
        <v>228</v>
      </c>
      <c r="B52" s="264"/>
      <c r="C52" s="264"/>
      <c r="D52" s="264"/>
      <c r="E52" s="264"/>
      <c r="F52" s="264"/>
      <c r="G52" s="264"/>
      <c r="H52" s="265"/>
      <c r="I52" s="1">
        <v>155</v>
      </c>
      <c r="J52" s="7"/>
      <c r="K52" s="7"/>
    </row>
    <row r="53" spans="1:11" ht="12.75">
      <c r="A53" s="263" t="s">
        <v>143</v>
      </c>
      <c r="B53" s="264"/>
      <c r="C53" s="264"/>
      <c r="D53" s="264"/>
      <c r="E53" s="264"/>
      <c r="F53" s="264"/>
      <c r="G53" s="264"/>
      <c r="H53" s="265"/>
      <c r="I53" s="1">
        <v>156</v>
      </c>
      <c r="J53" s="8"/>
      <c r="K53" s="8"/>
    </row>
    <row r="54" spans="1:11" ht="12.75" customHeight="1">
      <c r="A54" s="244" t="s">
        <v>144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5"/>
    </row>
    <row r="55" spans="1:11" ht="12.75">
      <c r="A55" s="224" t="s">
        <v>145</v>
      </c>
      <c r="B55" s="225"/>
      <c r="C55" s="225"/>
      <c r="D55" s="225"/>
      <c r="E55" s="225"/>
      <c r="F55" s="225"/>
      <c r="G55" s="225"/>
      <c r="H55" s="226"/>
      <c r="I55" s="104">
        <v>157</v>
      </c>
      <c r="J55" s="6">
        <f>J47</f>
        <v>-3133656</v>
      </c>
      <c r="K55" s="6">
        <f>K47</f>
        <v>-3774998</v>
      </c>
    </row>
    <row r="56" spans="1:11" ht="12.75">
      <c r="A56" s="227" t="s">
        <v>146</v>
      </c>
      <c r="B56" s="228"/>
      <c r="C56" s="228"/>
      <c r="D56" s="228"/>
      <c r="E56" s="228"/>
      <c r="F56" s="228"/>
      <c r="G56" s="228"/>
      <c r="H56" s="229"/>
      <c r="I56" s="1">
        <v>158</v>
      </c>
      <c r="J56" s="123">
        <f>SUM(J57:J63)</f>
        <v>0</v>
      </c>
      <c r="K56" s="123">
        <f>SUM(K57:K63)</f>
        <v>-216517</v>
      </c>
    </row>
    <row r="57" spans="1:11" ht="12.75">
      <c r="A57" s="227" t="s">
        <v>221</v>
      </c>
      <c r="B57" s="228"/>
      <c r="C57" s="228"/>
      <c r="D57" s="228"/>
      <c r="E57" s="228"/>
      <c r="F57" s="228"/>
      <c r="G57" s="228"/>
      <c r="H57" s="229"/>
      <c r="I57" s="1">
        <v>159</v>
      </c>
      <c r="J57" s="110"/>
      <c r="K57" s="7">
        <v>-216517</v>
      </c>
    </row>
    <row r="58" spans="1:11" ht="15.75" customHeight="1">
      <c r="A58" s="260" t="s">
        <v>222</v>
      </c>
      <c r="B58" s="261"/>
      <c r="C58" s="261"/>
      <c r="D58" s="261"/>
      <c r="E58" s="261"/>
      <c r="F58" s="261"/>
      <c r="G58" s="261"/>
      <c r="H58" s="262"/>
      <c r="I58" s="1">
        <v>160</v>
      </c>
      <c r="J58" s="7"/>
      <c r="K58" s="7"/>
    </row>
    <row r="59" spans="1:11" ht="18.75" customHeight="1">
      <c r="A59" s="260" t="s">
        <v>223</v>
      </c>
      <c r="B59" s="261"/>
      <c r="C59" s="261"/>
      <c r="D59" s="261"/>
      <c r="E59" s="261"/>
      <c r="F59" s="261"/>
      <c r="G59" s="261"/>
      <c r="H59" s="262"/>
      <c r="I59" s="3">
        <v>161</v>
      </c>
      <c r="J59" s="110"/>
      <c r="K59" s="7"/>
    </row>
    <row r="60" spans="1:11" ht="17.25" customHeight="1">
      <c r="A60" s="260" t="s">
        <v>224</v>
      </c>
      <c r="B60" s="261"/>
      <c r="C60" s="261"/>
      <c r="D60" s="261"/>
      <c r="E60" s="261"/>
      <c r="F60" s="261"/>
      <c r="G60" s="261"/>
      <c r="H60" s="262"/>
      <c r="I60" s="3">
        <v>162</v>
      </c>
      <c r="J60" s="7"/>
      <c r="K60" s="7"/>
    </row>
    <row r="61" spans="1:11" ht="12.75">
      <c r="A61" s="227" t="s">
        <v>225</v>
      </c>
      <c r="B61" s="228"/>
      <c r="C61" s="228"/>
      <c r="D61" s="228"/>
      <c r="E61" s="228"/>
      <c r="F61" s="228"/>
      <c r="G61" s="228"/>
      <c r="H61" s="229"/>
      <c r="I61" s="1">
        <v>163</v>
      </c>
      <c r="J61" s="7"/>
      <c r="K61" s="7"/>
    </row>
    <row r="62" spans="1:11" ht="12.75">
      <c r="A62" s="227" t="s">
        <v>226</v>
      </c>
      <c r="B62" s="228"/>
      <c r="C62" s="228"/>
      <c r="D62" s="228"/>
      <c r="E62" s="228"/>
      <c r="F62" s="228"/>
      <c r="G62" s="228"/>
      <c r="H62" s="229"/>
      <c r="I62" s="1">
        <v>164</v>
      </c>
      <c r="J62" s="7"/>
      <c r="K62" s="7"/>
    </row>
    <row r="63" spans="1:11" ht="12.75">
      <c r="A63" s="227" t="s">
        <v>227</v>
      </c>
      <c r="B63" s="228"/>
      <c r="C63" s="228"/>
      <c r="D63" s="228"/>
      <c r="E63" s="228"/>
      <c r="F63" s="228"/>
      <c r="G63" s="228"/>
      <c r="H63" s="229"/>
      <c r="I63" s="1">
        <v>165</v>
      </c>
      <c r="J63" s="7"/>
      <c r="K63" s="7"/>
    </row>
    <row r="64" spans="1:11" ht="12.75">
      <c r="A64" s="227" t="s">
        <v>152</v>
      </c>
      <c r="B64" s="228"/>
      <c r="C64" s="228"/>
      <c r="D64" s="228"/>
      <c r="E64" s="228"/>
      <c r="F64" s="228"/>
      <c r="G64" s="228"/>
      <c r="H64" s="229"/>
      <c r="I64" s="1">
        <v>166</v>
      </c>
      <c r="J64" s="7"/>
      <c r="K64" s="7"/>
    </row>
    <row r="65" spans="1:11" ht="12.75">
      <c r="A65" s="227" t="s">
        <v>151</v>
      </c>
      <c r="B65" s="228"/>
      <c r="C65" s="228"/>
      <c r="D65" s="228"/>
      <c r="E65" s="228"/>
      <c r="F65" s="228"/>
      <c r="G65" s="228"/>
      <c r="H65" s="229"/>
      <c r="I65" s="1">
        <v>167</v>
      </c>
      <c r="J65" s="123">
        <f>J56-J64</f>
        <v>0</v>
      </c>
      <c r="K65" s="123">
        <f>K56-K64</f>
        <v>-216517</v>
      </c>
    </row>
    <row r="66" spans="1:11" ht="12.75">
      <c r="A66" s="227" t="s">
        <v>150</v>
      </c>
      <c r="B66" s="228"/>
      <c r="C66" s="228"/>
      <c r="D66" s="228"/>
      <c r="E66" s="228"/>
      <c r="F66" s="228"/>
      <c r="G66" s="228"/>
      <c r="H66" s="229"/>
      <c r="I66" s="1">
        <v>168</v>
      </c>
      <c r="J66" s="123">
        <f>J55+J65</f>
        <v>-3133656</v>
      </c>
      <c r="K66" s="123">
        <f>K55+K65</f>
        <v>-3991515</v>
      </c>
    </row>
    <row r="67" spans="1:11" ht="12.75" customHeight="1">
      <c r="A67" s="272" t="s">
        <v>149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</row>
    <row r="68" spans="1:11" ht="12.75" customHeight="1">
      <c r="A68" s="260" t="s">
        <v>147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</row>
    <row r="69" spans="1:11" ht="12.75">
      <c r="A69" s="263" t="s">
        <v>228</v>
      </c>
      <c r="B69" s="264"/>
      <c r="C69" s="264"/>
      <c r="D69" s="264"/>
      <c r="E69" s="264"/>
      <c r="F69" s="264"/>
      <c r="G69" s="264"/>
      <c r="H69" s="265"/>
      <c r="I69" s="1">
        <v>169</v>
      </c>
      <c r="J69" s="7"/>
      <c r="K69" s="7"/>
    </row>
    <row r="70" spans="1:11" ht="16.5" customHeight="1">
      <c r="A70" s="269" t="s">
        <v>143</v>
      </c>
      <c r="B70" s="270"/>
      <c r="C70" s="270"/>
      <c r="D70" s="270"/>
      <c r="E70" s="270"/>
      <c r="F70" s="270"/>
      <c r="G70" s="270"/>
      <c r="H70" s="271"/>
      <c r="I70" s="4">
        <v>170</v>
      </c>
      <c r="J70" s="8"/>
      <c r="K70" s="8"/>
    </row>
  </sheetData>
  <sheetProtection/>
  <mergeCells count="70">
    <mergeCell ref="A62:H62"/>
    <mergeCell ref="A63:H63"/>
    <mergeCell ref="A2:K2"/>
    <mergeCell ref="A1:K1"/>
    <mergeCell ref="A61:H61"/>
    <mergeCell ref="A50:K50"/>
    <mergeCell ref="A51:H51"/>
    <mergeCell ref="A57:H57"/>
    <mergeCell ref="A58:H58"/>
    <mergeCell ref="A59:H59"/>
    <mergeCell ref="A70:H70"/>
    <mergeCell ref="A64:H64"/>
    <mergeCell ref="A65:H65"/>
    <mergeCell ref="A66:H66"/>
    <mergeCell ref="A67:K67"/>
    <mergeCell ref="A68:K68"/>
    <mergeCell ref="A69:H69"/>
    <mergeCell ref="A46:H46"/>
    <mergeCell ref="A47:H47"/>
    <mergeCell ref="A60:H60"/>
    <mergeCell ref="A55:H55"/>
    <mergeCell ref="A54:K54"/>
    <mergeCell ref="A56:H56"/>
    <mergeCell ref="A52:H52"/>
    <mergeCell ref="A53:H53"/>
    <mergeCell ref="A48:H48"/>
    <mergeCell ref="A49:H49"/>
    <mergeCell ref="A36:H36"/>
    <mergeCell ref="A37:H37"/>
    <mergeCell ref="A38:H38"/>
    <mergeCell ref="A39:H39"/>
    <mergeCell ref="A42:H42"/>
    <mergeCell ref="A43:H43"/>
    <mergeCell ref="A44:H44"/>
    <mergeCell ref="A45:H45"/>
    <mergeCell ref="A26:H26"/>
    <mergeCell ref="A27:H27"/>
    <mergeCell ref="A40:H40"/>
    <mergeCell ref="A41:H41"/>
    <mergeCell ref="A30:H30"/>
    <mergeCell ref="A31:H31"/>
    <mergeCell ref="A32:H32"/>
    <mergeCell ref="A33:H33"/>
    <mergeCell ref="A34:H34"/>
    <mergeCell ref="A35:H35"/>
    <mergeCell ref="A28:H28"/>
    <mergeCell ref="A29:H29"/>
    <mergeCell ref="A18:H18"/>
    <mergeCell ref="A19:H19"/>
    <mergeCell ref="A20:H20"/>
    <mergeCell ref="A21:H21"/>
    <mergeCell ref="A22:H22"/>
    <mergeCell ref="A23:H23"/>
    <mergeCell ref="A24:H24"/>
    <mergeCell ref="A25:H25"/>
    <mergeCell ref="A14:H14"/>
    <mergeCell ref="A15:H15"/>
    <mergeCell ref="A3:K3"/>
    <mergeCell ref="A4:H4"/>
    <mergeCell ref="A5:H5"/>
    <mergeCell ref="A16:H16"/>
    <mergeCell ref="A17:H17"/>
    <mergeCell ref="A6:H6"/>
    <mergeCell ref="A13:H13"/>
    <mergeCell ref="A7:H7"/>
    <mergeCell ref="A8:H8"/>
    <mergeCell ref="A9:H9"/>
    <mergeCell ref="A10:H10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J46 J70 J53 J55:K56 J65:K66 J60:J64 K6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8:J32 J25:J26 K15 J9:K9 K21:K22 J11:K11 J6:K7 J47:K49 J37:K45 J20:J22 J15:J18 K25:K27 K29:K33 J8">
      <formula1>0</formula1>
    </dataValidation>
    <dataValidation allowBlank="1" sqref="K53 J12:K14 J10:K10 J33:J36 J24:K24 J27 K28 K46 K70 J69:K69 J52:K52 J19 K16:K20 K34:K36 K8 J57:J59 K57:K6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7" width="9.140625" style="49" customWidth="1"/>
    <col min="8" max="8" width="2.140625" style="49" customWidth="1"/>
    <col min="9" max="9" width="6.57421875" style="49" customWidth="1"/>
    <col min="10" max="10" width="12.00390625" style="49" customWidth="1"/>
    <col min="11" max="11" width="13.00390625" style="49" customWidth="1"/>
    <col min="12" max="16384" width="9.140625" style="49" customWidth="1"/>
  </cols>
  <sheetData>
    <row r="1" spans="1:11" ht="12.75" customHeight="1">
      <c r="A1" s="282" t="s">
        <v>111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331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 customHeight="1">
      <c r="A3" s="279" t="s">
        <v>336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</row>
    <row r="4" spans="1:11" ht="24">
      <c r="A4" s="284" t="s">
        <v>77</v>
      </c>
      <c r="B4" s="284"/>
      <c r="C4" s="284"/>
      <c r="D4" s="284"/>
      <c r="E4" s="284"/>
      <c r="F4" s="284"/>
      <c r="G4" s="284"/>
      <c r="H4" s="284"/>
      <c r="I4" s="126" t="s">
        <v>78</v>
      </c>
      <c r="J4" s="127" t="s">
        <v>79</v>
      </c>
      <c r="K4" s="127" t="s">
        <v>80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128">
        <v>2</v>
      </c>
      <c r="J5" s="129" t="s">
        <v>5</v>
      </c>
      <c r="K5" s="129" t="s">
        <v>6</v>
      </c>
    </row>
    <row r="6" spans="1:11" ht="12.75">
      <c r="A6" s="275" t="s">
        <v>112</v>
      </c>
      <c r="B6" s="276"/>
      <c r="C6" s="276"/>
      <c r="D6" s="276"/>
      <c r="E6" s="276"/>
      <c r="F6" s="276"/>
      <c r="G6" s="276"/>
      <c r="H6" s="276"/>
      <c r="I6" s="277"/>
      <c r="J6" s="277"/>
      <c r="K6" s="278"/>
    </row>
    <row r="7" spans="1:11" ht="12.75">
      <c r="A7" s="285" t="s">
        <v>240</v>
      </c>
      <c r="B7" s="286"/>
      <c r="C7" s="286"/>
      <c r="D7" s="286"/>
      <c r="E7" s="286"/>
      <c r="F7" s="286"/>
      <c r="G7" s="286"/>
      <c r="H7" s="286"/>
      <c r="I7" s="104">
        <v>1</v>
      </c>
      <c r="J7" s="141">
        <v>-3133152</v>
      </c>
      <c r="K7" s="6">
        <v>-3959000</v>
      </c>
    </row>
    <row r="8" spans="1:11" ht="12.75">
      <c r="A8" s="221" t="s">
        <v>113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1785363</v>
      </c>
      <c r="K8" s="7">
        <v>2213421</v>
      </c>
    </row>
    <row r="9" spans="1:11" ht="12.75">
      <c r="A9" s="221" t="s">
        <v>244</v>
      </c>
      <c r="B9" s="222"/>
      <c r="C9" s="222"/>
      <c r="D9" s="222"/>
      <c r="E9" s="222"/>
      <c r="F9" s="222"/>
      <c r="G9" s="222"/>
      <c r="H9" s="222"/>
      <c r="I9" s="1">
        <v>3</v>
      </c>
      <c r="J9" s="5">
        <v>3598282</v>
      </c>
      <c r="K9" s="7">
        <v>625284</v>
      </c>
    </row>
    <row r="10" spans="1:11" ht="12.75">
      <c r="A10" s="221" t="s">
        <v>245</v>
      </c>
      <c r="B10" s="222"/>
      <c r="C10" s="222"/>
      <c r="D10" s="222"/>
      <c r="E10" s="222"/>
      <c r="F10" s="222"/>
      <c r="G10" s="222"/>
      <c r="H10" s="222"/>
      <c r="I10" s="1">
        <v>4</v>
      </c>
      <c r="J10" s="5">
        <v>98188</v>
      </c>
      <c r="K10" s="7"/>
    </row>
    <row r="11" spans="1:11" ht="12.75">
      <c r="A11" s="221" t="s">
        <v>246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1" t="s">
        <v>247</v>
      </c>
      <c r="B12" s="222"/>
      <c r="C12" s="222"/>
      <c r="D12" s="222"/>
      <c r="E12" s="222"/>
      <c r="F12" s="222"/>
      <c r="G12" s="222"/>
      <c r="H12" s="222"/>
      <c r="I12" s="1">
        <v>6</v>
      </c>
      <c r="J12" s="5">
        <v>125184</v>
      </c>
      <c r="K12" s="7">
        <v>1110870</v>
      </c>
    </row>
    <row r="13" spans="1:11" ht="12.75">
      <c r="A13" s="227" t="s">
        <v>323</v>
      </c>
      <c r="B13" s="228"/>
      <c r="C13" s="228"/>
      <c r="D13" s="228"/>
      <c r="E13" s="228"/>
      <c r="F13" s="228"/>
      <c r="G13" s="228"/>
      <c r="H13" s="228"/>
      <c r="I13" s="1">
        <v>7</v>
      </c>
      <c r="J13" s="130">
        <f>SUM(J7:J12)</f>
        <v>2473865</v>
      </c>
      <c r="K13" s="123">
        <f>SUM(K7:K12)</f>
        <v>-9425</v>
      </c>
    </row>
    <row r="14" spans="1:11" ht="12.75">
      <c r="A14" s="221" t="s">
        <v>242</v>
      </c>
      <c r="B14" s="222"/>
      <c r="C14" s="222"/>
      <c r="D14" s="222"/>
      <c r="E14" s="222"/>
      <c r="F14" s="222"/>
      <c r="G14" s="222"/>
      <c r="H14" s="222"/>
      <c r="I14" s="1">
        <v>8</v>
      </c>
      <c r="J14" s="110"/>
      <c r="K14" s="7"/>
    </row>
    <row r="15" spans="1:11" ht="12.75">
      <c r="A15" s="221" t="s">
        <v>243</v>
      </c>
      <c r="B15" s="222"/>
      <c r="C15" s="222"/>
      <c r="D15" s="222"/>
      <c r="E15" s="222"/>
      <c r="F15" s="222"/>
      <c r="G15" s="222"/>
      <c r="H15" s="222"/>
      <c r="I15" s="1">
        <v>9</v>
      </c>
      <c r="J15" s="110"/>
      <c r="K15" s="7">
        <v>939061</v>
      </c>
    </row>
    <row r="16" spans="1:11" ht="12.75">
      <c r="A16" s="221" t="s">
        <v>241</v>
      </c>
      <c r="B16" s="222"/>
      <c r="C16" s="222"/>
      <c r="D16" s="222"/>
      <c r="E16" s="222"/>
      <c r="F16" s="222"/>
      <c r="G16" s="222"/>
      <c r="H16" s="222"/>
      <c r="I16" s="1">
        <v>10</v>
      </c>
      <c r="J16" s="110"/>
      <c r="K16" s="7">
        <v>13810</v>
      </c>
    </row>
    <row r="17" spans="1:11" ht="12.75">
      <c r="A17" s="221" t="s">
        <v>248</v>
      </c>
      <c r="B17" s="222"/>
      <c r="C17" s="222"/>
      <c r="D17" s="222"/>
      <c r="E17" s="222"/>
      <c r="F17" s="222"/>
      <c r="G17" s="222"/>
      <c r="H17" s="222"/>
      <c r="I17" s="1">
        <v>11</v>
      </c>
      <c r="J17" s="110">
        <v>3230474</v>
      </c>
      <c r="K17" s="7">
        <v>2321020</v>
      </c>
    </row>
    <row r="18" spans="1:11" ht="12.75">
      <c r="A18" s="227" t="s">
        <v>324</v>
      </c>
      <c r="B18" s="228"/>
      <c r="C18" s="228"/>
      <c r="D18" s="228"/>
      <c r="E18" s="228"/>
      <c r="F18" s="228"/>
      <c r="G18" s="228"/>
      <c r="H18" s="228"/>
      <c r="I18" s="1">
        <v>12</v>
      </c>
      <c r="J18" s="130">
        <f>SUM(J14:J17)</f>
        <v>3230474</v>
      </c>
      <c r="K18" s="123">
        <f>SUM(K14:K17)</f>
        <v>3273891</v>
      </c>
    </row>
    <row r="19" spans="1:11" ht="24" customHeight="1">
      <c r="A19" s="227" t="s">
        <v>115</v>
      </c>
      <c r="B19" s="228"/>
      <c r="C19" s="228"/>
      <c r="D19" s="228"/>
      <c r="E19" s="228"/>
      <c r="F19" s="228"/>
      <c r="G19" s="228"/>
      <c r="H19" s="228"/>
      <c r="I19" s="1">
        <v>13</v>
      </c>
      <c r="J19" s="130">
        <f>IF(J13&gt;J18,J13-J18,0)</f>
        <v>0</v>
      </c>
      <c r="K19" s="123">
        <f>IF(K13&gt;K18,K13-K18,0)</f>
        <v>0</v>
      </c>
    </row>
    <row r="20" spans="1:11" ht="24" customHeight="1">
      <c r="A20" s="227" t="s">
        <v>114</v>
      </c>
      <c r="B20" s="228"/>
      <c r="C20" s="228"/>
      <c r="D20" s="228"/>
      <c r="E20" s="228"/>
      <c r="F20" s="228"/>
      <c r="G20" s="228"/>
      <c r="H20" s="228"/>
      <c r="I20" s="1">
        <v>14</v>
      </c>
      <c r="J20" s="130">
        <f>IF(J18&gt;J13,J18-J13,0)</f>
        <v>756609</v>
      </c>
      <c r="K20" s="123">
        <f>IF(K18&gt;K13,K18-K13,0)</f>
        <v>3283316</v>
      </c>
    </row>
    <row r="21" spans="1:11" ht="12.75">
      <c r="A21" s="275" t="s">
        <v>116</v>
      </c>
      <c r="B21" s="276"/>
      <c r="C21" s="276"/>
      <c r="D21" s="276"/>
      <c r="E21" s="276"/>
      <c r="F21" s="276"/>
      <c r="G21" s="276"/>
      <c r="H21" s="276"/>
      <c r="I21" s="277"/>
      <c r="J21" s="277"/>
      <c r="K21" s="278"/>
    </row>
    <row r="22" spans="1:11" ht="12.75">
      <c r="A22" s="221" t="s">
        <v>253</v>
      </c>
      <c r="B22" s="222"/>
      <c r="C22" s="222"/>
      <c r="D22" s="222"/>
      <c r="E22" s="222"/>
      <c r="F22" s="222"/>
      <c r="G22" s="222"/>
      <c r="H22" s="222"/>
      <c r="I22" s="1">
        <v>15</v>
      </c>
      <c r="J22" s="110"/>
      <c r="K22" s="7">
        <v>1872</v>
      </c>
    </row>
    <row r="23" spans="1:11" ht="12.75">
      <c r="A23" s="221" t="s">
        <v>252</v>
      </c>
      <c r="B23" s="222"/>
      <c r="C23" s="222"/>
      <c r="D23" s="222"/>
      <c r="E23" s="222"/>
      <c r="F23" s="222"/>
      <c r="G23" s="222"/>
      <c r="H23" s="222"/>
      <c r="I23" s="1">
        <v>16</v>
      </c>
      <c r="J23" s="7"/>
      <c r="K23" s="7"/>
    </row>
    <row r="24" spans="1:11" ht="12.75">
      <c r="A24" s="221" t="s">
        <v>251</v>
      </c>
      <c r="B24" s="222"/>
      <c r="C24" s="222"/>
      <c r="D24" s="222"/>
      <c r="E24" s="222"/>
      <c r="F24" s="222"/>
      <c r="G24" s="222"/>
      <c r="H24" s="222"/>
      <c r="I24" s="1">
        <v>17</v>
      </c>
      <c r="J24" s="110">
        <v>283443</v>
      </c>
      <c r="K24" s="7">
        <v>537045</v>
      </c>
    </row>
    <row r="25" spans="1:11" ht="12.75">
      <c r="A25" s="221" t="s">
        <v>250</v>
      </c>
      <c r="B25" s="222"/>
      <c r="C25" s="222"/>
      <c r="D25" s="222"/>
      <c r="E25" s="222"/>
      <c r="F25" s="222"/>
      <c r="G25" s="222"/>
      <c r="H25" s="222"/>
      <c r="I25" s="1">
        <v>18</v>
      </c>
      <c r="J25" s="110"/>
      <c r="K25" s="7">
        <v>49215</v>
      </c>
    </row>
    <row r="26" spans="1:11" ht="12.75">
      <c r="A26" s="221" t="s">
        <v>249</v>
      </c>
      <c r="B26" s="222"/>
      <c r="C26" s="222"/>
      <c r="D26" s="222"/>
      <c r="E26" s="222"/>
      <c r="F26" s="222"/>
      <c r="G26" s="222"/>
      <c r="H26" s="222"/>
      <c r="I26" s="1">
        <v>19</v>
      </c>
      <c r="J26" s="110">
        <v>7858999</v>
      </c>
      <c r="K26" s="7">
        <v>12622526</v>
      </c>
    </row>
    <row r="27" spans="1:11" ht="12.75">
      <c r="A27" s="227" t="s">
        <v>325</v>
      </c>
      <c r="B27" s="228"/>
      <c r="C27" s="228"/>
      <c r="D27" s="228"/>
      <c r="E27" s="228"/>
      <c r="F27" s="228"/>
      <c r="G27" s="228"/>
      <c r="H27" s="228"/>
      <c r="I27" s="1">
        <v>20</v>
      </c>
      <c r="J27" s="130">
        <f>SUM(J22:J26)</f>
        <v>8142442</v>
      </c>
      <c r="K27" s="123">
        <f>SUM(K22:K26)</f>
        <v>13210658</v>
      </c>
    </row>
    <row r="28" spans="1:11" ht="12.75">
      <c r="A28" s="221" t="s">
        <v>254</v>
      </c>
      <c r="B28" s="222"/>
      <c r="C28" s="222"/>
      <c r="D28" s="222"/>
      <c r="E28" s="222"/>
      <c r="F28" s="222"/>
      <c r="G28" s="222"/>
      <c r="H28" s="222"/>
      <c r="I28" s="1">
        <v>21</v>
      </c>
      <c r="J28" s="7">
        <v>557138</v>
      </c>
      <c r="K28" s="7">
        <v>923946</v>
      </c>
    </row>
    <row r="29" spans="1:11" ht="12.75">
      <c r="A29" s="221" t="s">
        <v>255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>
        <v>11168672</v>
      </c>
      <c r="K29" s="7"/>
    </row>
    <row r="30" spans="1:11" ht="12.75">
      <c r="A30" s="221" t="s">
        <v>256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7" t="s">
        <v>326</v>
      </c>
      <c r="B31" s="228"/>
      <c r="C31" s="228"/>
      <c r="D31" s="228"/>
      <c r="E31" s="228"/>
      <c r="F31" s="228"/>
      <c r="G31" s="228"/>
      <c r="H31" s="228"/>
      <c r="I31" s="1">
        <v>24</v>
      </c>
      <c r="J31" s="130">
        <f>SUM(J28:J30)</f>
        <v>11725810</v>
      </c>
      <c r="K31" s="123">
        <f>SUM(K28:K30)</f>
        <v>923946</v>
      </c>
    </row>
    <row r="32" spans="1:11" ht="12.75">
      <c r="A32" s="227" t="s">
        <v>117</v>
      </c>
      <c r="B32" s="228"/>
      <c r="C32" s="228"/>
      <c r="D32" s="228"/>
      <c r="E32" s="228"/>
      <c r="F32" s="228"/>
      <c r="G32" s="228"/>
      <c r="H32" s="228"/>
      <c r="I32" s="1">
        <v>25</v>
      </c>
      <c r="J32" s="130">
        <f>IF(J27&gt;J31,J27-J31,0)</f>
        <v>0</v>
      </c>
      <c r="K32" s="123">
        <v>12286712</v>
      </c>
    </row>
    <row r="33" spans="1:11" ht="12.75">
      <c r="A33" s="227" t="s">
        <v>118</v>
      </c>
      <c r="B33" s="228"/>
      <c r="C33" s="228"/>
      <c r="D33" s="228"/>
      <c r="E33" s="228"/>
      <c r="F33" s="228"/>
      <c r="G33" s="228"/>
      <c r="H33" s="228"/>
      <c r="I33" s="1">
        <v>26</v>
      </c>
      <c r="J33" s="130">
        <f>IF(J31&gt;J27,J31-J27,0)</f>
        <v>3583368</v>
      </c>
      <c r="K33" s="123">
        <f>IF(K31&gt;K27,K31-K27,0)</f>
        <v>0</v>
      </c>
    </row>
    <row r="34" spans="1:11" ht="12.75" customHeight="1">
      <c r="A34" s="275" t="s">
        <v>119</v>
      </c>
      <c r="B34" s="276"/>
      <c r="C34" s="276"/>
      <c r="D34" s="276"/>
      <c r="E34" s="276"/>
      <c r="F34" s="276"/>
      <c r="G34" s="276"/>
      <c r="H34" s="276"/>
      <c r="I34" s="277"/>
      <c r="J34" s="277"/>
      <c r="K34" s="278"/>
    </row>
    <row r="35" spans="1:11" ht="12.75">
      <c r="A35" s="221" t="s">
        <v>257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>
        <v>14872500</v>
      </c>
      <c r="K35" s="7"/>
    </row>
    <row r="36" spans="1:11" ht="12.75">
      <c r="A36" s="221" t="s">
        <v>258</v>
      </c>
      <c r="B36" s="222"/>
      <c r="C36" s="222"/>
      <c r="D36" s="222"/>
      <c r="E36" s="222"/>
      <c r="F36" s="222"/>
      <c r="G36" s="222"/>
      <c r="H36" s="222"/>
      <c r="I36" s="1">
        <v>28</v>
      </c>
      <c r="J36" s="110"/>
      <c r="K36" s="7">
        <v>199622</v>
      </c>
    </row>
    <row r="37" spans="1:11" ht="12.75">
      <c r="A37" s="221" t="s">
        <v>259</v>
      </c>
      <c r="B37" s="222"/>
      <c r="C37" s="222"/>
      <c r="D37" s="222"/>
      <c r="E37" s="222"/>
      <c r="F37" s="222"/>
      <c r="G37" s="222"/>
      <c r="H37" s="222"/>
      <c r="I37" s="1">
        <v>29</v>
      </c>
      <c r="J37" s="111"/>
      <c r="K37" s="110"/>
    </row>
    <row r="38" spans="1:11" ht="12.75">
      <c r="A38" s="227" t="s">
        <v>327</v>
      </c>
      <c r="B38" s="228"/>
      <c r="C38" s="228"/>
      <c r="D38" s="228"/>
      <c r="E38" s="228"/>
      <c r="F38" s="228"/>
      <c r="G38" s="228"/>
      <c r="H38" s="228"/>
      <c r="I38" s="1">
        <v>30</v>
      </c>
      <c r="J38" s="130">
        <f>SUM(J35:J37)</f>
        <v>14872500</v>
      </c>
      <c r="K38" s="123">
        <f>SUM(K35:K37)</f>
        <v>199622</v>
      </c>
    </row>
    <row r="39" spans="1:11" ht="12.75">
      <c r="A39" s="221" t="s">
        <v>260</v>
      </c>
      <c r="B39" s="222"/>
      <c r="C39" s="222"/>
      <c r="D39" s="222"/>
      <c r="E39" s="222"/>
      <c r="F39" s="222"/>
      <c r="G39" s="222"/>
      <c r="H39" s="222"/>
      <c r="I39" s="1">
        <v>31</v>
      </c>
      <c r="J39" s="7"/>
      <c r="K39" s="7"/>
    </row>
    <row r="40" spans="1:11" ht="12.75">
      <c r="A40" s="221" t="s">
        <v>120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261</v>
      </c>
      <c r="B41" s="222"/>
      <c r="C41" s="222"/>
      <c r="D41" s="222"/>
      <c r="E41" s="222"/>
      <c r="F41" s="222"/>
      <c r="G41" s="222"/>
      <c r="H41" s="222"/>
      <c r="I41" s="1">
        <v>33</v>
      </c>
      <c r="J41" s="7"/>
      <c r="K41" s="7">
        <v>164098</v>
      </c>
    </row>
    <row r="42" spans="1:11" ht="12.75">
      <c r="A42" s="221" t="s">
        <v>262</v>
      </c>
      <c r="B42" s="222"/>
      <c r="C42" s="222"/>
      <c r="D42" s="222"/>
      <c r="E42" s="222"/>
      <c r="F42" s="222"/>
      <c r="G42" s="222"/>
      <c r="H42" s="222"/>
      <c r="I42" s="1">
        <v>34</v>
      </c>
      <c r="J42" s="7"/>
      <c r="K42" s="7"/>
    </row>
    <row r="43" spans="1:11" ht="12.75">
      <c r="A43" s="221" t="s">
        <v>263</v>
      </c>
      <c r="B43" s="222"/>
      <c r="C43" s="222"/>
      <c r="D43" s="222"/>
      <c r="E43" s="222"/>
      <c r="F43" s="222"/>
      <c r="G43" s="222"/>
      <c r="H43" s="222"/>
      <c r="I43" s="1">
        <v>35</v>
      </c>
      <c r="J43" s="7"/>
      <c r="K43" s="7"/>
    </row>
    <row r="44" spans="1:11" ht="12.75">
      <c r="A44" s="227" t="s">
        <v>328</v>
      </c>
      <c r="B44" s="228"/>
      <c r="C44" s="228"/>
      <c r="D44" s="228"/>
      <c r="E44" s="228"/>
      <c r="F44" s="228"/>
      <c r="G44" s="228"/>
      <c r="H44" s="228"/>
      <c r="I44" s="1">
        <v>36</v>
      </c>
      <c r="J44" s="130">
        <f>SUM(J39:J43)</f>
        <v>0</v>
      </c>
      <c r="K44" s="123">
        <f>SUM(K39:K43)</f>
        <v>164098</v>
      </c>
    </row>
    <row r="45" spans="1:11" ht="12.75">
      <c r="A45" s="227" t="s">
        <v>121</v>
      </c>
      <c r="B45" s="228"/>
      <c r="C45" s="228"/>
      <c r="D45" s="228"/>
      <c r="E45" s="228"/>
      <c r="F45" s="228"/>
      <c r="G45" s="228"/>
      <c r="H45" s="228"/>
      <c r="I45" s="1">
        <v>37</v>
      </c>
      <c r="J45" s="130">
        <f>IF(J38&gt;J44,J38-J44,0)</f>
        <v>14872500</v>
      </c>
      <c r="K45" s="123">
        <f>IF(K38&gt;K44,K38-K44,0)</f>
        <v>35524</v>
      </c>
    </row>
    <row r="46" spans="1:11" ht="12.75">
      <c r="A46" s="227" t="s">
        <v>122</v>
      </c>
      <c r="B46" s="228"/>
      <c r="C46" s="228"/>
      <c r="D46" s="228"/>
      <c r="E46" s="228"/>
      <c r="F46" s="228"/>
      <c r="G46" s="228"/>
      <c r="H46" s="228"/>
      <c r="I46" s="1">
        <v>38</v>
      </c>
      <c r="J46" s="130">
        <f>IF(J44&gt;J38,J44-J38,0)</f>
        <v>0</v>
      </c>
      <c r="K46" s="123">
        <f>IF(K44&gt;K38,K44-K38,0)</f>
        <v>0</v>
      </c>
    </row>
    <row r="47" spans="1:11" ht="12.75">
      <c r="A47" s="221" t="s">
        <v>123</v>
      </c>
      <c r="B47" s="222"/>
      <c r="C47" s="222"/>
      <c r="D47" s="222"/>
      <c r="E47" s="222"/>
      <c r="F47" s="222"/>
      <c r="G47" s="222"/>
      <c r="H47" s="222"/>
      <c r="I47" s="1">
        <v>39</v>
      </c>
      <c r="J47" s="130">
        <f>IF(J19-J20+J32-J33+J45-J46&gt;0,J19-J20+J32-J33+J45-J46,0)</f>
        <v>10532523</v>
      </c>
      <c r="K47" s="123">
        <f>IF(K19-K20+K32-K33+K45-K46&gt;0,K19-K20+K32-K33+K45-K46,0)</f>
        <v>9038920</v>
      </c>
    </row>
    <row r="48" spans="1:11" ht="12.75">
      <c r="A48" s="221" t="s">
        <v>124</v>
      </c>
      <c r="B48" s="222"/>
      <c r="C48" s="222"/>
      <c r="D48" s="222"/>
      <c r="E48" s="222"/>
      <c r="F48" s="222"/>
      <c r="G48" s="222"/>
      <c r="H48" s="222"/>
      <c r="I48" s="1">
        <v>40</v>
      </c>
      <c r="J48" s="130">
        <f>IF(J20-J19+J33-J32+J46-J45&gt;0,J20-J19+J33-J32+J46-J45,0)</f>
        <v>0</v>
      </c>
      <c r="K48" s="123">
        <f>IF(K20-K19+K33-K32+K46-K45&gt;0,K20-K19+K33-K32+K46-K45,0)</f>
        <v>0</v>
      </c>
    </row>
    <row r="49" spans="1:11" ht="12.75">
      <c r="A49" s="221" t="s">
        <v>125</v>
      </c>
      <c r="B49" s="222"/>
      <c r="C49" s="222"/>
      <c r="D49" s="222"/>
      <c r="E49" s="222"/>
      <c r="F49" s="222"/>
      <c r="G49" s="222"/>
      <c r="H49" s="222"/>
      <c r="I49" s="1">
        <v>41</v>
      </c>
      <c r="J49" s="110">
        <v>738210</v>
      </c>
      <c r="K49" s="7">
        <v>3122459</v>
      </c>
    </row>
    <row r="50" spans="1:11" ht="12.75">
      <c r="A50" s="221" t="s">
        <v>126</v>
      </c>
      <c r="B50" s="222"/>
      <c r="C50" s="222"/>
      <c r="D50" s="222"/>
      <c r="E50" s="222"/>
      <c r="F50" s="222"/>
      <c r="G50" s="222"/>
      <c r="H50" s="222"/>
      <c r="I50" s="1">
        <v>42</v>
      </c>
      <c r="J50" s="7">
        <v>10532523</v>
      </c>
      <c r="K50" s="7">
        <v>9038920</v>
      </c>
    </row>
    <row r="51" spans="1:11" ht="12.75">
      <c r="A51" s="221" t="s">
        <v>127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50" t="s">
        <v>128</v>
      </c>
      <c r="B52" s="251"/>
      <c r="C52" s="251"/>
      <c r="D52" s="251"/>
      <c r="E52" s="251"/>
      <c r="F52" s="251"/>
      <c r="G52" s="251"/>
      <c r="H52" s="251"/>
      <c r="I52" s="4">
        <v>44</v>
      </c>
      <c r="J52" s="142">
        <f>J49+J50-J51</f>
        <v>11270733</v>
      </c>
      <c r="K52" s="143">
        <f>K49+K50-K51</f>
        <v>12161379</v>
      </c>
    </row>
  </sheetData>
  <sheetProtection/>
  <mergeCells count="52">
    <mergeCell ref="A39:H39"/>
    <mergeCell ref="A40:H40"/>
    <mergeCell ref="A43:H43"/>
    <mergeCell ref="A44:H44"/>
    <mergeCell ref="A41:H41"/>
    <mergeCell ref="A42:H42"/>
    <mergeCell ref="A35:H35"/>
    <mergeCell ref="A36:H36"/>
    <mergeCell ref="A47:H47"/>
    <mergeCell ref="A52:H52"/>
    <mergeCell ref="A48:H48"/>
    <mergeCell ref="A49:H49"/>
    <mergeCell ref="A50:H50"/>
    <mergeCell ref="A51:H51"/>
    <mergeCell ref="A45:H45"/>
    <mergeCell ref="A46:H46"/>
    <mergeCell ref="A37:H37"/>
    <mergeCell ref="A38:H38"/>
    <mergeCell ref="A25:H25"/>
    <mergeCell ref="A26:H26"/>
    <mergeCell ref="A27:H27"/>
    <mergeCell ref="A28:H28"/>
    <mergeCell ref="A31:H31"/>
    <mergeCell ref="A32:H32"/>
    <mergeCell ref="A33:H33"/>
    <mergeCell ref="A34:K3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1:J43 J22:J26 J28 J36 J39 J7:K12 J14:J17 J49:J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27:K27 J13:K13 J44:K48 J31:K33 J52:K52">
      <formula1>0</formula1>
    </dataValidation>
    <dataValidation allowBlank="1" sqref="K36:K37 K39:K43 J40 J35:K35 K14:K17 J37 K22:K26 J29:J30 K28:K30 K49:K51 J51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7" width="9.140625" style="49" customWidth="1"/>
    <col min="8" max="8" width="7.140625" style="49" customWidth="1"/>
    <col min="9" max="16384" width="9.140625" style="49" customWidth="1"/>
  </cols>
  <sheetData>
    <row r="1" spans="1:11" ht="12.75" customHeight="1">
      <c r="A1" s="282" t="s">
        <v>264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8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>
      <c r="A3" s="287" t="s">
        <v>1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24">
      <c r="A4" s="289" t="s">
        <v>266</v>
      </c>
      <c r="B4" s="289"/>
      <c r="C4" s="289"/>
      <c r="D4" s="289"/>
      <c r="E4" s="289"/>
      <c r="F4" s="289"/>
      <c r="G4" s="289"/>
      <c r="H4" s="289"/>
      <c r="I4" s="54" t="s">
        <v>78</v>
      </c>
      <c r="J4" s="55" t="s">
        <v>79</v>
      </c>
      <c r="K4" s="55" t="s">
        <v>80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58">
        <v>2</v>
      </c>
      <c r="J5" s="59" t="s">
        <v>5</v>
      </c>
      <c r="K5" s="59" t="s">
        <v>6</v>
      </c>
    </row>
    <row r="6" spans="1:11" ht="12.75">
      <c r="A6" s="233" t="s">
        <v>112</v>
      </c>
      <c r="B6" s="291"/>
      <c r="C6" s="291"/>
      <c r="D6" s="291"/>
      <c r="E6" s="291"/>
      <c r="F6" s="291"/>
      <c r="G6" s="291"/>
      <c r="H6" s="291"/>
      <c r="I6" s="292"/>
      <c r="J6" s="292"/>
      <c r="K6" s="293"/>
    </row>
    <row r="7" spans="1:11" ht="12.75">
      <c r="A7" s="221" t="s">
        <v>265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267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268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269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270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7" t="s">
        <v>271</v>
      </c>
      <c r="B12" s="228"/>
      <c r="C12" s="228"/>
      <c r="D12" s="228"/>
      <c r="E12" s="228"/>
      <c r="F12" s="228"/>
      <c r="G12" s="228"/>
      <c r="H12" s="228"/>
      <c r="I12" s="1">
        <v>6</v>
      </c>
      <c r="J12" s="52">
        <f>SUM(J7:J11)</f>
        <v>0</v>
      </c>
      <c r="K12" s="50">
        <f>SUM(K7:K11)</f>
        <v>0</v>
      </c>
    </row>
    <row r="13" spans="1:11" ht="12.75">
      <c r="A13" s="221" t="s">
        <v>272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273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274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275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276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277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27" t="s">
        <v>278</v>
      </c>
      <c r="B19" s="228"/>
      <c r="C19" s="228"/>
      <c r="D19" s="228"/>
      <c r="E19" s="228"/>
      <c r="F19" s="228"/>
      <c r="G19" s="228"/>
      <c r="H19" s="228"/>
      <c r="I19" s="1">
        <v>13</v>
      </c>
      <c r="J19" s="52">
        <f>SUM(J13:J18)</f>
        <v>0</v>
      </c>
      <c r="K19" s="50">
        <f>SUM(K13:K18)</f>
        <v>0</v>
      </c>
    </row>
    <row r="20" spans="1:11" ht="12.75">
      <c r="A20" s="227" t="s">
        <v>279</v>
      </c>
      <c r="B20" s="294"/>
      <c r="C20" s="294"/>
      <c r="D20" s="294"/>
      <c r="E20" s="294"/>
      <c r="F20" s="294"/>
      <c r="G20" s="294"/>
      <c r="H20" s="295"/>
      <c r="I20" s="1">
        <v>14</v>
      </c>
      <c r="J20" s="52">
        <f>IF(J12&gt;J19,J12-J19,0)</f>
        <v>0</v>
      </c>
      <c r="K20" s="50">
        <f>IF(K12&gt;K19,K12-K19,0)</f>
        <v>0</v>
      </c>
    </row>
    <row r="21" spans="1:11" ht="12.75">
      <c r="A21" s="230" t="s">
        <v>280</v>
      </c>
      <c r="B21" s="296"/>
      <c r="C21" s="296"/>
      <c r="D21" s="296"/>
      <c r="E21" s="296"/>
      <c r="F21" s="296"/>
      <c r="G21" s="296"/>
      <c r="H21" s="297"/>
      <c r="I21" s="1">
        <v>15</v>
      </c>
      <c r="J21" s="52">
        <f>IF(J19&gt;J12,J19-J12,0)</f>
        <v>0</v>
      </c>
      <c r="K21" s="50">
        <f>IF(K19&gt;K12,K19-K12,0)</f>
        <v>0</v>
      </c>
    </row>
    <row r="22" spans="1:11" ht="12.75">
      <c r="A22" s="233" t="s">
        <v>281</v>
      </c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21" t="s">
        <v>282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283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284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285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286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27" t="s">
        <v>287</v>
      </c>
      <c r="B28" s="228"/>
      <c r="C28" s="228"/>
      <c r="D28" s="228"/>
      <c r="E28" s="228"/>
      <c r="F28" s="228"/>
      <c r="G28" s="228"/>
      <c r="H28" s="228"/>
      <c r="I28" s="1">
        <v>21</v>
      </c>
      <c r="J28" s="52">
        <f>SUM(J23:J27)</f>
        <v>0</v>
      </c>
      <c r="K28" s="50">
        <f>SUM(K23:K27)</f>
        <v>0</v>
      </c>
    </row>
    <row r="29" spans="1:11" ht="12.75">
      <c r="A29" s="221" t="s">
        <v>288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289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290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27" t="s">
        <v>291</v>
      </c>
      <c r="B32" s="228"/>
      <c r="C32" s="228"/>
      <c r="D32" s="228"/>
      <c r="E32" s="228"/>
      <c r="F32" s="228"/>
      <c r="G32" s="228"/>
      <c r="H32" s="228"/>
      <c r="I32" s="1">
        <v>25</v>
      </c>
      <c r="J32" s="52">
        <f>SUM(J29:J31)</f>
        <v>0</v>
      </c>
      <c r="K32" s="50">
        <f>SUM(K29:K31)</f>
        <v>0</v>
      </c>
    </row>
    <row r="33" spans="1:11" ht="12.75">
      <c r="A33" s="227" t="s">
        <v>292</v>
      </c>
      <c r="B33" s="228"/>
      <c r="C33" s="228"/>
      <c r="D33" s="228"/>
      <c r="E33" s="228"/>
      <c r="F33" s="228"/>
      <c r="G33" s="228"/>
      <c r="H33" s="228"/>
      <c r="I33" s="1">
        <v>26</v>
      </c>
      <c r="J33" s="52">
        <f>IF(J28&gt;J32,J28-J32,0)</f>
        <v>0</v>
      </c>
      <c r="K33" s="50">
        <f>IF(K28&gt;K32,K28-K32,0)</f>
        <v>0</v>
      </c>
    </row>
    <row r="34" spans="1:11" ht="12.75">
      <c r="A34" s="227" t="s">
        <v>293</v>
      </c>
      <c r="B34" s="228"/>
      <c r="C34" s="228"/>
      <c r="D34" s="228"/>
      <c r="E34" s="228"/>
      <c r="F34" s="228"/>
      <c r="G34" s="228"/>
      <c r="H34" s="228"/>
      <c r="I34" s="1">
        <v>27</v>
      </c>
      <c r="J34" s="52">
        <f>IF(J32&gt;J28,J32-J28,0)</f>
        <v>0</v>
      </c>
      <c r="K34" s="50">
        <f>IF(K32&gt;K28,K32-K28,0)</f>
        <v>0</v>
      </c>
    </row>
    <row r="35" spans="1:11" ht="12.75">
      <c r="A35" s="233" t="s">
        <v>294</v>
      </c>
      <c r="B35" s="291"/>
      <c r="C35" s="291"/>
      <c r="D35" s="291"/>
      <c r="E35" s="291"/>
      <c r="F35" s="291"/>
      <c r="G35" s="291"/>
      <c r="H35" s="291"/>
      <c r="I35" s="292">
        <v>0</v>
      </c>
      <c r="J35" s="292"/>
      <c r="K35" s="293"/>
    </row>
    <row r="36" spans="1:11" ht="12.75">
      <c r="A36" s="221" t="s">
        <v>295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296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297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27" t="s">
        <v>298</v>
      </c>
      <c r="B39" s="228"/>
      <c r="C39" s="228"/>
      <c r="D39" s="228"/>
      <c r="E39" s="228"/>
      <c r="F39" s="228"/>
      <c r="G39" s="228"/>
      <c r="H39" s="228"/>
      <c r="I39" s="1">
        <v>31</v>
      </c>
      <c r="J39" s="52">
        <f>SUM(J36:J38)</f>
        <v>0</v>
      </c>
      <c r="K39" s="50">
        <f>SUM(K36:K38)</f>
        <v>0</v>
      </c>
    </row>
    <row r="40" spans="1:11" ht="12.75">
      <c r="A40" s="221" t="s">
        <v>299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120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300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301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302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27" t="s">
        <v>303</v>
      </c>
      <c r="B45" s="228"/>
      <c r="C45" s="228"/>
      <c r="D45" s="228"/>
      <c r="E45" s="228"/>
      <c r="F45" s="228"/>
      <c r="G45" s="228"/>
      <c r="H45" s="228"/>
      <c r="I45" s="1">
        <v>37</v>
      </c>
      <c r="J45" s="52">
        <f>SUM(J40:J44)</f>
        <v>0</v>
      </c>
      <c r="K45" s="50">
        <f>SUM(K40:K44)</f>
        <v>0</v>
      </c>
    </row>
    <row r="46" spans="1:11" ht="12.75">
      <c r="A46" s="227" t="s">
        <v>305</v>
      </c>
      <c r="B46" s="228"/>
      <c r="C46" s="228"/>
      <c r="D46" s="228"/>
      <c r="E46" s="228"/>
      <c r="F46" s="228"/>
      <c r="G46" s="228"/>
      <c r="H46" s="228"/>
      <c r="I46" s="1">
        <v>38</v>
      </c>
      <c r="J46" s="52">
        <f>IF(J39&gt;J45,J39-J45,0)</f>
        <v>0</v>
      </c>
      <c r="K46" s="50">
        <f>IF(K39&gt;K45,K39-K45,0)</f>
        <v>0</v>
      </c>
    </row>
    <row r="47" spans="1:11" ht="12.75">
      <c r="A47" s="227" t="s">
        <v>304</v>
      </c>
      <c r="B47" s="228"/>
      <c r="C47" s="228"/>
      <c r="D47" s="228"/>
      <c r="E47" s="228"/>
      <c r="F47" s="228"/>
      <c r="G47" s="228"/>
      <c r="H47" s="228"/>
      <c r="I47" s="1">
        <v>39</v>
      </c>
      <c r="J47" s="52">
        <f>IF(J45&gt;J39,J45-J39,0)</f>
        <v>0</v>
      </c>
      <c r="K47" s="50">
        <f>IF(K45&gt;K39,K45-K39,0)</f>
        <v>0</v>
      </c>
    </row>
    <row r="48" spans="1:11" ht="12.75">
      <c r="A48" s="227" t="s">
        <v>306</v>
      </c>
      <c r="B48" s="228"/>
      <c r="C48" s="228"/>
      <c r="D48" s="228"/>
      <c r="E48" s="228"/>
      <c r="F48" s="228"/>
      <c r="G48" s="228"/>
      <c r="H48" s="228"/>
      <c r="I48" s="1">
        <v>40</v>
      </c>
      <c r="J48" s="52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27" t="s">
        <v>307</v>
      </c>
      <c r="B49" s="228"/>
      <c r="C49" s="228"/>
      <c r="D49" s="228"/>
      <c r="E49" s="228"/>
      <c r="F49" s="228"/>
      <c r="G49" s="228"/>
      <c r="H49" s="228"/>
      <c r="I49" s="1">
        <v>41</v>
      </c>
      <c r="J49" s="52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 customHeight="1">
      <c r="A50" s="221" t="s">
        <v>125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.75" customHeight="1">
      <c r="A51" s="221" t="s">
        <v>126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 customHeight="1">
      <c r="A52" s="221" t="s">
        <v>127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.75" customHeight="1">
      <c r="A53" s="250" t="s">
        <v>128</v>
      </c>
      <c r="B53" s="251"/>
      <c r="C53" s="251"/>
      <c r="D53" s="251"/>
      <c r="E53" s="251"/>
      <c r="F53" s="251"/>
      <c r="G53" s="251"/>
      <c r="H53" s="251"/>
      <c r="I53" s="4">
        <v>45</v>
      </c>
      <c r="J53" s="53">
        <f>J50+J51-J52</f>
        <v>0</v>
      </c>
      <c r="K53" s="51">
        <f>K50+K51-K52</f>
        <v>0</v>
      </c>
    </row>
    <row r="54" spans="1:11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33:H33"/>
    <mergeCell ref="A34:H34"/>
    <mergeCell ref="A47:H47"/>
    <mergeCell ref="A52:H52"/>
    <mergeCell ref="A37:H37"/>
    <mergeCell ref="A38:H38"/>
    <mergeCell ref="A39:H39"/>
    <mergeCell ref="A40:H40"/>
    <mergeCell ref="A41:H41"/>
    <mergeCell ref="A42:H42"/>
    <mergeCell ref="A35:K35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21:H21"/>
    <mergeCell ref="A22:K22"/>
    <mergeCell ref="A9:H9"/>
    <mergeCell ref="A10:H10"/>
    <mergeCell ref="A11:H11"/>
    <mergeCell ref="A12:H12"/>
    <mergeCell ref="A23:H23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7:H7"/>
    <mergeCell ref="A8:H8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L23" sqref="L23"/>
    </sheetView>
  </sheetViews>
  <sheetFormatPr defaultColWidth="9.140625" defaultRowHeight="12.75"/>
  <cols>
    <col min="1" max="4" width="9.140625" style="62" customWidth="1"/>
    <col min="5" max="5" width="10.140625" style="62" bestFit="1" customWidth="1"/>
    <col min="6" max="9" width="9.140625" style="62" customWidth="1"/>
    <col min="10" max="10" width="12.00390625" style="62" customWidth="1"/>
    <col min="11" max="11" width="12.57421875" style="62" customWidth="1"/>
    <col min="12" max="16384" width="9.140625" style="62" customWidth="1"/>
  </cols>
  <sheetData>
    <row r="1" spans="1:12" ht="23.25" customHeight="1">
      <c r="A1" s="303" t="s">
        <v>229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61"/>
    </row>
    <row r="2" spans="1:12" ht="15.75">
      <c r="A2" s="39"/>
      <c r="B2" s="60"/>
      <c r="C2" s="311" t="s">
        <v>129</v>
      </c>
      <c r="D2" s="311"/>
      <c r="E2" s="133">
        <v>42370</v>
      </c>
      <c r="F2" s="40" t="s">
        <v>34</v>
      </c>
      <c r="G2" s="312">
        <v>42735</v>
      </c>
      <c r="H2" s="312"/>
      <c r="I2" s="60"/>
      <c r="J2" s="60"/>
      <c r="K2" s="60"/>
      <c r="L2" s="63"/>
    </row>
    <row r="3" spans="1:11" ht="24">
      <c r="A3" s="313" t="s">
        <v>77</v>
      </c>
      <c r="B3" s="313"/>
      <c r="C3" s="313"/>
      <c r="D3" s="313"/>
      <c r="E3" s="313"/>
      <c r="F3" s="313"/>
      <c r="G3" s="313"/>
      <c r="H3" s="313"/>
      <c r="I3" s="131" t="s">
        <v>78</v>
      </c>
      <c r="J3" s="131" t="s">
        <v>79</v>
      </c>
      <c r="K3" s="131" t="s">
        <v>80</v>
      </c>
    </row>
    <row r="4" spans="1:11" ht="12.75">
      <c r="A4" s="314">
        <v>1</v>
      </c>
      <c r="B4" s="314"/>
      <c r="C4" s="314"/>
      <c r="D4" s="314"/>
      <c r="E4" s="314"/>
      <c r="F4" s="314"/>
      <c r="G4" s="314"/>
      <c r="H4" s="314"/>
      <c r="I4" s="132">
        <v>2</v>
      </c>
      <c r="J4" s="132" t="s">
        <v>5</v>
      </c>
      <c r="K4" s="132" t="s">
        <v>6</v>
      </c>
    </row>
    <row r="5" spans="1:11" ht="12.75">
      <c r="A5" s="310" t="s">
        <v>130</v>
      </c>
      <c r="B5" s="304"/>
      <c r="C5" s="304"/>
      <c r="D5" s="304"/>
      <c r="E5" s="304"/>
      <c r="F5" s="304"/>
      <c r="G5" s="304"/>
      <c r="H5" s="304"/>
      <c r="I5" s="41">
        <v>1</v>
      </c>
      <c r="J5" s="6">
        <v>46357000</v>
      </c>
      <c r="K5" s="6">
        <v>46357000</v>
      </c>
    </row>
    <row r="6" spans="1:11" ht="12.75">
      <c r="A6" s="310" t="s">
        <v>131</v>
      </c>
      <c r="B6" s="304"/>
      <c r="C6" s="304"/>
      <c r="D6" s="304"/>
      <c r="E6" s="304"/>
      <c r="F6" s="304"/>
      <c r="G6" s="304"/>
      <c r="H6" s="304"/>
      <c r="I6" s="41">
        <v>2</v>
      </c>
      <c r="J6" s="7"/>
      <c r="K6" s="7">
        <v>-216517</v>
      </c>
    </row>
    <row r="7" spans="1:11" ht="12.75">
      <c r="A7" s="221" t="s">
        <v>230</v>
      </c>
      <c r="B7" s="304"/>
      <c r="C7" s="304"/>
      <c r="D7" s="304"/>
      <c r="E7" s="304"/>
      <c r="F7" s="304"/>
      <c r="G7" s="304"/>
      <c r="H7" s="304"/>
      <c r="I7" s="41">
        <v>3</v>
      </c>
      <c r="J7" s="7">
        <v>14001180</v>
      </c>
      <c r="K7" s="7">
        <v>14001180</v>
      </c>
    </row>
    <row r="8" spans="1:11" ht="12.75">
      <c r="A8" s="221" t="s">
        <v>231</v>
      </c>
      <c r="B8" s="304"/>
      <c r="C8" s="304"/>
      <c r="D8" s="304"/>
      <c r="E8" s="304"/>
      <c r="F8" s="304"/>
      <c r="G8" s="304"/>
      <c r="H8" s="304"/>
      <c r="I8" s="41">
        <v>4</v>
      </c>
      <c r="J8" s="7">
        <v>-13845405</v>
      </c>
      <c r="K8" s="7">
        <v>-17620404</v>
      </c>
    </row>
    <row r="9" spans="1:11" ht="12.75">
      <c r="A9" s="221" t="s">
        <v>232</v>
      </c>
      <c r="B9" s="304"/>
      <c r="C9" s="304"/>
      <c r="D9" s="304"/>
      <c r="E9" s="304"/>
      <c r="F9" s="304"/>
      <c r="G9" s="304"/>
      <c r="H9" s="304"/>
      <c r="I9" s="41">
        <v>5</v>
      </c>
      <c r="J9" s="7"/>
      <c r="K9" s="7"/>
    </row>
    <row r="10" spans="1:11" ht="12.75">
      <c r="A10" s="221" t="s">
        <v>233</v>
      </c>
      <c r="B10" s="304"/>
      <c r="C10" s="304"/>
      <c r="D10" s="304"/>
      <c r="E10" s="304"/>
      <c r="F10" s="304"/>
      <c r="G10" s="304"/>
      <c r="H10" s="304"/>
      <c r="I10" s="41">
        <v>6</v>
      </c>
      <c r="J10" s="7"/>
      <c r="K10" s="7"/>
    </row>
    <row r="11" spans="1:11" ht="12.75">
      <c r="A11" s="310" t="s">
        <v>132</v>
      </c>
      <c r="B11" s="304"/>
      <c r="C11" s="304"/>
      <c r="D11" s="304"/>
      <c r="E11" s="304"/>
      <c r="F11" s="304"/>
      <c r="G11" s="304"/>
      <c r="H11" s="304"/>
      <c r="I11" s="41">
        <v>7</v>
      </c>
      <c r="J11" s="7"/>
      <c r="K11" s="7"/>
    </row>
    <row r="12" spans="1:11" ht="12.75">
      <c r="A12" s="221" t="s">
        <v>234</v>
      </c>
      <c r="B12" s="304"/>
      <c r="C12" s="304"/>
      <c r="D12" s="304"/>
      <c r="E12" s="304"/>
      <c r="F12" s="304"/>
      <c r="G12" s="304"/>
      <c r="H12" s="304"/>
      <c r="I12" s="41">
        <v>8</v>
      </c>
      <c r="J12" s="7"/>
      <c r="K12" s="7"/>
    </row>
    <row r="13" spans="1:11" ht="12.75">
      <c r="A13" s="310" t="s">
        <v>133</v>
      </c>
      <c r="B13" s="304"/>
      <c r="C13" s="304"/>
      <c r="D13" s="304"/>
      <c r="E13" s="304"/>
      <c r="F13" s="304"/>
      <c r="G13" s="304"/>
      <c r="H13" s="304"/>
      <c r="I13" s="41">
        <v>9</v>
      </c>
      <c r="J13" s="7"/>
      <c r="K13" s="7"/>
    </row>
    <row r="14" spans="1:11" ht="12.75">
      <c r="A14" s="227" t="s">
        <v>329</v>
      </c>
      <c r="B14" s="305"/>
      <c r="C14" s="305"/>
      <c r="D14" s="305"/>
      <c r="E14" s="305"/>
      <c r="F14" s="305"/>
      <c r="G14" s="305"/>
      <c r="H14" s="305"/>
      <c r="I14" s="41">
        <v>10</v>
      </c>
      <c r="J14" s="123">
        <f>SUM(J5:J13)</f>
        <v>46512775</v>
      </c>
      <c r="K14" s="123">
        <f>SUM(K5:K13)</f>
        <v>42521259</v>
      </c>
    </row>
    <row r="15" spans="1:11" ht="12.75">
      <c r="A15" s="221" t="s">
        <v>235</v>
      </c>
      <c r="B15" s="304"/>
      <c r="C15" s="304"/>
      <c r="D15" s="304"/>
      <c r="E15" s="304"/>
      <c r="F15" s="304"/>
      <c r="G15" s="304"/>
      <c r="H15" s="304"/>
      <c r="I15" s="41">
        <v>11</v>
      </c>
      <c r="J15" s="7"/>
      <c r="K15" s="7"/>
    </row>
    <row r="16" spans="1:11" ht="12.75">
      <c r="A16" s="310" t="s">
        <v>134</v>
      </c>
      <c r="B16" s="304"/>
      <c r="C16" s="304"/>
      <c r="D16" s="304"/>
      <c r="E16" s="304"/>
      <c r="F16" s="304"/>
      <c r="G16" s="304"/>
      <c r="H16" s="304"/>
      <c r="I16" s="41">
        <v>12</v>
      </c>
      <c r="J16" s="43"/>
      <c r="K16" s="43"/>
    </row>
    <row r="17" spans="1:11" ht="12.75">
      <c r="A17" s="221" t="s">
        <v>236</v>
      </c>
      <c r="B17" s="304"/>
      <c r="C17" s="304"/>
      <c r="D17" s="304"/>
      <c r="E17" s="304"/>
      <c r="F17" s="304"/>
      <c r="G17" s="304"/>
      <c r="H17" s="304"/>
      <c r="I17" s="41">
        <v>13</v>
      </c>
      <c r="J17" s="43"/>
      <c r="K17" s="43"/>
    </row>
    <row r="18" spans="1:11" ht="12.75">
      <c r="A18" s="310" t="s">
        <v>135</v>
      </c>
      <c r="B18" s="304"/>
      <c r="C18" s="304"/>
      <c r="D18" s="304"/>
      <c r="E18" s="304"/>
      <c r="F18" s="304"/>
      <c r="G18" s="304"/>
      <c r="H18" s="304"/>
      <c r="I18" s="41">
        <v>14</v>
      </c>
      <c r="J18" s="43"/>
      <c r="K18" s="43"/>
    </row>
    <row r="19" spans="1:11" ht="12.75">
      <c r="A19" s="221" t="s">
        <v>237</v>
      </c>
      <c r="B19" s="304"/>
      <c r="C19" s="304"/>
      <c r="D19" s="304"/>
      <c r="E19" s="304"/>
      <c r="F19" s="304"/>
      <c r="G19" s="304"/>
      <c r="H19" s="304"/>
      <c r="I19" s="41">
        <v>15</v>
      </c>
      <c r="J19" s="43"/>
      <c r="K19" s="43"/>
    </row>
    <row r="20" spans="1:11" ht="12.75">
      <c r="A20" s="221" t="s">
        <v>238</v>
      </c>
      <c r="B20" s="304"/>
      <c r="C20" s="304"/>
      <c r="D20" s="304"/>
      <c r="E20" s="304"/>
      <c r="F20" s="304"/>
      <c r="G20" s="304"/>
      <c r="H20" s="304"/>
      <c r="I20" s="41">
        <v>16</v>
      </c>
      <c r="J20" s="43"/>
      <c r="K20" s="43"/>
    </row>
    <row r="21" spans="1:11" ht="12.75">
      <c r="A21" s="227" t="s">
        <v>330</v>
      </c>
      <c r="B21" s="305"/>
      <c r="C21" s="305"/>
      <c r="D21" s="305"/>
      <c r="E21" s="305"/>
      <c r="F21" s="305"/>
      <c r="G21" s="305"/>
      <c r="H21" s="305"/>
      <c r="I21" s="41">
        <v>17</v>
      </c>
      <c r="J21" s="123">
        <f>SUM(J15:J20)</f>
        <v>0</v>
      </c>
      <c r="K21" s="123">
        <f>SUM(K15:K20)</f>
        <v>0</v>
      </c>
    </row>
    <row r="22" spans="1:11" ht="12.75">
      <c r="A22" s="306"/>
      <c r="B22" s="307"/>
      <c r="C22" s="307"/>
      <c r="D22" s="307"/>
      <c r="E22" s="307"/>
      <c r="F22" s="307"/>
      <c r="G22" s="307"/>
      <c r="H22" s="307"/>
      <c r="I22" s="308"/>
      <c r="J22" s="308"/>
      <c r="K22" s="309"/>
    </row>
    <row r="23" spans="1:11" ht="12.75">
      <c r="A23" s="298" t="s">
        <v>136</v>
      </c>
      <c r="B23" s="299"/>
      <c r="C23" s="299"/>
      <c r="D23" s="299"/>
      <c r="E23" s="299"/>
      <c r="F23" s="299"/>
      <c r="G23" s="299"/>
      <c r="H23" s="299"/>
      <c r="I23" s="44">
        <v>18</v>
      </c>
      <c r="J23" s="42">
        <v>-13845405</v>
      </c>
      <c r="K23" s="42">
        <v>-17620404</v>
      </c>
    </row>
    <row r="24" spans="1:11" ht="17.25" customHeight="1">
      <c r="A24" s="250" t="s">
        <v>239</v>
      </c>
      <c r="B24" s="300"/>
      <c r="C24" s="300"/>
      <c r="D24" s="300"/>
      <c r="E24" s="300"/>
      <c r="F24" s="300"/>
      <c r="G24" s="300"/>
      <c r="H24" s="300"/>
      <c r="I24" s="45">
        <v>19</v>
      </c>
      <c r="J24" s="123"/>
      <c r="K24" s="123"/>
    </row>
    <row r="25" spans="1:11" ht="30" customHeight="1">
      <c r="A25" s="301" t="s">
        <v>137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dataValidations count="5">
    <dataValidation type="whole" operator="notEqual" allowBlank="1" showInputMessage="1" showErrorMessage="1" errorTitle="Pogrešan unos" error="Mogu se unijeti samo cjelobrojne vrijednosti." sqref="J10:K12 J5:K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13:K13 K23:K24 J23 J8:K9 J15:K20"/>
    <dataValidation type="whole" operator="notEqual" allowBlank="1" showInputMessage="1" showErrorMessage="1" errorTitle="Pogrešan unos" error="Mogu se unijeti samo cjelobrojne vrijednosti." sqref="J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15" t="s">
        <v>153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</row>
    <row r="5" spans="1:10" ht="12.7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</row>
    <row r="6" spans="1:10" ht="12.75" customHeight="1">
      <c r="A6" s="316"/>
      <c r="B6" s="316"/>
      <c r="C6" s="316"/>
      <c r="D6" s="316"/>
      <c r="E6" s="316"/>
      <c r="F6" s="316"/>
      <c r="G6" s="316"/>
      <c r="H6" s="316"/>
      <c r="I6" s="316"/>
      <c r="J6" s="316"/>
    </row>
    <row r="7" spans="1:10" ht="12.75" customHeight="1">
      <c r="A7" s="316"/>
      <c r="B7" s="316"/>
      <c r="C7" s="316"/>
      <c r="D7" s="316"/>
      <c r="E7" s="316"/>
      <c r="F7" s="316"/>
      <c r="G7" s="316"/>
      <c r="H7" s="316"/>
      <c r="I7" s="316"/>
      <c r="J7" s="316"/>
    </row>
    <row r="8" spans="1:10" ht="12.75" customHeight="1">
      <c r="A8" s="316"/>
      <c r="B8" s="316"/>
      <c r="C8" s="316"/>
      <c r="D8" s="316"/>
      <c r="E8" s="316"/>
      <c r="F8" s="316"/>
      <c r="G8" s="316"/>
      <c r="H8" s="316"/>
      <c r="I8" s="316"/>
      <c r="J8" s="316"/>
    </row>
    <row r="9" spans="1:10" ht="12.75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</row>
    <row r="10" spans="1:10" ht="12.75" customHeight="1">
      <c r="A10" s="316"/>
      <c r="B10" s="316"/>
      <c r="C10" s="316"/>
      <c r="D10" s="316"/>
      <c r="E10" s="316"/>
      <c r="F10" s="316"/>
      <c r="G10" s="316"/>
      <c r="H10" s="316"/>
      <c r="I10" s="316"/>
      <c r="J10" s="316"/>
    </row>
    <row r="11" spans="1:10" ht="12.75">
      <c r="A11" s="317"/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Selman</cp:lastModifiedBy>
  <cp:lastPrinted>2017-03-08T18:11:29Z</cp:lastPrinted>
  <dcterms:created xsi:type="dcterms:W3CDTF">2008-10-17T11:51:54Z</dcterms:created>
  <dcterms:modified xsi:type="dcterms:W3CDTF">2017-04-28T13:57:28Z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