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4Q 2019\Grupa\GFI-KI\"/>
    </mc:Choice>
  </mc:AlternateContent>
  <workbookProtection workbookPassword="CA29" lockStructure="1"/>
  <bookViews>
    <workbookView xWindow="0" yWindow="0" windowWidth="28800" windowHeight="117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I68" i="19" s="1"/>
  <c r="H44" i="19"/>
  <c r="H66" i="19" s="1"/>
  <c r="H68" i="19" s="1"/>
</calcChain>
</file>

<file path=xl/sharedStrings.xml><?xml version="1.0" encoding="utf-8"?>
<sst xmlns="http://schemas.openxmlformats.org/spreadsheetml/2006/main" count="360" uniqueCount="323">
  <si>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</si>
  <si>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</si>
  <si>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</si>
  <si>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</si>
  <si>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</si>
  <si>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</si>
  <si>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</si>
  <si>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</si>
  <si>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</si>
  <si>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</si>
  <si>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</si>
  <si>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</si>
  <si>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</si>
  <si>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</si>
  <si>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</si>
  <si>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</si>
  <si>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</si>
  <si>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</si>
  <si>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</si>
  <si>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</si>
  <si>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</si>
  <si>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</si>
  <si>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</si>
  <si>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</si>
  <si>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</si>
  <si>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</si>
  <si>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</si>
  <si>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</si>
  <si>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</si>
  <si>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</si>
  <si>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</si>
  <si>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</si>
  <si>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</si>
  <si>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</si>
  <si>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</si>
  <si>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</si>
  <si>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</si>
  <si>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</si>
  <si>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</si>
  <si>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</si>
  <si>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</si>
  <si>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</si>
  <si>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</si>
  <si>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</si>
  <si>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</si>
  <si>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</si>
  <si>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</si>
  <si>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</si>
  <si>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</si>
  <si>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</si>
  <si>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</si>
  <si>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</si>
  <si>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</si>
  <si>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</si>
  <si>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</si>
  <si>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</si>
  <si>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</si>
  <si>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</si>
  <si>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</si>
  <si>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</si>
  <si>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</si>
  <si>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</si>
  <si>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</si>
  <si>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</si>
  <si>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</si>
  <si>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</si>
  <si>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</si>
  <si>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</si>
  <si>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</si>
  <si>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</si>
  <si>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</si>
  <si>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</si>
  <si>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</si>
  <si>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</si>
  <si>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</si>
  <si>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</si>
  <si>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</si>
  <si>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</si>
  <si>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</si>
  <si>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</si>
  <si>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</si>
  <si>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</si>
  <si>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</si>
  <si>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</si>
  <si>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</si>
  <si>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</si>
  <si>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</si>
  <si>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</si>
  <si>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</si>
  <si>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</si>
  <si>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</si>
  <si>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</si>
  <si>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</si>
  <si>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</si>
  <si>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</si>
  <si>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</si>
  <si>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</si>
  <si>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</si>
  <si>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</si>
  <si>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</si>
  <si>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</si>
  <si>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</si>
  <si>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</si>
  <si>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</si>
  <si>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</si>
  <si>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</si>
  <si>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</si>
  <si>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</si>
  <si>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</si>
  <si>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</si>
  <si>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</si>
  <si>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</si>
  <si>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</si>
  <si>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</si>
  <si>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</si>
  <si>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</si>
  <si>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</si>
  <si>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</si>
  <si>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</si>
  <si>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</si>
  <si>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</si>
  <si>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</si>
  <si>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</si>
  <si>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</si>
  <si>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</si>
  <si>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</si>
  <si>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</si>
  <si>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</si>
  <si>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</si>
  <si>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</si>
  <si>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</si>
  <si>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</si>
  <si>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</si>
  <si>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</si>
  <si>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</si>
  <si>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</si>
  <si>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</si>
  <si>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</si>
  <si>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</si>
  <si>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</si>
  <si>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</si>
  <si>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</si>
  <si>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</si>
  <si>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</si>
  <si>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</si>
  <si>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</si>
  <si>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</si>
  <si>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</si>
  <si>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</si>
  <si>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</si>
  <si>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</si>
  <si>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</si>
  <si>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</si>
  <si>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</si>
  <si>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</si>
  <si>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</si>
  <si>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</si>
  <si>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</si>
  <si>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</si>
  <si>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</si>
  <si>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</si>
  <si>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</si>
  <si>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</si>
  <si>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</si>
  <si>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</si>
  <si>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</si>
  <si>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</si>
  <si>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</si>
  <si>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</si>
  <si>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</si>
  <si>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</si>
  <si>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</si>
  <si>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</si>
  <si>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</si>
  <si>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</si>
  <si>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</si>
  <si>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</si>
  <si>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</si>
  <si>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</si>
  <si>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</si>
  <si>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</si>
  <si>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</si>
  <si>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</si>
  <si>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</si>
  <si>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</si>
  <si>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</si>
  <si>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</si>
  <si>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</si>
  <si>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</si>
  <si>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</si>
  <si>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</si>
  <si>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</si>
  <si>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</si>
  <si>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</si>
  <si>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</si>
  <si>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</si>
  <si>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</si>
  <si>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</si>
  <si>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</si>
  <si>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</si>
  <si>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</si>
  <si>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</si>
  <si>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</si>
  <si>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</si>
  <si>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</si>
  <si>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</si>
  <si>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</si>
  <si>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</si>
  <si>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</si>
  <si>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</si>
  <si>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</si>
  <si>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</si>
  <si>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</si>
  <si>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</si>
  <si>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</si>
  <si>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</si>
  <si>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</si>
  <si>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</si>
  <si>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</si>
  <si>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</si>
  <si>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</si>
  <si>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</si>
  <si>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</si>
  <si>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</si>
  <si>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</si>
  <si>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</si>
  <si>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</si>
  <si>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</si>
  <si>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</si>
  <si>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</si>
  <si>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</si>
  <si>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</si>
  <si>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</si>
  <si>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</si>
  <si>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</si>
  <si>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</si>
  <si>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</si>
  <si>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</si>
  <si>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</si>
  <si>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</si>
  <si>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</si>
  <si>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</si>
  <si>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</si>
  <si>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</si>
  <si>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</si>
  <si>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</si>
  <si>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</si>
  <si>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</si>
  <si>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</si>
  <si>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</si>
  <si>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</si>
  <si>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</si>
  <si>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</si>
  <si>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</si>
  <si>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</si>
  <si>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</si>
  <si>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</si>
  <si>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</si>
  <si>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</si>
  <si>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</si>
  <si>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</si>
  <si>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</si>
  <si>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</si>
  <si>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</si>
  <si>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</si>
  <si>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</si>
  <si>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</si>
  <si>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</si>
  <si>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</si>
  <si>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</si>
  <si>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</si>
  <si>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</si>
  <si>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</si>
  <si>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</si>
  <si>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</si>
  <si>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</si>
  <si>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</si>
  <si>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</si>
  <si>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Zagrebačka banka d.d.</t>
  </si>
  <si>
    <t>Obveznik:  Zagrebačka banka d.d.</t>
  </si>
  <si>
    <t>3234495</t>
  </si>
  <si>
    <t>80000014</t>
  </si>
  <si>
    <t>92963223473</t>
  </si>
  <si>
    <t>Zagrebačka banka d.d.</t>
  </si>
  <si>
    <t>Zagreb</t>
  </si>
  <si>
    <t>Trg bana Josipa Jelačića 10</t>
  </si>
  <si>
    <t>zaba@unicreditgroup.zaba.hr</t>
  </si>
  <si>
    <t>www.zaba.hr</t>
  </si>
  <si>
    <t>PRNXTNXHBI0TSY1V8P17</t>
  </si>
  <si>
    <t>Deloitte d.o.o.</t>
  </si>
  <si>
    <t>ZB Invest d.o.o.</t>
  </si>
  <si>
    <t>Pominvest d.d.</t>
  </si>
  <si>
    <t>Zagreb nekretnine d.o.o.</t>
  </si>
  <si>
    <t>UniCredit Leasing Croatia d.o.o.</t>
  </si>
  <si>
    <t>Locat Croatia d.o.o.</t>
  </si>
  <si>
    <t>ALLIB NEKRETNINE d.o.o.</t>
  </si>
  <si>
    <t>BACAL ALPHA d.o.o.</t>
  </si>
  <si>
    <t>ZABA Partner d.o.o.</t>
  </si>
  <si>
    <t>UniCredit Bank d.d.</t>
  </si>
  <si>
    <t>Zane BH d.o.o.</t>
  </si>
  <si>
    <t>UniCredit Broker d.o.o.</t>
  </si>
  <si>
    <t>Samoborska cesta 145, 10000 Zagreb</t>
  </si>
  <si>
    <t>Gundulićeva 26a, 21000 Split</t>
  </si>
  <si>
    <t>Nova Ves 17, 10000 Zagreb</t>
  </si>
  <si>
    <t>Heinzelova 33, 10000 Zagreb</t>
  </si>
  <si>
    <t>Damira Tomljanovića Gavrana 17, 10000 Zagreb</t>
  </si>
  <si>
    <t>Augusta Cesarca 2, 10000 Zagreb</t>
  </si>
  <si>
    <t>Kardinala Stepinca bb, 88000 Mostar</t>
  </si>
  <si>
    <t>Branilaca Sarajeva 20, 71000 Sarajevo</t>
  </si>
  <si>
    <t>Obala Kulina bana 15, 71000 Sarajevo</t>
  </si>
  <si>
    <t>Trg Dražena Petrovića 3, 10000 Zagreb</t>
  </si>
  <si>
    <t>Heinzelova 70, 10000 Zagreb</t>
  </si>
  <si>
    <t>HR</t>
  </si>
  <si>
    <t>307</t>
  </si>
  <si>
    <t>u razdoblju  01.01.2019 do 31.12.2019.</t>
  </si>
  <si>
    <t>u razdoblju 01.01.2019 do 31.12.2019.</t>
  </si>
  <si>
    <t>stanje na dan 31.12.2019</t>
  </si>
  <si>
    <t>Tutek Petra</t>
  </si>
  <si>
    <t>01/ 4801-738</t>
  </si>
  <si>
    <t>Petra.Tutek@unicreditgroup.zaba.hr</t>
  </si>
  <si>
    <t>Multiplus card d.o.o.</t>
  </si>
  <si>
    <t>Allianz ZB d.o.o.</t>
  </si>
  <si>
    <t>Marina Tonžetić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</si>
</sst>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164" fontId="15" fillId="0" borderId="10" xfId="0" applyNumberFormat="1" applyFont="1" applyFill="1" applyBorder="1" applyAlignment="1" applyProtection="1">
      <alignment horizontal="center" vertical="center"/>
    </xf>
    <xf numFmtId="0" fontId="4" fillId="3" borderId="18"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164" fontId="15" fillId="9" borderId="10" xfId="0" applyNumberFormat="1" applyFont="1" applyFill="1" applyBorder="1" applyAlignment="1" applyProtection="1">
      <alignment horizontal="center" vertical="center"/>
    </xf>
    <xf numFmtId="0" fontId="21" fillId="10" borderId="2" xfId="0" applyFont="1" applyFill="1" applyBorder="1"/>
    <xf numFmtId="0" fontId="0" fillId="10" borderId="16" xfId="0" applyFill="1" applyBorder="1"/>
    <xf numFmtId="0" fontId="5" fillId="10" borderId="21" xfId="0" applyFont="1" applyFill="1" applyBorder="1" applyAlignment="1">
      <alignment vertical="center"/>
    </xf>
    <xf numFmtId="0" fontId="0" fillId="10" borderId="20" xfId="0" applyFill="1" applyBorder="1"/>
    <xf numFmtId="0" fontId="24" fillId="10" borderId="19" xfId="0" applyFont="1" applyFill="1" applyBorder="1"/>
    <xf numFmtId="0" fontId="24" fillId="10" borderId="20" xfId="0" applyFont="1" applyFill="1" applyBorder="1" applyAlignment="1">
      <alignment wrapText="1"/>
    </xf>
    <xf numFmtId="0" fontId="24" fillId="10" borderId="20"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0" xfId="0" applyFont="1" applyFill="1" applyBorder="1" applyAlignment="1">
      <alignment horizontal="center" vertical="center"/>
    </xf>
    <xf numFmtId="0" fontId="24" fillId="10" borderId="19" xfId="0" applyFont="1" applyFill="1" applyBorder="1" applyAlignment="1">
      <alignment vertical="top"/>
    </xf>
    <xf numFmtId="0" fontId="5"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22" xfId="0" applyFont="1" applyFill="1" applyBorder="1" applyAlignment="1" applyProtection="1">
      <alignment horizontal="center" vertical="center"/>
      <protection locked="0"/>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9" fillId="9"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17" xfId="0" applyNumberFormat="1" applyFont="1" applyFill="1" applyBorder="1" applyAlignment="1" applyProtection="1">
      <alignment horizontal="right" vertical="center" shrinkToFit="1"/>
      <protection locked="0"/>
    </xf>
    <xf numFmtId="3" fontId="18" fillId="9" borderId="11" xfId="0" applyNumberFormat="1" applyFont="1" applyFill="1" applyBorder="1" applyAlignment="1" applyProtection="1">
      <alignment horizontal="right" vertical="center" shrinkToFit="1"/>
    </xf>
    <xf numFmtId="3" fontId="18" fillId="9" borderId="10" xfId="0" applyNumberFormat="1" applyFont="1" applyFill="1" applyBorder="1" applyAlignment="1" applyProtection="1">
      <alignment horizontal="right" vertical="center" shrinkToFi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8"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0" xfId="0" applyFont="1" applyFill="1" applyBorder="1" applyAlignment="1">
      <alignment horizontal="right" vertical="center" wrapText="1"/>
    </xf>
    <xf numFmtId="0" fontId="24"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5"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20" xfId="0" applyFont="1" applyFill="1" applyBorder="1" applyAlignment="1">
      <alignment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4" fillId="10" borderId="0" xfId="0" applyFont="1" applyFill="1" applyBorder="1" applyAlignment="1">
      <alignment wrapText="1"/>
    </xf>
    <xf numFmtId="0" fontId="24" fillId="10" borderId="19" xfId="0" applyFont="1" applyFill="1" applyBorder="1" applyAlignment="1">
      <alignment wrapText="1"/>
    </xf>
    <xf numFmtId="0" fontId="23" fillId="10" borderId="19"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20" xfId="0" applyFont="1" applyFill="1" applyBorder="1" applyAlignment="1">
      <alignment horizontal="center" vertical="center"/>
    </xf>
    <xf numFmtId="0" fontId="4" fillId="10" borderId="19" xfId="0" applyFont="1" applyFill="1" applyBorder="1" applyAlignment="1">
      <alignment vertical="center" wrapText="1"/>
    </xf>
    <xf numFmtId="0" fontId="4" fillId="10" borderId="0" xfId="0" applyFont="1" applyFill="1" applyBorder="1" applyAlignment="1">
      <alignment vertical="center" wrapText="1"/>
    </xf>
    <xf numFmtId="0" fontId="26"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20"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20" xfId="0" applyFont="1" applyFill="1" applyBorder="1" applyAlignment="1">
      <alignment vertical="center"/>
    </xf>
    <xf numFmtId="0" fontId="27" fillId="10" borderId="20" xfId="0" applyFont="1" applyFill="1" applyBorder="1"/>
    <xf numFmtId="1" fontId="4" fillId="11" borderId="22" xfId="0" applyNumberFormat="1" applyFont="1" applyFill="1" applyBorder="1" applyAlignment="1" applyProtection="1">
      <alignment horizontal="center" vertical="center"/>
      <protection locked="0"/>
    </xf>
    <xf numFmtId="49" fontId="4" fillId="11" borderId="22"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24" fillId="10" borderId="0" xfId="0" applyFont="1" applyFill="1" applyBorder="1" applyProtection="1">
      <protection locked="0"/>
    </xf>
    <xf numFmtId="0" fontId="24" fillId="10" borderId="19" xfId="0" applyFont="1" applyFill="1" applyBorder="1" applyAlignment="1" applyProtection="1">
      <alignment vertical="top"/>
      <protection locked="0"/>
    </xf>
    <xf numFmtId="0" fontId="24" fillId="10" borderId="0" xfId="0" applyFont="1" applyFill="1" applyBorder="1" applyAlignment="1" applyProtection="1">
      <alignment vertical="top"/>
      <protection locked="0"/>
    </xf>
    <xf numFmtId="0" fontId="24" fillId="10" borderId="20" xfId="0" applyFont="1" applyFill="1" applyBorder="1" applyProtection="1">
      <protection locked="0"/>
    </xf>
    <xf numFmtId="0" fontId="20" fillId="10" borderId="15" xfId="0" applyFont="1" applyFill="1" applyBorder="1" applyAlignment="1">
      <alignment vertical="center"/>
    </xf>
    <xf numFmtId="0" fontId="20" fillId="10" borderId="2" xfId="0" applyFont="1" applyFill="1" applyBorder="1" applyAlignment="1">
      <alignment vertical="center"/>
    </xf>
    <xf numFmtId="0" fontId="23" fillId="10" borderId="19"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20" xfId="0" applyFont="1" applyFill="1" applyBorder="1" applyAlignment="1">
      <alignment horizontal="center" vertical="center"/>
    </xf>
    <xf numFmtId="0" fontId="4" fillId="10" borderId="19"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4" fillId="10" borderId="0" xfId="0" applyFont="1" applyFill="1" applyBorder="1"/>
    <xf numFmtId="0" fontId="22" fillId="10" borderId="19"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5" fillId="10" borderId="19"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0" xfId="0" applyFont="1" applyFill="1" applyBorder="1" applyAlignment="1">
      <alignment horizontal="left" vertical="top" wrapText="1"/>
    </xf>
    <xf numFmtId="0" fontId="5" fillId="10" borderId="20" xfId="0" applyFont="1" applyFill="1" applyBorder="1" applyAlignment="1">
      <alignment horizontal="lef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25" fillId="10" borderId="19" xfId="0" applyFont="1" applyFill="1" applyBorder="1" applyAlignment="1">
      <alignment vertical="center"/>
    </xf>
    <xf numFmtId="0" fontId="25" fillId="10" borderId="0" xfId="0" applyFont="1" applyFill="1" applyBorder="1" applyAlignment="1">
      <alignment vertical="center"/>
    </xf>
    <xf numFmtId="0" fontId="5" fillId="10" borderId="19" xfId="0" applyFont="1" applyFill="1" applyBorder="1" applyAlignment="1">
      <alignment horizontal="right" vertical="center" wrapText="1"/>
    </xf>
    <xf numFmtId="0" fontId="24" fillId="10" borderId="19" xfId="0" applyFont="1" applyFill="1" applyBorder="1" applyAlignment="1">
      <alignment wrapText="1"/>
    </xf>
    <xf numFmtId="0" fontId="5" fillId="10" borderId="20" xfId="0" applyFont="1" applyFill="1" applyBorder="1" applyAlignment="1">
      <alignment horizontal="right" vertical="center" wrapText="1"/>
    </xf>
    <xf numFmtId="0" fontId="5" fillId="10" borderId="19"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5" fillId="10" borderId="0" xfId="0" applyFont="1" applyFill="1" applyBorder="1" applyAlignment="1">
      <alignment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5" fillId="10" borderId="19" xfId="0" applyFont="1" applyFill="1" applyBorder="1" applyAlignment="1">
      <alignment horizontal="center" vertical="center"/>
    </xf>
    <xf numFmtId="0" fontId="5" fillId="10" borderId="0" xfId="0" applyFont="1" applyFill="1" applyBorder="1" applyAlignment="1">
      <alignment horizontal="center" vertical="center"/>
    </xf>
    <xf numFmtId="0" fontId="30" fillId="10" borderId="0" xfId="0" applyFont="1" applyFill="1" applyBorder="1" applyAlignment="1">
      <alignment vertical="center"/>
    </xf>
    <xf numFmtId="0" fontId="30" fillId="10" borderId="20" xfId="0" applyFont="1" applyFill="1" applyBorder="1" applyAlignment="1">
      <alignment vertical="center"/>
    </xf>
    <xf numFmtId="0" fontId="5" fillId="10" borderId="0" xfId="0" applyFont="1" applyFill="1" applyBorder="1" applyAlignment="1">
      <alignment horizontal="right" vertical="center" wrapText="1"/>
    </xf>
    <xf numFmtId="0" fontId="24" fillId="10" borderId="0" xfId="0" applyFont="1" applyFill="1" applyBorder="1" applyProtection="1">
      <protection locked="0"/>
    </xf>
    <xf numFmtId="0" fontId="4" fillId="11" borderId="5"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5" fillId="10" borderId="19"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9" xfId="0" applyFont="1" applyFill="1" applyBorder="1" applyAlignment="1">
      <alignment horizontal="right" vertical="top" wrapText="1"/>
    </xf>
    <xf numFmtId="0" fontId="5" fillId="10" borderId="0" xfId="0" applyFont="1" applyFill="1" applyBorder="1" applyAlignment="1">
      <alignment horizontal="right" vertical="top" wrapText="1"/>
    </xf>
    <xf numFmtId="0" fontId="5" fillId="10" borderId="2" xfId="0" applyFont="1" applyFill="1" applyBorder="1" applyAlignment="1">
      <alignment horizontal="left" vertical="center" wrapText="1"/>
    </xf>
    <xf numFmtId="0" fontId="24" fillId="10" borderId="0" xfId="0" applyFont="1" applyFill="1" applyBorder="1" applyAlignment="1">
      <alignment vertical="top" wrapText="1"/>
    </xf>
    <xf numFmtId="0" fontId="24" fillId="10" borderId="0" xfId="0" applyFont="1" applyFill="1" applyBorder="1" applyAlignment="1" applyProtection="1">
      <alignment vertical="top"/>
      <protection locked="0"/>
    </xf>
    <xf numFmtId="0" fontId="5" fillId="10" borderId="7" xfId="0" applyFont="1" applyFill="1" applyBorder="1" applyAlignment="1">
      <alignment horizontal="left" vertical="center" wrapText="1"/>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20" xfId="0" applyFont="1" applyFill="1" applyBorder="1" applyAlignment="1">
      <alignment horizontal="center" vertical="center"/>
    </xf>
    <xf numFmtId="49" fontId="4" fillId="9" borderId="10"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5" fillId="9"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9" borderId="10" xfId="0" applyNumberFormat="1" applyFont="1" applyFill="1" applyBorder="1" applyAlignment="1" applyProtection="1">
      <alignment horizontal="left" vertical="center" wrapText="1" indent="1"/>
    </xf>
    <xf numFmtId="49" fontId="5"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5" fillId="9"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2"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workbookViewId="0">
      <selection activeCell="D27" sqref="D27"/>
    </sheetView>
  </sheetViews>
  <sheetFormatPr defaultRowHeight="12.75" x14ac:dyDescent="0.2"/>
  <cols>
    <col min="7" max="7" width="9.7109375" customWidth="1"/>
    <col min="9" max="9" width="14.42578125" customWidth="1"/>
  </cols>
  <sheetData>
    <row r="1" spans="1:10" ht="15.75" x14ac:dyDescent="0.2">
      <c r="A1" s="109"/>
      <c r="B1" s="110"/>
      <c r="C1" s="110"/>
      <c r="D1" s="21"/>
      <c r="E1" s="21"/>
      <c r="F1" s="21"/>
      <c r="G1" s="21"/>
      <c r="H1" s="21"/>
      <c r="I1" s="21"/>
      <c r="J1" s="22"/>
    </row>
    <row r="2" spans="1:10" ht="14.45" customHeight="1" x14ac:dyDescent="0.2">
      <c r="A2" s="111" t="s">
        <v>252</v>
      </c>
      <c r="B2" s="112"/>
      <c r="C2" s="112"/>
      <c r="D2" s="112"/>
      <c r="E2" s="112"/>
      <c r="F2" s="112"/>
      <c r="G2" s="112"/>
      <c r="H2" s="112"/>
      <c r="I2" s="112"/>
      <c r="J2" s="113"/>
    </row>
    <row r="3" spans="1:10" ht="15" x14ac:dyDescent="0.2">
      <c r="A3" s="84"/>
      <c r="B3" s="85"/>
      <c r="C3" s="85"/>
      <c r="D3" s="85"/>
      <c r="E3" s="85"/>
      <c r="F3" s="85"/>
      <c r="G3" s="85"/>
      <c r="H3" s="85"/>
      <c r="I3" s="85"/>
      <c r="J3" s="86"/>
    </row>
    <row r="4" spans="1:10" ht="33.6" customHeight="1" x14ac:dyDescent="0.2">
      <c r="A4" s="114" t="s">
        <v>237</v>
      </c>
      <c r="B4" s="115"/>
      <c r="C4" s="115"/>
      <c r="D4" s="115"/>
      <c r="E4" s="116">
        <v>43466</v>
      </c>
      <c r="F4" s="117"/>
      <c r="G4" s="77" t="s">
        <v>0</v>
      </c>
      <c r="H4" s="116">
        <v>43830</v>
      </c>
      <c r="I4" s="117"/>
      <c r="J4" s="23"/>
    </row>
    <row r="5" spans="1:10" s="89" customFormat="1" ht="10.15" customHeight="1" x14ac:dyDescent="0.25">
      <c r="A5" s="118"/>
      <c r="B5" s="119"/>
      <c r="C5" s="119"/>
      <c r="D5" s="119"/>
      <c r="E5" s="119"/>
      <c r="F5" s="119"/>
      <c r="G5" s="119"/>
      <c r="H5" s="119"/>
      <c r="I5" s="119"/>
      <c r="J5" s="120"/>
    </row>
    <row r="6" spans="1:10" ht="20.45" customHeight="1" x14ac:dyDescent="0.2">
      <c r="A6" s="87"/>
      <c r="B6" s="90" t="s">
        <v>259</v>
      </c>
      <c r="C6" s="88"/>
      <c r="D6" s="88"/>
      <c r="E6" s="101">
        <v>2019</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24" t="s">
        <v>260</v>
      </c>
      <c r="B8" s="125"/>
      <c r="C8" s="125"/>
      <c r="D8" s="125"/>
      <c r="E8" s="125"/>
      <c r="F8" s="125"/>
      <c r="G8" s="125"/>
      <c r="H8" s="125"/>
      <c r="I8" s="125"/>
      <c r="J8" s="24"/>
    </row>
    <row r="9" spans="1:10" ht="14.25" x14ac:dyDescent="0.2">
      <c r="A9" s="25"/>
      <c r="B9" s="72"/>
      <c r="C9" s="72"/>
      <c r="D9" s="72"/>
      <c r="E9" s="122"/>
      <c r="F9" s="122"/>
      <c r="G9" s="123"/>
      <c r="H9" s="123"/>
      <c r="I9" s="80"/>
      <c r="J9" s="81"/>
    </row>
    <row r="10" spans="1:10" ht="25.9" customHeight="1" x14ac:dyDescent="0.2">
      <c r="A10" s="126" t="s">
        <v>238</v>
      </c>
      <c r="B10" s="127"/>
      <c r="C10" s="128" t="s">
        <v>280</v>
      </c>
      <c r="D10" s="129"/>
      <c r="E10" s="83"/>
      <c r="F10" s="130" t="s">
        <v>261</v>
      </c>
      <c r="G10" s="131"/>
      <c r="H10" s="132" t="s">
        <v>312</v>
      </c>
      <c r="I10" s="133"/>
      <c r="J10" s="26"/>
    </row>
    <row r="11" spans="1:10" ht="15.6" customHeight="1" x14ac:dyDescent="0.2">
      <c r="A11" s="25"/>
      <c r="B11" s="72"/>
      <c r="C11" s="72"/>
      <c r="D11" s="72"/>
      <c r="E11" s="121"/>
      <c r="F11" s="121"/>
      <c r="G11" s="121"/>
      <c r="H11" s="121"/>
      <c r="I11" s="82"/>
      <c r="J11" s="26"/>
    </row>
    <row r="12" spans="1:10" ht="21" customHeight="1" x14ac:dyDescent="0.2">
      <c r="A12" s="136" t="s">
        <v>253</v>
      </c>
      <c r="B12" s="127"/>
      <c r="C12" s="128" t="s">
        <v>281</v>
      </c>
      <c r="D12" s="129"/>
      <c r="E12" s="137"/>
      <c r="F12" s="121"/>
      <c r="G12" s="121"/>
      <c r="H12" s="121"/>
      <c r="I12" s="82"/>
      <c r="J12" s="26"/>
    </row>
    <row r="13" spans="1:10" ht="10.9" customHeight="1" x14ac:dyDescent="0.2">
      <c r="A13" s="83"/>
      <c r="B13" s="82"/>
      <c r="C13" s="72"/>
      <c r="D13" s="72"/>
      <c r="E13" s="123"/>
      <c r="F13" s="123"/>
      <c r="G13" s="123"/>
      <c r="H13" s="123"/>
      <c r="I13" s="72"/>
      <c r="J13" s="27"/>
    </row>
    <row r="14" spans="1:10" ht="22.9" customHeight="1" x14ac:dyDescent="0.2">
      <c r="A14" s="136" t="s">
        <v>239</v>
      </c>
      <c r="B14" s="138"/>
      <c r="C14" s="128" t="s">
        <v>282</v>
      </c>
      <c r="D14" s="129"/>
      <c r="E14" s="134"/>
      <c r="F14" s="135"/>
      <c r="G14" s="73" t="s">
        <v>262</v>
      </c>
      <c r="H14" s="132" t="s">
        <v>288</v>
      </c>
      <c r="I14" s="133"/>
      <c r="J14" s="79"/>
    </row>
    <row r="15" spans="1:10" ht="14.45" customHeight="1" x14ac:dyDescent="0.2">
      <c r="A15" s="83"/>
      <c r="B15" s="82"/>
      <c r="C15" s="72"/>
      <c r="D15" s="72"/>
      <c r="E15" s="123"/>
      <c r="F15" s="123"/>
      <c r="G15" s="123"/>
      <c r="H15" s="123"/>
      <c r="I15" s="72"/>
      <c r="J15" s="27"/>
    </row>
    <row r="16" spans="1:10" ht="13.15" customHeight="1" x14ac:dyDescent="0.2">
      <c r="A16" s="136" t="s">
        <v>263</v>
      </c>
      <c r="B16" s="138"/>
      <c r="C16" s="128" t="s">
        <v>313</v>
      </c>
      <c r="D16" s="129"/>
      <c r="E16" s="78"/>
      <c r="F16" s="78"/>
      <c r="G16" s="78"/>
      <c r="H16" s="78"/>
      <c r="I16" s="78"/>
      <c r="J16" s="79"/>
    </row>
    <row r="17" spans="1:10" ht="14.45" customHeight="1" x14ac:dyDescent="0.2">
      <c r="A17" s="139"/>
      <c r="B17" s="140"/>
      <c r="C17" s="140"/>
      <c r="D17" s="140"/>
      <c r="E17" s="140"/>
      <c r="F17" s="140"/>
      <c r="G17" s="140"/>
      <c r="H17" s="140"/>
      <c r="I17" s="140"/>
      <c r="J17" s="141"/>
    </row>
    <row r="18" spans="1:10" x14ac:dyDescent="0.2">
      <c r="A18" s="126" t="s">
        <v>240</v>
      </c>
      <c r="B18" s="127"/>
      <c r="C18" s="142" t="s">
        <v>283</v>
      </c>
      <c r="D18" s="143"/>
      <c r="E18" s="143"/>
      <c r="F18" s="143"/>
      <c r="G18" s="143"/>
      <c r="H18" s="143"/>
      <c r="I18" s="143"/>
      <c r="J18" s="144"/>
    </row>
    <row r="19" spans="1:10" ht="14.25" x14ac:dyDescent="0.2">
      <c r="A19" s="25"/>
      <c r="B19" s="72"/>
      <c r="C19" s="74"/>
      <c r="D19" s="72"/>
      <c r="E19" s="123"/>
      <c r="F19" s="123"/>
      <c r="G19" s="123"/>
      <c r="H19" s="123"/>
      <c r="I19" s="72"/>
      <c r="J19" s="27"/>
    </row>
    <row r="20" spans="1:10" ht="14.25" x14ac:dyDescent="0.2">
      <c r="A20" s="126" t="s">
        <v>241</v>
      </c>
      <c r="B20" s="127"/>
      <c r="C20" s="132">
        <v>10000</v>
      </c>
      <c r="D20" s="133"/>
      <c r="E20" s="123"/>
      <c r="F20" s="123"/>
      <c r="G20" s="142" t="s">
        <v>284</v>
      </c>
      <c r="H20" s="143"/>
      <c r="I20" s="143"/>
      <c r="J20" s="144"/>
    </row>
    <row r="21" spans="1:10" ht="14.25" x14ac:dyDescent="0.2">
      <c r="A21" s="25"/>
      <c r="B21" s="72"/>
      <c r="C21" s="72"/>
      <c r="D21" s="72"/>
      <c r="E21" s="123"/>
      <c r="F21" s="123"/>
      <c r="G21" s="123"/>
      <c r="H21" s="123"/>
      <c r="I21" s="72"/>
      <c r="J21" s="27"/>
    </row>
    <row r="22" spans="1:10" x14ac:dyDescent="0.2">
      <c r="A22" s="126" t="s">
        <v>242</v>
      </c>
      <c r="B22" s="127"/>
      <c r="C22" s="142" t="s">
        <v>285</v>
      </c>
      <c r="D22" s="143"/>
      <c r="E22" s="143"/>
      <c r="F22" s="143"/>
      <c r="G22" s="143"/>
      <c r="H22" s="143"/>
      <c r="I22" s="143"/>
      <c r="J22" s="144"/>
    </row>
    <row r="23" spans="1:10" ht="14.25" x14ac:dyDescent="0.2">
      <c r="A23" s="25"/>
      <c r="B23" s="72"/>
      <c r="C23" s="72"/>
      <c r="D23" s="72"/>
      <c r="E23" s="123"/>
      <c r="F23" s="123"/>
      <c r="G23" s="123"/>
      <c r="H23" s="123"/>
      <c r="I23" s="72"/>
      <c r="J23" s="27"/>
    </row>
    <row r="24" spans="1:10" x14ac:dyDescent="0.2">
      <c r="A24" s="126" t="s">
        <v>243</v>
      </c>
      <c r="B24" s="127"/>
      <c r="C24" s="142" t="s">
        <v>286</v>
      </c>
      <c r="D24" s="143"/>
      <c r="E24" s="143"/>
      <c r="F24" s="143"/>
      <c r="G24" s="143"/>
      <c r="H24" s="143"/>
      <c r="I24" s="143"/>
      <c r="J24" s="144"/>
    </row>
    <row r="25" spans="1:10" ht="14.25" x14ac:dyDescent="0.2">
      <c r="A25" s="25"/>
      <c r="B25" s="72"/>
      <c r="C25" s="74"/>
      <c r="D25" s="72"/>
      <c r="E25" s="123"/>
      <c r="F25" s="123"/>
      <c r="G25" s="123"/>
      <c r="H25" s="123"/>
      <c r="I25" s="72"/>
      <c r="J25" s="27"/>
    </row>
    <row r="26" spans="1:10" x14ac:dyDescent="0.2">
      <c r="A26" s="126" t="s">
        <v>244</v>
      </c>
      <c r="B26" s="127"/>
      <c r="C26" s="142" t="s">
        <v>287</v>
      </c>
      <c r="D26" s="143"/>
      <c r="E26" s="143"/>
      <c r="F26" s="143"/>
      <c r="G26" s="143"/>
      <c r="H26" s="143"/>
      <c r="I26" s="143"/>
      <c r="J26" s="144"/>
    </row>
    <row r="27" spans="1:10" ht="13.9" customHeight="1" x14ac:dyDescent="0.2">
      <c r="A27" s="25"/>
      <c r="B27" s="72"/>
      <c r="C27" s="74"/>
      <c r="D27" s="72"/>
      <c r="E27" s="123"/>
      <c r="F27" s="123"/>
      <c r="G27" s="123"/>
      <c r="H27" s="123"/>
      <c r="I27" s="72"/>
      <c r="J27" s="27"/>
    </row>
    <row r="28" spans="1:10" ht="22.9" customHeight="1" x14ac:dyDescent="0.2">
      <c r="A28" s="136" t="s">
        <v>254</v>
      </c>
      <c r="B28" s="127"/>
      <c r="C28" s="36">
        <v>5317</v>
      </c>
      <c r="D28" s="28"/>
      <c r="E28" s="147"/>
      <c r="F28" s="147"/>
      <c r="G28" s="147"/>
      <c r="H28" s="147"/>
      <c r="I28" s="148"/>
      <c r="J28" s="149"/>
    </row>
    <row r="29" spans="1:10" ht="14.25" x14ac:dyDescent="0.2">
      <c r="A29" s="25"/>
      <c r="B29" s="72"/>
      <c r="C29" s="72"/>
      <c r="D29" s="72"/>
      <c r="E29" s="123"/>
      <c r="F29" s="123"/>
      <c r="G29" s="123"/>
      <c r="H29" s="123"/>
      <c r="I29" s="72"/>
      <c r="J29" s="27"/>
    </row>
    <row r="30" spans="1:10" ht="15" x14ac:dyDescent="0.2">
      <c r="A30" s="126" t="s">
        <v>245</v>
      </c>
      <c r="B30" s="127"/>
      <c r="C30" s="102" t="s">
        <v>266</v>
      </c>
      <c r="D30" s="150" t="s">
        <v>264</v>
      </c>
      <c r="E30" s="151"/>
      <c r="F30" s="151"/>
      <c r="G30" s="151"/>
      <c r="H30" s="94" t="s">
        <v>265</v>
      </c>
      <c r="I30" s="95" t="s">
        <v>266</v>
      </c>
      <c r="J30" s="96"/>
    </row>
    <row r="31" spans="1:10" x14ac:dyDescent="0.2">
      <c r="A31" s="126"/>
      <c r="B31" s="127"/>
      <c r="C31" s="29"/>
      <c r="D31" s="77"/>
      <c r="E31" s="135"/>
      <c r="F31" s="135"/>
      <c r="G31" s="135"/>
      <c r="H31" s="135"/>
      <c r="I31" s="152"/>
      <c r="J31" s="153"/>
    </row>
    <row r="32" spans="1:10" x14ac:dyDescent="0.2">
      <c r="A32" s="126" t="s">
        <v>255</v>
      </c>
      <c r="B32" s="127"/>
      <c r="C32" s="36" t="s">
        <v>269</v>
      </c>
      <c r="D32" s="150" t="s">
        <v>267</v>
      </c>
      <c r="E32" s="151"/>
      <c r="F32" s="151"/>
      <c r="G32" s="151"/>
      <c r="H32" s="97" t="s">
        <v>268</v>
      </c>
      <c r="I32" s="98" t="s">
        <v>269</v>
      </c>
      <c r="J32" s="99"/>
    </row>
    <row r="33" spans="1:10" ht="14.25" x14ac:dyDescent="0.2">
      <c r="A33" s="25"/>
      <c r="B33" s="72"/>
      <c r="C33" s="72"/>
      <c r="D33" s="72"/>
      <c r="E33" s="123"/>
      <c r="F33" s="123"/>
      <c r="G33" s="123"/>
      <c r="H33" s="123"/>
      <c r="I33" s="72"/>
      <c r="J33" s="27"/>
    </row>
    <row r="34" spans="1:10" x14ac:dyDescent="0.2">
      <c r="A34" s="150" t="s">
        <v>256</v>
      </c>
      <c r="B34" s="151"/>
      <c r="C34" s="151"/>
      <c r="D34" s="151"/>
      <c r="E34" s="151" t="s">
        <v>246</v>
      </c>
      <c r="F34" s="151"/>
      <c r="G34" s="151"/>
      <c r="H34" s="151"/>
      <c r="I34" s="151"/>
      <c r="J34" s="30" t="s">
        <v>247</v>
      </c>
    </row>
    <row r="35" spans="1:10" ht="14.25" x14ac:dyDescent="0.2">
      <c r="A35" s="25"/>
      <c r="B35" s="72"/>
      <c r="C35" s="72"/>
      <c r="D35" s="72"/>
      <c r="E35" s="123"/>
      <c r="F35" s="123"/>
      <c r="G35" s="123"/>
      <c r="H35" s="123"/>
      <c r="I35" s="72"/>
      <c r="J35" s="81"/>
    </row>
    <row r="36" spans="1:10" x14ac:dyDescent="0.2">
      <c r="A36" s="145" t="s">
        <v>290</v>
      </c>
      <c r="B36" s="146"/>
      <c r="C36" s="146"/>
      <c r="D36" s="146"/>
      <c r="E36" s="145" t="s">
        <v>301</v>
      </c>
      <c r="F36" s="146"/>
      <c r="G36" s="146"/>
      <c r="H36" s="146"/>
      <c r="I36" s="156"/>
      <c r="J36" s="75">
        <v>1500937</v>
      </c>
    </row>
    <row r="37" spans="1:10" ht="14.25" x14ac:dyDescent="0.2">
      <c r="A37" s="25"/>
      <c r="B37" s="72"/>
      <c r="C37" s="74"/>
      <c r="D37" s="163"/>
      <c r="E37" s="163"/>
      <c r="F37" s="163"/>
      <c r="G37" s="163"/>
      <c r="H37" s="163"/>
      <c r="I37" s="163"/>
      <c r="J37" s="27"/>
    </row>
    <row r="38" spans="1:10" x14ac:dyDescent="0.2">
      <c r="A38" s="145" t="s">
        <v>291</v>
      </c>
      <c r="B38" s="146"/>
      <c r="C38" s="146"/>
      <c r="D38" s="156"/>
      <c r="E38" s="145" t="s">
        <v>302</v>
      </c>
      <c r="F38" s="146"/>
      <c r="G38" s="146"/>
      <c r="H38" s="146"/>
      <c r="I38" s="156"/>
      <c r="J38" s="36">
        <v>3891984</v>
      </c>
    </row>
    <row r="39" spans="1:10" ht="14.25" x14ac:dyDescent="0.2">
      <c r="A39" s="25"/>
      <c r="B39" s="72"/>
      <c r="C39" s="74"/>
      <c r="D39" s="76"/>
      <c r="E39" s="163"/>
      <c r="F39" s="163"/>
      <c r="G39" s="163"/>
      <c r="H39" s="163"/>
      <c r="I39" s="82"/>
      <c r="J39" s="27"/>
    </row>
    <row r="40" spans="1:10" x14ac:dyDescent="0.2">
      <c r="A40" s="145" t="s">
        <v>292</v>
      </c>
      <c r="B40" s="146"/>
      <c r="C40" s="146"/>
      <c r="D40" s="156"/>
      <c r="E40" s="145" t="s">
        <v>303</v>
      </c>
      <c r="F40" s="146"/>
      <c r="G40" s="146"/>
      <c r="H40" s="146"/>
      <c r="I40" s="156"/>
      <c r="J40" s="36">
        <v>3709124</v>
      </c>
    </row>
    <row r="41" spans="1:10" ht="14.25" x14ac:dyDescent="0.2">
      <c r="A41" s="25"/>
      <c r="B41" s="72"/>
      <c r="C41" s="74"/>
      <c r="D41" s="76"/>
      <c r="E41" s="163"/>
      <c r="F41" s="163"/>
      <c r="G41" s="163"/>
      <c r="H41" s="163"/>
      <c r="I41" s="82"/>
      <c r="J41" s="27"/>
    </row>
    <row r="42" spans="1:10" x14ac:dyDescent="0.2">
      <c r="A42" s="145" t="s">
        <v>293</v>
      </c>
      <c r="B42" s="146"/>
      <c r="C42" s="146"/>
      <c r="D42" s="156"/>
      <c r="E42" s="145" t="s">
        <v>304</v>
      </c>
      <c r="F42" s="146"/>
      <c r="G42" s="146"/>
      <c r="H42" s="146"/>
      <c r="I42" s="156"/>
      <c r="J42" s="36">
        <v>1329162</v>
      </c>
    </row>
    <row r="43" spans="1:10" ht="14.25" x14ac:dyDescent="0.2">
      <c r="A43" s="31"/>
      <c r="B43" s="74"/>
      <c r="C43" s="157"/>
      <c r="D43" s="157"/>
      <c r="E43" s="123"/>
      <c r="F43" s="123"/>
      <c r="G43" s="157"/>
      <c r="H43" s="157"/>
      <c r="I43" s="157"/>
      <c r="J43" s="27"/>
    </row>
    <row r="44" spans="1:10" x14ac:dyDescent="0.2">
      <c r="A44" s="145" t="s">
        <v>294</v>
      </c>
      <c r="B44" s="146"/>
      <c r="C44" s="146"/>
      <c r="D44" s="156"/>
      <c r="E44" s="145" t="s">
        <v>305</v>
      </c>
      <c r="F44" s="146"/>
      <c r="G44" s="146"/>
      <c r="H44" s="146"/>
      <c r="I44" s="156"/>
      <c r="J44" s="36">
        <v>1598465</v>
      </c>
    </row>
    <row r="45" spans="1:10" s="16" customFormat="1" ht="14.25" x14ac:dyDescent="0.2">
      <c r="A45" s="106"/>
      <c r="B45" s="107"/>
      <c r="C45" s="164"/>
      <c r="D45" s="164"/>
      <c r="E45" s="155"/>
      <c r="F45" s="155"/>
      <c r="G45" s="164"/>
      <c r="H45" s="164"/>
      <c r="I45" s="164"/>
      <c r="J45" s="108"/>
    </row>
    <row r="46" spans="1:10" s="16" customFormat="1" x14ac:dyDescent="0.2">
      <c r="A46" s="145" t="s">
        <v>295</v>
      </c>
      <c r="B46" s="146"/>
      <c r="C46" s="146"/>
      <c r="D46" s="156"/>
      <c r="E46" s="145" t="s">
        <v>305</v>
      </c>
      <c r="F46" s="146"/>
      <c r="G46" s="146"/>
      <c r="H46" s="146"/>
      <c r="I46" s="156"/>
      <c r="J46" s="36">
        <v>1569465</v>
      </c>
    </row>
    <row r="47" spans="1:10" s="16" customFormat="1" ht="14.25" x14ac:dyDescent="0.2">
      <c r="A47" s="106"/>
      <c r="B47" s="107"/>
      <c r="C47" s="164"/>
      <c r="D47" s="164"/>
      <c r="E47" s="155"/>
      <c r="F47" s="155"/>
      <c r="G47" s="164"/>
      <c r="H47" s="164"/>
      <c r="I47" s="164"/>
      <c r="J47" s="108"/>
    </row>
    <row r="48" spans="1:10" s="16" customFormat="1" x14ac:dyDescent="0.2">
      <c r="A48" s="145" t="s">
        <v>296</v>
      </c>
      <c r="B48" s="146"/>
      <c r="C48" s="146"/>
      <c r="D48" s="156"/>
      <c r="E48" s="145" t="s">
        <v>305</v>
      </c>
      <c r="F48" s="146"/>
      <c r="G48" s="146"/>
      <c r="H48" s="146"/>
      <c r="I48" s="156"/>
      <c r="J48" s="36">
        <v>2001365</v>
      </c>
    </row>
    <row r="49" spans="1:10" s="16" customFormat="1" ht="14.25" x14ac:dyDescent="0.2">
      <c r="A49" s="106"/>
      <c r="B49" s="107"/>
      <c r="C49" s="164"/>
      <c r="D49" s="164"/>
      <c r="E49" s="155"/>
      <c r="F49" s="155"/>
      <c r="G49" s="164"/>
      <c r="H49" s="164"/>
      <c r="I49" s="164"/>
      <c r="J49" s="108"/>
    </row>
    <row r="50" spans="1:10" s="16" customFormat="1" x14ac:dyDescent="0.2">
      <c r="A50" s="145" t="s">
        <v>297</v>
      </c>
      <c r="B50" s="146"/>
      <c r="C50" s="146"/>
      <c r="D50" s="156"/>
      <c r="E50" s="145" t="s">
        <v>306</v>
      </c>
      <c r="F50" s="146"/>
      <c r="G50" s="146"/>
      <c r="H50" s="146"/>
      <c r="I50" s="156"/>
      <c r="J50" s="36">
        <v>4089014</v>
      </c>
    </row>
    <row r="51" spans="1:10" s="16" customFormat="1" ht="14.25" x14ac:dyDescent="0.2">
      <c r="A51" s="106"/>
      <c r="B51" s="107"/>
      <c r="C51" s="164"/>
      <c r="D51" s="164"/>
      <c r="E51" s="155"/>
      <c r="F51" s="155"/>
      <c r="G51" s="164"/>
      <c r="H51" s="164"/>
      <c r="I51" s="164"/>
      <c r="J51" s="108"/>
    </row>
    <row r="52" spans="1:10" s="16" customFormat="1" x14ac:dyDescent="0.2">
      <c r="A52" s="145" t="s">
        <v>298</v>
      </c>
      <c r="B52" s="146"/>
      <c r="C52" s="146"/>
      <c r="D52" s="156"/>
      <c r="E52" s="145" t="s">
        <v>307</v>
      </c>
      <c r="F52" s="146"/>
      <c r="G52" s="146"/>
      <c r="H52" s="146"/>
      <c r="I52" s="156"/>
      <c r="J52" s="36">
        <v>7700822</v>
      </c>
    </row>
    <row r="53" spans="1:10" s="16" customFormat="1" ht="14.25" x14ac:dyDescent="0.2">
      <c r="A53" s="106"/>
      <c r="B53" s="107"/>
      <c r="C53" s="164"/>
      <c r="D53" s="164"/>
      <c r="E53" s="155"/>
      <c r="F53" s="155"/>
      <c r="G53" s="164"/>
      <c r="H53" s="164"/>
      <c r="I53" s="164"/>
      <c r="J53" s="108"/>
    </row>
    <row r="54" spans="1:10" s="16" customFormat="1" x14ac:dyDescent="0.2">
      <c r="A54" s="145" t="s">
        <v>299</v>
      </c>
      <c r="B54" s="146"/>
      <c r="C54" s="146"/>
      <c r="D54" s="156"/>
      <c r="E54" s="145" t="s">
        <v>308</v>
      </c>
      <c r="F54" s="146"/>
      <c r="G54" s="146"/>
      <c r="H54" s="146"/>
      <c r="I54" s="156"/>
      <c r="J54" s="36">
        <v>79524093</v>
      </c>
    </row>
    <row r="55" spans="1:10" s="16" customFormat="1" ht="14.25" x14ac:dyDescent="0.2">
      <c r="A55" s="106"/>
      <c r="B55" s="107"/>
      <c r="C55" s="107"/>
      <c r="D55" s="105"/>
      <c r="E55" s="155"/>
      <c r="F55" s="155"/>
      <c r="G55" s="164"/>
      <c r="H55" s="164"/>
      <c r="I55" s="105"/>
      <c r="J55" s="108"/>
    </row>
    <row r="56" spans="1:10" s="16" customFormat="1" x14ac:dyDescent="0.2">
      <c r="A56" s="145" t="s">
        <v>300</v>
      </c>
      <c r="B56" s="146"/>
      <c r="C56" s="146"/>
      <c r="D56" s="156"/>
      <c r="E56" s="145" t="s">
        <v>309</v>
      </c>
      <c r="F56" s="146"/>
      <c r="G56" s="146"/>
      <c r="H56" s="146"/>
      <c r="I56" s="156"/>
      <c r="J56" s="36">
        <v>79535362</v>
      </c>
    </row>
    <row r="57" spans="1:10" s="16" customFormat="1" ht="14.25" x14ac:dyDescent="0.2">
      <c r="A57" s="106"/>
      <c r="B57" s="107"/>
      <c r="C57" s="107"/>
      <c r="D57" s="105"/>
      <c r="E57" s="155"/>
      <c r="F57" s="155"/>
      <c r="G57" s="164"/>
      <c r="H57" s="164"/>
      <c r="I57" s="105"/>
      <c r="J57" s="108"/>
    </row>
    <row r="58" spans="1:10" s="16" customFormat="1" x14ac:dyDescent="0.2">
      <c r="A58" s="145" t="s">
        <v>320</v>
      </c>
      <c r="B58" s="146"/>
      <c r="C58" s="146"/>
      <c r="D58" s="156"/>
      <c r="E58" s="145" t="s">
        <v>310</v>
      </c>
      <c r="F58" s="146"/>
      <c r="G58" s="146"/>
      <c r="H58" s="146"/>
      <c r="I58" s="156"/>
      <c r="J58" s="36">
        <v>2638541</v>
      </c>
    </row>
    <row r="59" spans="1:10" ht="14.25" x14ac:dyDescent="0.2">
      <c r="A59" s="31"/>
      <c r="B59" s="74"/>
      <c r="C59" s="74"/>
      <c r="D59" s="72"/>
      <c r="E59" s="155"/>
      <c r="F59" s="155"/>
      <c r="G59" s="157"/>
      <c r="H59" s="157"/>
      <c r="I59" s="72"/>
      <c r="J59" s="27"/>
    </row>
    <row r="60" spans="1:10" x14ac:dyDescent="0.2">
      <c r="A60" s="145" t="s">
        <v>321</v>
      </c>
      <c r="B60" s="146"/>
      <c r="C60" s="146"/>
      <c r="D60" s="156"/>
      <c r="E60" s="145" t="s">
        <v>311</v>
      </c>
      <c r="F60" s="146"/>
      <c r="G60" s="146"/>
      <c r="H60" s="146"/>
      <c r="I60" s="156"/>
      <c r="J60" s="36">
        <v>1581864</v>
      </c>
    </row>
    <row r="61" spans="1:10" ht="14.25" x14ac:dyDescent="0.2">
      <c r="A61" s="31"/>
      <c r="B61" s="74"/>
      <c r="C61" s="74"/>
      <c r="D61" s="72"/>
      <c r="E61" s="123"/>
      <c r="F61" s="123"/>
      <c r="G61" s="157"/>
      <c r="H61" s="157"/>
      <c r="I61" s="72"/>
      <c r="J61" s="100" t="s">
        <v>270</v>
      </c>
    </row>
    <row r="62" spans="1:10" ht="14.25" x14ac:dyDescent="0.2">
      <c r="A62" s="31"/>
      <c r="B62" s="74"/>
      <c r="C62" s="74"/>
      <c r="D62" s="72"/>
      <c r="E62" s="123"/>
      <c r="F62" s="123"/>
      <c r="G62" s="157"/>
      <c r="H62" s="157"/>
      <c r="I62" s="72"/>
      <c r="J62" s="100" t="s">
        <v>271</v>
      </c>
    </row>
    <row r="63" spans="1:10" ht="23.25" customHeight="1" x14ac:dyDescent="0.2">
      <c r="A63" s="160" t="s">
        <v>248</v>
      </c>
      <c r="B63" s="161"/>
      <c r="C63" s="132" t="s">
        <v>271</v>
      </c>
      <c r="D63" s="133"/>
      <c r="E63" s="158" t="s">
        <v>272</v>
      </c>
      <c r="F63" s="159"/>
      <c r="G63" s="142"/>
      <c r="H63" s="143"/>
      <c r="I63" s="143"/>
      <c r="J63" s="144"/>
    </row>
    <row r="64" spans="1:10" ht="14.25" x14ac:dyDescent="0.2">
      <c r="A64" s="31"/>
      <c r="B64" s="74"/>
      <c r="C64" s="157"/>
      <c r="D64" s="157"/>
      <c r="E64" s="123"/>
      <c r="F64" s="123"/>
      <c r="G64" s="162" t="s">
        <v>273</v>
      </c>
      <c r="H64" s="162"/>
      <c r="I64" s="162"/>
      <c r="J64" s="32"/>
    </row>
    <row r="65" spans="1:10" ht="13.9" customHeight="1" x14ac:dyDescent="0.2">
      <c r="A65" s="136" t="s">
        <v>249</v>
      </c>
      <c r="B65" s="154"/>
      <c r="C65" s="142" t="s">
        <v>317</v>
      </c>
      <c r="D65" s="143"/>
      <c r="E65" s="143"/>
      <c r="F65" s="143"/>
      <c r="G65" s="143"/>
      <c r="H65" s="143"/>
      <c r="I65" s="143"/>
      <c r="J65" s="144"/>
    </row>
    <row r="66" spans="1:10" ht="14.25" x14ac:dyDescent="0.2">
      <c r="A66" s="25"/>
      <c r="B66" s="72"/>
      <c r="C66" s="147" t="s">
        <v>250</v>
      </c>
      <c r="D66" s="147"/>
      <c r="E66" s="147"/>
      <c r="F66" s="147"/>
      <c r="G66" s="147"/>
      <c r="H66" s="147"/>
      <c r="I66" s="147"/>
      <c r="J66" s="27"/>
    </row>
    <row r="67" spans="1:10" ht="14.25" x14ac:dyDescent="0.2">
      <c r="A67" s="136" t="s">
        <v>251</v>
      </c>
      <c r="B67" s="154"/>
      <c r="C67" s="166" t="s">
        <v>318</v>
      </c>
      <c r="D67" s="167"/>
      <c r="E67" s="168"/>
      <c r="F67" s="123"/>
      <c r="G67" s="123"/>
      <c r="H67" s="151"/>
      <c r="I67" s="151"/>
      <c r="J67" s="169"/>
    </row>
    <row r="68" spans="1:10" ht="14.25" x14ac:dyDescent="0.2">
      <c r="A68" s="25"/>
      <c r="B68" s="72"/>
      <c r="C68" s="74"/>
      <c r="D68" s="72"/>
      <c r="E68" s="123"/>
      <c r="F68" s="123"/>
      <c r="G68" s="123"/>
      <c r="H68" s="123"/>
      <c r="I68" s="72"/>
      <c r="J68" s="27"/>
    </row>
    <row r="69" spans="1:10" ht="14.45" customHeight="1" x14ac:dyDescent="0.2">
      <c r="A69" s="136" t="s">
        <v>243</v>
      </c>
      <c r="B69" s="154"/>
      <c r="C69" s="142" t="s">
        <v>319</v>
      </c>
      <c r="D69" s="143"/>
      <c r="E69" s="143"/>
      <c r="F69" s="143"/>
      <c r="G69" s="143"/>
      <c r="H69" s="143"/>
      <c r="I69" s="143"/>
      <c r="J69" s="144"/>
    </row>
    <row r="70" spans="1:10" ht="14.25" x14ac:dyDescent="0.2">
      <c r="A70" s="25"/>
      <c r="B70" s="72"/>
      <c r="C70" s="72"/>
      <c r="D70" s="72"/>
      <c r="E70" s="123"/>
      <c r="F70" s="123"/>
      <c r="G70" s="123"/>
      <c r="H70" s="123"/>
      <c r="I70" s="72"/>
      <c r="J70" s="27"/>
    </row>
    <row r="71" spans="1:10" x14ac:dyDescent="0.2">
      <c r="A71" s="136" t="s">
        <v>274</v>
      </c>
      <c r="B71" s="154"/>
      <c r="C71" s="142" t="s">
        <v>289</v>
      </c>
      <c r="D71" s="143"/>
      <c r="E71" s="143"/>
      <c r="F71" s="143"/>
      <c r="G71" s="143"/>
      <c r="H71" s="143"/>
      <c r="I71" s="143"/>
      <c r="J71" s="144"/>
    </row>
    <row r="72" spans="1:10" ht="14.45" customHeight="1" x14ac:dyDescent="0.2">
      <c r="A72" s="25"/>
      <c r="B72" s="72"/>
      <c r="C72" s="162" t="s">
        <v>275</v>
      </c>
      <c r="D72" s="162"/>
      <c r="E72" s="162"/>
      <c r="F72" s="162"/>
      <c r="G72" s="72"/>
      <c r="H72" s="72"/>
      <c r="I72" s="72"/>
      <c r="J72" s="27"/>
    </row>
    <row r="73" spans="1:10" x14ac:dyDescent="0.2">
      <c r="A73" s="136" t="s">
        <v>276</v>
      </c>
      <c r="B73" s="154"/>
      <c r="C73" s="142" t="s">
        <v>322</v>
      </c>
      <c r="D73" s="143"/>
      <c r="E73" s="143"/>
      <c r="F73" s="143"/>
      <c r="G73" s="143"/>
      <c r="H73" s="143"/>
      <c r="I73" s="143"/>
      <c r="J73" s="144"/>
    </row>
    <row r="74" spans="1:10" ht="14.45" customHeight="1" x14ac:dyDescent="0.2">
      <c r="A74" s="33"/>
      <c r="B74" s="34"/>
      <c r="C74" s="165" t="s">
        <v>277</v>
      </c>
      <c r="D74" s="165"/>
      <c r="E74" s="165"/>
      <c r="F74" s="165"/>
      <c r="G74" s="165"/>
      <c r="H74" s="34"/>
      <c r="I74" s="34"/>
      <c r="J74" s="35"/>
    </row>
    <row r="81" ht="27" customHeight="1" x14ac:dyDescent="0.2"/>
    <row r="85"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57">
    <mergeCell ref="A54:D54"/>
    <mergeCell ref="E54:I54"/>
    <mergeCell ref="E55:F55"/>
    <mergeCell ref="G55:H55"/>
    <mergeCell ref="A56:D56"/>
    <mergeCell ref="E56:I56"/>
    <mergeCell ref="E57:F57"/>
    <mergeCell ref="G57:H57"/>
    <mergeCell ref="A58:D58"/>
    <mergeCell ref="E58:I58"/>
    <mergeCell ref="A50:D50"/>
    <mergeCell ref="E50:I50"/>
    <mergeCell ref="C51:D51"/>
    <mergeCell ref="E51:F51"/>
    <mergeCell ref="G51:I51"/>
    <mergeCell ref="A52:D52"/>
    <mergeCell ref="E52:I52"/>
    <mergeCell ref="C53:D53"/>
    <mergeCell ref="E53:F53"/>
    <mergeCell ref="G53:I53"/>
    <mergeCell ref="E70:F70"/>
    <mergeCell ref="G70:H70"/>
    <mergeCell ref="A71:B71"/>
    <mergeCell ref="C71:J71"/>
    <mergeCell ref="C72:F72"/>
    <mergeCell ref="A73:B73"/>
    <mergeCell ref="C73:J73"/>
    <mergeCell ref="C74:G74"/>
    <mergeCell ref="C66:I66"/>
    <mergeCell ref="A67:B67"/>
    <mergeCell ref="C67:E67"/>
    <mergeCell ref="F67:G67"/>
    <mergeCell ref="H67:J67"/>
    <mergeCell ref="E68:F68"/>
    <mergeCell ref="G68:H68"/>
    <mergeCell ref="A69:B69"/>
    <mergeCell ref="C69:J69"/>
    <mergeCell ref="G64:I64"/>
    <mergeCell ref="E36:I36"/>
    <mergeCell ref="D37:I37"/>
    <mergeCell ref="A38:D38"/>
    <mergeCell ref="E38:I38"/>
    <mergeCell ref="E39:F39"/>
    <mergeCell ref="G39:H39"/>
    <mergeCell ref="A40:D40"/>
    <mergeCell ref="E40:I40"/>
    <mergeCell ref="E41:F41"/>
    <mergeCell ref="G41:H41"/>
    <mergeCell ref="C45:D45"/>
    <mergeCell ref="E45:F45"/>
    <mergeCell ref="G45:I45"/>
    <mergeCell ref="A46:D46"/>
    <mergeCell ref="E46:I46"/>
    <mergeCell ref="C47:D47"/>
    <mergeCell ref="E47:F47"/>
    <mergeCell ref="G47:I47"/>
    <mergeCell ref="A48:D48"/>
    <mergeCell ref="E48:I48"/>
    <mergeCell ref="C49:D49"/>
    <mergeCell ref="E49:F49"/>
    <mergeCell ref="G49:I49"/>
    <mergeCell ref="E34:I34"/>
    <mergeCell ref="A65:B65"/>
    <mergeCell ref="C65:J65"/>
    <mergeCell ref="E59:F59"/>
    <mergeCell ref="E43:F43"/>
    <mergeCell ref="A42:D42"/>
    <mergeCell ref="E42:I42"/>
    <mergeCell ref="C43:D43"/>
    <mergeCell ref="G43:I43"/>
    <mergeCell ref="A44:D44"/>
    <mergeCell ref="E44:I44"/>
    <mergeCell ref="G59:H59"/>
    <mergeCell ref="A60:D60"/>
    <mergeCell ref="E60:I60"/>
    <mergeCell ref="E63:F63"/>
    <mergeCell ref="E61:F61"/>
    <mergeCell ref="G61:H61"/>
    <mergeCell ref="E62:F62"/>
    <mergeCell ref="G62:H62"/>
    <mergeCell ref="A63:B63"/>
    <mergeCell ref="C63:D63"/>
    <mergeCell ref="G63:J63"/>
    <mergeCell ref="C64:D64"/>
    <mergeCell ref="E64:F64"/>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3:D63">
      <formula1>$J$61:$J$62</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25" zoomScale="130" zoomScaleNormal="130" zoomScaleSheetLayoutView="110" workbookViewId="0">
      <selection activeCell="H47" sqref="H47"/>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1" t="s">
        <v>1</v>
      </c>
      <c r="B1" s="182"/>
      <c r="C1" s="182"/>
      <c r="D1" s="182"/>
      <c r="E1" s="182"/>
      <c r="F1" s="182"/>
      <c r="G1" s="182"/>
      <c r="H1" s="182"/>
    </row>
    <row r="2" spans="1:9" x14ac:dyDescent="0.2">
      <c r="A2" s="183" t="s">
        <v>316</v>
      </c>
      <c r="B2" s="184"/>
      <c r="C2" s="184"/>
      <c r="D2" s="184"/>
      <c r="E2" s="184"/>
      <c r="F2" s="184"/>
      <c r="G2" s="184"/>
      <c r="H2" s="184"/>
    </row>
    <row r="3" spans="1:9" x14ac:dyDescent="0.2">
      <c r="A3" s="194" t="s">
        <v>12</v>
      </c>
      <c r="B3" s="195"/>
      <c r="C3" s="195"/>
      <c r="D3" s="195"/>
      <c r="E3" s="195"/>
      <c r="F3" s="195"/>
      <c r="G3" s="195"/>
      <c r="H3" s="195"/>
      <c r="I3" s="196"/>
    </row>
    <row r="4" spans="1:9" x14ac:dyDescent="0.2">
      <c r="A4" s="191" t="s">
        <v>279</v>
      </c>
      <c r="B4" s="192"/>
      <c r="C4" s="192"/>
      <c r="D4" s="192"/>
      <c r="E4" s="192"/>
      <c r="F4" s="192"/>
      <c r="G4" s="192"/>
      <c r="H4" s="192"/>
      <c r="I4" s="193"/>
    </row>
    <row r="5" spans="1:9" ht="45.75" thickBot="1" x14ac:dyDescent="0.25">
      <c r="A5" s="188" t="s">
        <v>2</v>
      </c>
      <c r="B5" s="189"/>
      <c r="C5" s="189"/>
      <c r="D5" s="189"/>
      <c r="E5" s="189"/>
      <c r="F5" s="190"/>
      <c r="G5" s="17" t="s">
        <v>4</v>
      </c>
      <c r="H5" s="38" t="s">
        <v>227</v>
      </c>
      <c r="I5" s="39" t="s">
        <v>226</v>
      </c>
    </row>
    <row r="6" spans="1:9" x14ac:dyDescent="0.2">
      <c r="A6" s="185">
        <v>1</v>
      </c>
      <c r="B6" s="186"/>
      <c r="C6" s="186"/>
      <c r="D6" s="186"/>
      <c r="E6" s="186"/>
      <c r="F6" s="187"/>
      <c r="G6" s="18">
        <v>2</v>
      </c>
      <c r="H6" s="19">
        <v>3</v>
      </c>
      <c r="I6" s="19">
        <v>4</v>
      </c>
    </row>
    <row r="7" spans="1:9" x14ac:dyDescent="0.2">
      <c r="A7" s="198"/>
      <c r="B7" s="198"/>
      <c r="C7" s="198"/>
      <c r="D7" s="198"/>
      <c r="E7" s="198"/>
      <c r="F7" s="198"/>
      <c r="G7" s="198"/>
      <c r="H7" s="198"/>
      <c r="I7" s="199"/>
    </row>
    <row r="8" spans="1:9" x14ac:dyDescent="0.2">
      <c r="A8" s="174" t="s">
        <v>14</v>
      </c>
      <c r="B8" s="175"/>
      <c r="C8" s="175"/>
      <c r="D8" s="175"/>
      <c r="E8" s="175"/>
      <c r="F8" s="175"/>
      <c r="G8" s="175"/>
      <c r="H8" s="175"/>
      <c r="I8" s="175"/>
    </row>
    <row r="9" spans="1:9" ht="28.5" customHeight="1" x14ac:dyDescent="0.2">
      <c r="A9" s="200" t="s">
        <v>22</v>
      </c>
      <c r="B9" s="200"/>
      <c r="C9" s="200"/>
      <c r="D9" s="200"/>
      <c r="E9" s="200"/>
      <c r="F9" s="200"/>
      <c r="G9" s="20">
        <v>1</v>
      </c>
      <c r="H9" s="40">
        <f>H10+H11+H12</f>
        <v>24651362305</v>
      </c>
      <c r="I9" s="40">
        <f>I10+I11+I12</f>
        <v>26149082705</v>
      </c>
    </row>
    <row r="10" spans="1:9" x14ac:dyDescent="0.2">
      <c r="A10" s="201" t="s">
        <v>23</v>
      </c>
      <c r="B10" s="201"/>
      <c r="C10" s="201"/>
      <c r="D10" s="201"/>
      <c r="E10" s="201"/>
      <c r="F10" s="201"/>
      <c r="G10" s="12">
        <v>2</v>
      </c>
      <c r="H10" s="41">
        <v>3118936392</v>
      </c>
      <c r="I10" s="41">
        <v>3242714651</v>
      </c>
    </row>
    <row r="11" spans="1:9" x14ac:dyDescent="0.2">
      <c r="A11" s="201" t="s">
        <v>24</v>
      </c>
      <c r="B11" s="201"/>
      <c r="C11" s="201"/>
      <c r="D11" s="201"/>
      <c r="E11" s="201"/>
      <c r="F11" s="201"/>
      <c r="G11" s="12">
        <v>3</v>
      </c>
      <c r="H11" s="41">
        <v>18503011824</v>
      </c>
      <c r="I11" s="41">
        <v>20419003303</v>
      </c>
    </row>
    <row r="12" spans="1:9" x14ac:dyDescent="0.2">
      <c r="A12" s="197" t="s">
        <v>25</v>
      </c>
      <c r="B12" s="197"/>
      <c r="C12" s="197"/>
      <c r="D12" s="197"/>
      <c r="E12" s="197"/>
      <c r="F12" s="197"/>
      <c r="G12" s="12">
        <v>4</v>
      </c>
      <c r="H12" s="41">
        <v>3029414089</v>
      </c>
      <c r="I12" s="41">
        <v>2487364751</v>
      </c>
    </row>
    <row r="13" spans="1:9" x14ac:dyDescent="0.2">
      <c r="A13" s="177" t="s">
        <v>26</v>
      </c>
      <c r="B13" s="177"/>
      <c r="C13" s="177"/>
      <c r="D13" s="177"/>
      <c r="E13" s="177"/>
      <c r="F13" s="177"/>
      <c r="G13" s="20">
        <v>5</v>
      </c>
      <c r="H13" s="40">
        <f>H14+H15+H16+H17</f>
        <v>1183138184</v>
      </c>
      <c r="I13" s="40">
        <f>I14+I15+I16+I17</f>
        <v>1634307809</v>
      </c>
    </row>
    <row r="14" spans="1:9" x14ac:dyDescent="0.2">
      <c r="A14" s="173" t="s">
        <v>27</v>
      </c>
      <c r="B14" s="173"/>
      <c r="C14" s="173"/>
      <c r="D14" s="173"/>
      <c r="E14" s="173"/>
      <c r="F14" s="173"/>
      <c r="G14" s="12">
        <v>6</v>
      </c>
      <c r="H14" s="41">
        <v>1126971489</v>
      </c>
      <c r="I14" s="41">
        <v>1584851627</v>
      </c>
    </row>
    <row r="15" spans="1:9" x14ac:dyDescent="0.2">
      <c r="A15" s="173" t="s">
        <v>28</v>
      </c>
      <c r="B15" s="173"/>
      <c r="C15" s="173"/>
      <c r="D15" s="173"/>
      <c r="E15" s="173"/>
      <c r="F15" s="173"/>
      <c r="G15" s="12">
        <v>7</v>
      </c>
      <c r="H15" s="41">
        <v>23336646</v>
      </c>
      <c r="I15" s="41">
        <v>10241752</v>
      </c>
    </row>
    <row r="16" spans="1:9" x14ac:dyDescent="0.2">
      <c r="A16" s="173" t="s">
        <v>29</v>
      </c>
      <c r="B16" s="173"/>
      <c r="C16" s="173"/>
      <c r="D16" s="173"/>
      <c r="E16" s="173"/>
      <c r="F16" s="173"/>
      <c r="G16" s="12">
        <v>8</v>
      </c>
      <c r="H16" s="41">
        <v>32830049</v>
      </c>
      <c r="I16" s="41">
        <v>39214430</v>
      </c>
    </row>
    <row r="17" spans="1:9" x14ac:dyDescent="0.2">
      <c r="A17" s="173" t="s">
        <v>30</v>
      </c>
      <c r="B17" s="173"/>
      <c r="C17" s="173"/>
      <c r="D17" s="173"/>
      <c r="E17" s="173"/>
      <c r="F17" s="173"/>
      <c r="G17" s="12">
        <v>9</v>
      </c>
      <c r="H17" s="41">
        <v>0</v>
      </c>
      <c r="I17" s="41">
        <v>0</v>
      </c>
    </row>
    <row r="18" spans="1:9" ht="25.9" customHeight="1" x14ac:dyDescent="0.2">
      <c r="A18" s="177" t="s">
        <v>31</v>
      </c>
      <c r="B18" s="177"/>
      <c r="C18" s="177"/>
      <c r="D18" s="177"/>
      <c r="E18" s="177"/>
      <c r="F18" s="177"/>
      <c r="G18" s="20">
        <v>10</v>
      </c>
      <c r="H18" s="40">
        <f>H19+H20+H21</f>
        <v>284684518</v>
      </c>
      <c r="I18" s="40">
        <f>I19+I20+I21</f>
        <v>402826306</v>
      </c>
    </row>
    <row r="19" spans="1:9" x14ac:dyDescent="0.2">
      <c r="A19" s="173" t="s">
        <v>28</v>
      </c>
      <c r="B19" s="173"/>
      <c r="C19" s="173"/>
      <c r="D19" s="173"/>
      <c r="E19" s="173"/>
      <c r="F19" s="173"/>
      <c r="G19" s="12">
        <v>11</v>
      </c>
      <c r="H19" s="41">
        <v>284684518</v>
      </c>
      <c r="I19" s="41">
        <v>402826306</v>
      </c>
    </row>
    <row r="20" spans="1:9" x14ac:dyDescent="0.2">
      <c r="A20" s="173" t="s">
        <v>29</v>
      </c>
      <c r="B20" s="173"/>
      <c r="C20" s="173"/>
      <c r="D20" s="173"/>
      <c r="E20" s="173"/>
      <c r="F20" s="173"/>
      <c r="G20" s="12">
        <v>12</v>
      </c>
      <c r="H20" s="41">
        <v>0</v>
      </c>
      <c r="I20" s="41">
        <v>0</v>
      </c>
    </row>
    <row r="21" spans="1:9" x14ac:dyDescent="0.2">
      <c r="A21" s="173" t="s">
        <v>30</v>
      </c>
      <c r="B21" s="173"/>
      <c r="C21" s="173"/>
      <c r="D21" s="173"/>
      <c r="E21" s="173"/>
      <c r="F21" s="173"/>
      <c r="G21" s="12">
        <v>13</v>
      </c>
      <c r="H21" s="41">
        <v>0</v>
      </c>
      <c r="I21" s="41">
        <v>0</v>
      </c>
    </row>
    <row r="22" spans="1:9" x14ac:dyDescent="0.2">
      <c r="A22" s="177" t="s">
        <v>32</v>
      </c>
      <c r="B22" s="177"/>
      <c r="C22" s="177"/>
      <c r="D22" s="177"/>
      <c r="E22" s="177"/>
      <c r="F22" s="177"/>
      <c r="G22" s="20">
        <v>14</v>
      </c>
      <c r="H22" s="40">
        <f>H23+H24</f>
        <v>0</v>
      </c>
      <c r="I22" s="40">
        <f>I23+I24</f>
        <v>297241</v>
      </c>
    </row>
    <row r="23" spans="1:9" x14ac:dyDescent="0.2">
      <c r="A23" s="173" t="s">
        <v>29</v>
      </c>
      <c r="B23" s="173"/>
      <c r="C23" s="173"/>
      <c r="D23" s="173"/>
      <c r="E23" s="173"/>
      <c r="F23" s="173"/>
      <c r="G23" s="12">
        <v>15</v>
      </c>
      <c r="H23" s="41">
        <v>0</v>
      </c>
      <c r="I23" s="41">
        <v>47221</v>
      </c>
    </row>
    <row r="24" spans="1:9" x14ac:dyDescent="0.2">
      <c r="A24" s="173" t="s">
        <v>30</v>
      </c>
      <c r="B24" s="173"/>
      <c r="C24" s="173"/>
      <c r="D24" s="173"/>
      <c r="E24" s="173"/>
      <c r="F24" s="173"/>
      <c r="G24" s="12">
        <v>16</v>
      </c>
      <c r="H24" s="41">
        <v>0</v>
      </c>
      <c r="I24" s="41">
        <v>250020</v>
      </c>
    </row>
    <row r="25" spans="1:9" ht="25.9" customHeight="1" x14ac:dyDescent="0.2">
      <c r="A25" s="177" t="s">
        <v>33</v>
      </c>
      <c r="B25" s="177"/>
      <c r="C25" s="177"/>
      <c r="D25" s="177"/>
      <c r="E25" s="177"/>
      <c r="F25" s="177"/>
      <c r="G25" s="20">
        <v>17</v>
      </c>
      <c r="H25" s="40">
        <f>H26+H27+H28</f>
        <v>12097090858</v>
      </c>
      <c r="I25" s="40">
        <f>I26+I27+I28</f>
        <v>13503914073</v>
      </c>
    </row>
    <row r="26" spans="1:9" x14ac:dyDescent="0.2">
      <c r="A26" s="173" t="s">
        <v>28</v>
      </c>
      <c r="B26" s="173"/>
      <c r="C26" s="173"/>
      <c r="D26" s="173"/>
      <c r="E26" s="173"/>
      <c r="F26" s="173"/>
      <c r="G26" s="12">
        <v>18</v>
      </c>
      <c r="H26" s="42">
        <v>5906214</v>
      </c>
      <c r="I26" s="42">
        <v>5933296</v>
      </c>
    </row>
    <row r="27" spans="1:9" x14ac:dyDescent="0.2">
      <c r="A27" s="173" t="s">
        <v>29</v>
      </c>
      <c r="B27" s="173"/>
      <c r="C27" s="173"/>
      <c r="D27" s="173"/>
      <c r="E27" s="173"/>
      <c r="F27" s="173"/>
      <c r="G27" s="12">
        <v>19</v>
      </c>
      <c r="H27" s="42">
        <v>12091184644</v>
      </c>
      <c r="I27" s="42">
        <v>13497980777</v>
      </c>
    </row>
    <row r="28" spans="1:9" x14ac:dyDescent="0.2">
      <c r="A28" s="173" t="s">
        <v>30</v>
      </c>
      <c r="B28" s="173"/>
      <c r="C28" s="173"/>
      <c r="D28" s="173"/>
      <c r="E28" s="173"/>
      <c r="F28" s="173"/>
      <c r="G28" s="12">
        <v>20</v>
      </c>
      <c r="H28" s="42">
        <v>0</v>
      </c>
      <c r="I28" s="42">
        <v>0</v>
      </c>
    </row>
    <row r="29" spans="1:9" x14ac:dyDescent="0.2">
      <c r="A29" s="177" t="s">
        <v>34</v>
      </c>
      <c r="B29" s="177"/>
      <c r="C29" s="177"/>
      <c r="D29" s="177"/>
      <c r="E29" s="177"/>
      <c r="F29" s="177"/>
      <c r="G29" s="20">
        <v>21</v>
      </c>
      <c r="H29" s="40">
        <f>H30+H31</f>
        <v>96815381323</v>
      </c>
      <c r="I29" s="40">
        <f>I30+I31</f>
        <v>100507206218</v>
      </c>
    </row>
    <row r="30" spans="1:9" x14ac:dyDescent="0.2">
      <c r="A30" s="173" t="s">
        <v>29</v>
      </c>
      <c r="B30" s="173"/>
      <c r="C30" s="173"/>
      <c r="D30" s="173"/>
      <c r="E30" s="173"/>
      <c r="F30" s="173"/>
      <c r="G30" s="12">
        <v>22</v>
      </c>
      <c r="H30" s="42">
        <v>180348813</v>
      </c>
      <c r="I30" s="42">
        <v>800540</v>
      </c>
    </row>
    <row r="31" spans="1:9" x14ac:dyDescent="0.2">
      <c r="A31" s="173" t="s">
        <v>30</v>
      </c>
      <c r="B31" s="173"/>
      <c r="C31" s="173"/>
      <c r="D31" s="173"/>
      <c r="E31" s="173"/>
      <c r="F31" s="173"/>
      <c r="G31" s="12">
        <v>23</v>
      </c>
      <c r="H31" s="42">
        <v>96635032510</v>
      </c>
      <c r="I31" s="42">
        <v>100506405678</v>
      </c>
    </row>
    <row r="32" spans="1:9" x14ac:dyDescent="0.2">
      <c r="A32" s="173" t="s">
        <v>35</v>
      </c>
      <c r="B32" s="173"/>
      <c r="C32" s="173"/>
      <c r="D32" s="173"/>
      <c r="E32" s="173"/>
      <c r="F32" s="173"/>
      <c r="G32" s="12">
        <v>24</v>
      </c>
      <c r="H32" s="42">
        <v>0</v>
      </c>
      <c r="I32" s="42">
        <v>24784780</v>
      </c>
    </row>
    <row r="33" spans="1:9" ht="28.9" customHeight="1" x14ac:dyDescent="0.2">
      <c r="A33" s="173" t="s">
        <v>36</v>
      </c>
      <c r="B33" s="173"/>
      <c r="C33" s="173"/>
      <c r="D33" s="173"/>
      <c r="E33" s="173"/>
      <c r="F33" s="173"/>
      <c r="G33" s="12">
        <v>25</v>
      </c>
      <c r="H33" s="42">
        <v>0</v>
      </c>
      <c r="I33" s="42">
        <v>0</v>
      </c>
    </row>
    <row r="34" spans="1:9" x14ac:dyDescent="0.2">
      <c r="A34" s="173" t="s">
        <v>37</v>
      </c>
      <c r="B34" s="173"/>
      <c r="C34" s="173"/>
      <c r="D34" s="173"/>
      <c r="E34" s="173"/>
      <c r="F34" s="173"/>
      <c r="G34" s="12">
        <v>26</v>
      </c>
      <c r="H34" s="42">
        <v>92977236</v>
      </c>
      <c r="I34" s="42">
        <v>81133623</v>
      </c>
    </row>
    <row r="35" spans="1:9" x14ac:dyDescent="0.2">
      <c r="A35" s="173" t="s">
        <v>38</v>
      </c>
      <c r="B35" s="173"/>
      <c r="C35" s="173"/>
      <c r="D35" s="173"/>
      <c r="E35" s="173"/>
      <c r="F35" s="173"/>
      <c r="G35" s="12">
        <v>27</v>
      </c>
      <c r="H35" s="42">
        <v>2406538074</v>
      </c>
      <c r="I35" s="42">
        <v>2128621485</v>
      </c>
    </row>
    <row r="36" spans="1:9" x14ac:dyDescent="0.2">
      <c r="A36" s="173" t="s">
        <v>39</v>
      </c>
      <c r="B36" s="173"/>
      <c r="C36" s="173"/>
      <c r="D36" s="173"/>
      <c r="E36" s="173"/>
      <c r="F36" s="173"/>
      <c r="G36" s="12">
        <v>28</v>
      </c>
      <c r="H36" s="42">
        <v>335832657</v>
      </c>
      <c r="I36" s="42">
        <v>359867892</v>
      </c>
    </row>
    <row r="37" spans="1:9" x14ac:dyDescent="0.2">
      <c r="A37" s="173" t="s">
        <v>40</v>
      </c>
      <c r="B37" s="173"/>
      <c r="C37" s="173"/>
      <c r="D37" s="173"/>
      <c r="E37" s="173"/>
      <c r="F37" s="173"/>
      <c r="G37" s="12">
        <v>29</v>
      </c>
      <c r="H37" s="42">
        <v>404648391</v>
      </c>
      <c r="I37" s="42">
        <v>435741637</v>
      </c>
    </row>
    <row r="38" spans="1:9" x14ac:dyDescent="0.2">
      <c r="A38" s="173" t="s">
        <v>41</v>
      </c>
      <c r="B38" s="173"/>
      <c r="C38" s="173"/>
      <c r="D38" s="173"/>
      <c r="E38" s="173"/>
      <c r="F38" s="173"/>
      <c r="G38" s="12">
        <v>30</v>
      </c>
      <c r="H38" s="42">
        <v>257345919</v>
      </c>
      <c r="I38" s="42">
        <v>269735179</v>
      </c>
    </row>
    <row r="39" spans="1:9" ht="27.6" customHeight="1" x14ac:dyDescent="0.2">
      <c r="A39" s="173" t="s">
        <v>42</v>
      </c>
      <c r="B39" s="173"/>
      <c r="C39" s="173"/>
      <c r="D39" s="173"/>
      <c r="E39" s="173"/>
      <c r="F39" s="173"/>
      <c r="G39" s="12">
        <v>31</v>
      </c>
      <c r="H39" s="42">
        <v>1941437</v>
      </c>
      <c r="I39" s="42">
        <v>69197643</v>
      </c>
    </row>
    <row r="40" spans="1:9" x14ac:dyDescent="0.2">
      <c r="A40" s="171" t="s">
        <v>43</v>
      </c>
      <c r="B40" s="171"/>
      <c r="C40" s="171"/>
      <c r="D40" s="171"/>
      <c r="E40" s="171"/>
      <c r="F40" s="171"/>
      <c r="G40" s="20">
        <v>32</v>
      </c>
      <c r="H40" s="43">
        <f>H9+H13+H18+H22+H25+H29+H32+H33+H34+H35+H36+H37+H38+H39</f>
        <v>138530940902</v>
      </c>
      <c r="I40" s="43">
        <f>I9+I13+I18+I22+I25+I29+I32+I33+I34+I35+I36+I37+I38+I39</f>
        <v>145566716591</v>
      </c>
    </row>
    <row r="41" spans="1:9" x14ac:dyDescent="0.2">
      <c r="A41" s="174" t="s">
        <v>15</v>
      </c>
      <c r="B41" s="175"/>
      <c r="C41" s="175"/>
      <c r="D41" s="175"/>
      <c r="E41" s="175"/>
      <c r="F41" s="175"/>
      <c r="G41" s="175"/>
      <c r="H41" s="175"/>
      <c r="I41" s="175"/>
    </row>
    <row r="42" spans="1:9" x14ac:dyDescent="0.2">
      <c r="A42" s="176" t="s">
        <v>44</v>
      </c>
      <c r="B42" s="177"/>
      <c r="C42" s="177"/>
      <c r="D42" s="177"/>
      <c r="E42" s="177"/>
      <c r="F42" s="177"/>
      <c r="G42" s="20">
        <v>33</v>
      </c>
      <c r="H42" s="40">
        <f>H43+H44+H45+H46+H47</f>
        <v>964128555</v>
      </c>
      <c r="I42" s="40">
        <f>I43+I44+I45+I46+I47</f>
        <v>1446897544</v>
      </c>
    </row>
    <row r="43" spans="1:9" x14ac:dyDescent="0.2">
      <c r="A43" s="173" t="s">
        <v>45</v>
      </c>
      <c r="B43" s="173"/>
      <c r="C43" s="173"/>
      <c r="D43" s="173"/>
      <c r="E43" s="173"/>
      <c r="F43" s="173"/>
      <c r="G43" s="12">
        <v>34</v>
      </c>
      <c r="H43" s="41">
        <v>964128555</v>
      </c>
      <c r="I43" s="41">
        <v>1446897544</v>
      </c>
    </row>
    <row r="44" spans="1:9" x14ac:dyDescent="0.2">
      <c r="A44" s="173" t="s">
        <v>46</v>
      </c>
      <c r="B44" s="173"/>
      <c r="C44" s="173"/>
      <c r="D44" s="173"/>
      <c r="E44" s="173"/>
      <c r="F44" s="173"/>
      <c r="G44" s="12">
        <v>35</v>
      </c>
      <c r="H44" s="41">
        <v>0</v>
      </c>
      <c r="I44" s="41">
        <v>0</v>
      </c>
    </row>
    <row r="45" spans="1:9" x14ac:dyDescent="0.2">
      <c r="A45" s="173" t="s">
        <v>47</v>
      </c>
      <c r="B45" s="173"/>
      <c r="C45" s="173"/>
      <c r="D45" s="173"/>
      <c r="E45" s="173"/>
      <c r="F45" s="173"/>
      <c r="G45" s="12">
        <v>36</v>
      </c>
      <c r="H45" s="41">
        <v>0</v>
      </c>
      <c r="I45" s="41">
        <v>0</v>
      </c>
    </row>
    <row r="46" spans="1:9" x14ac:dyDescent="0.2">
      <c r="A46" s="173" t="s">
        <v>48</v>
      </c>
      <c r="B46" s="173"/>
      <c r="C46" s="173"/>
      <c r="D46" s="173"/>
      <c r="E46" s="173"/>
      <c r="F46" s="173"/>
      <c r="G46" s="12">
        <v>37</v>
      </c>
      <c r="H46" s="41">
        <v>0</v>
      </c>
      <c r="I46" s="41">
        <v>0</v>
      </c>
    </row>
    <row r="47" spans="1:9" x14ac:dyDescent="0.2">
      <c r="A47" s="173" t="s">
        <v>49</v>
      </c>
      <c r="B47" s="173"/>
      <c r="C47" s="173"/>
      <c r="D47" s="173"/>
      <c r="E47" s="173"/>
      <c r="F47" s="173"/>
      <c r="G47" s="12">
        <v>38</v>
      </c>
      <c r="H47" s="41">
        <v>0</v>
      </c>
      <c r="I47" s="41">
        <v>0</v>
      </c>
    </row>
    <row r="48" spans="1:9" ht="27.6" customHeight="1" x14ac:dyDescent="0.2">
      <c r="A48" s="176" t="s">
        <v>50</v>
      </c>
      <c r="B48" s="177"/>
      <c r="C48" s="177"/>
      <c r="D48" s="177"/>
      <c r="E48" s="177"/>
      <c r="F48" s="177"/>
      <c r="G48" s="20">
        <v>39</v>
      </c>
      <c r="H48" s="40">
        <f>H49+H50+H51</f>
        <v>0</v>
      </c>
      <c r="I48" s="40">
        <f>I49+I50+I51</f>
        <v>124443</v>
      </c>
    </row>
    <row r="49" spans="1:9" x14ac:dyDescent="0.2">
      <c r="A49" s="173" t="s">
        <v>47</v>
      </c>
      <c r="B49" s="173"/>
      <c r="C49" s="173"/>
      <c r="D49" s="173"/>
      <c r="E49" s="173"/>
      <c r="F49" s="173"/>
      <c r="G49" s="12">
        <v>40</v>
      </c>
      <c r="H49" s="41">
        <v>0</v>
      </c>
      <c r="I49" s="41">
        <v>0</v>
      </c>
    </row>
    <row r="50" spans="1:9" x14ac:dyDescent="0.2">
      <c r="A50" s="173" t="s">
        <v>48</v>
      </c>
      <c r="B50" s="173"/>
      <c r="C50" s="173"/>
      <c r="D50" s="173"/>
      <c r="E50" s="173"/>
      <c r="F50" s="173"/>
      <c r="G50" s="12">
        <v>41</v>
      </c>
      <c r="H50" s="41">
        <v>0</v>
      </c>
      <c r="I50" s="41">
        <v>0</v>
      </c>
    </row>
    <row r="51" spans="1:9" x14ac:dyDescent="0.2">
      <c r="A51" s="173" t="s">
        <v>49</v>
      </c>
      <c r="B51" s="173"/>
      <c r="C51" s="173"/>
      <c r="D51" s="173"/>
      <c r="E51" s="173"/>
      <c r="F51" s="173"/>
      <c r="G51" s="12">
        <v>42</v>
      </c>
      <c r="H51" s="41">
        <v>0</v>
      </c>
      <c r="I51" s="41">
        <v>124443</v>
      </c>
    </row>
    <row r="52" spans="1:9" x14ac:dyDescent="0.2">
      <c r="A52" s="176" t="s">
        <v>51</v>
      </c>
      <c r="B52" s="177"/>
      <c r="C52" s="177"/>
      <c r="D52" s="177"/>
      <c r="E52" s="177"/>
      <c r="F52" s="177"/>
      <c r="G52" s="20">
        <v>43</v>
      </c>
      <c r="H52" s="40">
        <f>H53+H54+H55</f>
        <v>116552395101</v>
      </c>
      <c r="I52" s="40">
        <f>I53+I54+I55</f>
        <v>122115110281</v>
      </c>
    </row>
    <row r="53" spans="1:9" x14ac:dyDescent="0.2">
      <c r="A53" s="173" t="s">
        <v>47</v>
      </c>
      <c r="B53" s="173"/>
      <c r="C53" s="173"/>
      <c r="D53" s="173"/>
      <c r="E53" s="173"/>
      <c r="F53" s="173"/>
      <c r="G53" s="12">
        <v>44</v>
      </c>
      <c r="H53" s="41">
        <v>116077199056</v>
      </c>
      <c r="I53" s="41">
        <v>121564531875</v>
      </c>
    </row>
    <row r="54" spans="1:9" x14ac:dyDescent="0.2">
      <c r="A54" s="173" t="s">
        <v>48</v>
      </c>
      <c r="B54" s="173"/>
      <c r="C54" s="173"/>
      <c r="D54" s="173"/>
      <c r="E54" s="173"/>
      <c r="F54" s="173"/>
      <c r="G54" s="12">
        <v>45</v>
      </c>
      <c r="H54" s="41">
        <v>54250157</v>
      </c>
      <c r="I54" s="41">
        <v>55249468</v>
      </c>
    </row>
    <row r="55" spans="1:9" x14ac:dyDescent="0.2">
      <c r="A55" s="173" t="s">
        <v>49</v>
      </c>
      <c r="B55" s="173"/>
      <c r="C55" s="173"/>
      <c r="D55" s="173"/>
      <c r="E55" s="173"/>
      <c r="F55" s="173"/>
      <c r="G55" s="12">
        <v>46</v>
      </c>
      <c r="H55" s="41">
        <v>420945888</v>
      </c>
      <c r="I55" s="41">
        <v>495328938</v>
      </c>
    </row>
    <row r="56" spans="1:9" x14ac:dyDescent="0.2">
      <c r="A56" s="173" t="s">
        <v>52</v>
      </c>
      <c r="B56" s="173"/>
      <c r="C56" s="173"/>
      <c r="D56" s="173"/>
      <c r="E56" s="173"/>
      <c r="F56" s="173"/>
      <c r="G56" s="12">
        <v>47</v>
      </c>
      <c r="H56" s="41">
        <v>0</v>
      </c>
      <c r="I56" s="41">
        <v>0</v>
      </c>
    </row>
    <row r="57" spans="1:9" ht="24" customHeight="1" x14ac:dyDescent="0.2">
      <c r="A57" s="178" t="s">
        <v>53</v>
      </c>
      <c r="B57" s="178"/>
      <c r="C57" s="178"/>
      <c r="D57" s="178"/>
      <c r="E57" s="178"/>
      <c r="F57" s="178"/>
      <c r="G57" s="12">
        <v>48</v>
      </c>
      <c r="H57" s="41">
        <v>0</v>
      </c>
      <c r="I57" s="41">
        <v>0</v>
      </c>
    </row>
    <row r="58" spans="1:9" x14ac:dyDescent="0.2">
      <c r="A58" s="178" t="s">
        <v>54</v>
      </c>
      <c r="B58" s="178"/>
      <c r="C58" s="178"/>
      <c r="D58" s="178"/>
      <c r="E58" s="178"/>
      <c r="F58" s="178"/>
      <c r="G58" s="12">
        <v>49</v>
      </c>
      <c r="H58" s="41">
        <v>885278997</v>
      </c>
      <c r="I58" s="41">
        <v>1285585915</v>
      </c>
    </row>
    <row r="59" spans="1:9" x14ac:dyDescent="0.2">
      <c r="A59" s="178" t="s">
        <v>55</v>
      </c>
      <c r="B59" s="173"/>
      <c r="C59" s="173"/>
      <c r="D59" s="173"/>
      <c r="E59" s="173"/>
      <c r="F59" s="173"/>
      <c r="G59" s="12">
        <v>50</v>
      </c>
      <c r="H59" s="41">
        <v>18287975</v>
      </c>
      <c r="I59" s="41">
        <v>279289407</v>
      </c>
    </row>
    <row r="60" spans="1:9" x14ac:dyDescent="0.2">
      <c r="A60" s="178" t="s">
        <v>56</v>
      </c>
      <c r="B60" s="178"/>
      <c r="C60" s="178"/>
      <c r="D60" s="178"/>
      <c r="E60" s="178"/>
      <c r="F60" s="178"/>
      <c r="G60" s="12">
        <v>51</v>
      </c>
      <c r="H60" s="41">
        <v>0</v>
      </c>
      <c r="I60" s="41">
        <v>34022</v>
      </c>
    </row>
    <row r="61" spans="1:9" x14ac:dyDescent="0.2">
      <c r="A61" s="178" t="s">
        <v>57</v>
      </c>
      <c r="B61" s="178"/>
      <c r="C61" s="178"/>
      <c r="D61" s="178"/>
      <c r="E61" s="178"/>
      <c r="F61" s="178"/>
      <c r="G61" s="12">
        <v>52</v>
      </c>
      <c r="H61" s="41">
        <v>1360057630</v>
      </c>
      <c r="I61" s="41">
        <v>1400866537</v>
      </c>
    </row>
    <row r="62" spans="1:9" ht="31.15" customHeight="1" x14ac:dyDescent="0.2">
      <c r="A62" s="178" t="s">
        <v>58</v>
      </c>
      <c r="B62" s="178"/>
      <c r="C62" s="178"/>
      <c r="D62" s="178"/>
      <c r="E62" s="178"/>
      <c r="F62" s="178"/>
      <c r="G62" s="12">
        <v>53</v>
      </c>
      <c r="H62" s="41">
        <v>0</v>
      </c>
      <c r="I62" s="41">
        <v>0</v>
      </c>
    </row>
    <row r="63" spans="1:9" x14ac:dyDescent="0.2">
      <c r="A63" s="171" t="s">
        <v>59</v>
      </c>
      <c r="B63" s="172"/>
      <c r="C63" s="172"/>
      <c r="D63" s="172"/>
      <c r="E63" s="172"/>
      <c r="F63" s="172"/>
      <c r="G63" s="20">
        <v>54</v>
      </c>
      <c r="H63" s="43">
        <f>H42+H48+H52+H56+H57+H58+H59+H60+H61+H62</f>
        <v>119780148258</v>
      </c>
      <c r="I63" s="43">
        <f>I42+I48+I52+I56+I57+I58+I59+I60+I61+I62</f>
        <v>126527908149</v>
      </c>
    </row>
    <row r="64" spans="1:9" x14ac:dyDescent="0.2">
      <c r="A64" s="179" t="s">
        <v>16</v>
      </c>
      <c r="B64" s="180"/>
      <c r="C64" s="180"/>
      <c r="D64" s="180"/>
      <c r="E64" s="180"/>
      <c r="F64" s="180"/>
      <c r="G64" s="180"/>
      <c r="H64" s="180"/>
      <c r="I64" s="180"/>
    </row>
    <row r="65" spans="1:9" x14ac:dyDescent="0.2">
      <c r="A65" s="173" t="s">
        <v>60</v>
      </c>
      <c r="B65" s="173"/>
      <c r="C65" s="173"/>
      <c r="D65" s="173"/>
      <c r="E65" s="173"/>
      <c r="F65" s="173"/>
      <c r="G65" s="12">
        <v>55</v>
      </c>
      <c r="H65" s="41">
        <v>6404839100</v>
      </c>
      <c r="I65" s="41">
        <v>6404839100</v>
      </c>
    </row>
    <row r="66" spans="1:9" x14ac:dyDescent="0.2">
      <c r="A66" s="173" t="s">
        <v>61</v>
      </c>
      <c r="B66" s="173"/>
      <c r="C66" s="173"/>
      <c r="D66" s="173"/>
      <c r="E66" s="173"/>
      <c r="F66" s="173"/>
      <c r="G66" s="12">
        <v>56</v>
      </c>
      <c r="H66" s="41">
        <v>3504016326</v>
      </c>
      <c r="I66" s="41">
        <v>3504346432</v>
      </c>
    </row>
    <row r="67" spans="1:9" x14ac:dyDescent="0.2">
      <c r="A67" s="173" t="s">
        <v>62</v>
      </c>
      <c r="B67" s="173"/>
      <c r="C67" s="173"/>
      <c r="D67" s="173"/>
      <c r="E67" s="173"/>
      <c r="F67" s="173"/>
      <c r="G67" s="12">
        <v>57</v>
      </c>
      <c r="H67" s="41">
        <v>0</v>
      </c>
      <c r="I67" s="41">
        <v>0</v>
      </c>
    </row>
    <row r="68" spans="1:9" x14ac:dyDescent="0.2">
      <c r="A68" s="173" t="s">
        <v>63</v>
      </c>
      <c r="B68" s="173"/>
      <c r="C68" s="173"/>
      <c r="D68" s="173"/>
      <c r="E68" s="173"/>
      <c r="F68" s="173"/>
      <c r="G68" s="12">
        <v>58</v>
      </c>
      <c r="H68" s="41">
        <v>13639958</v>
      </c>
      <c r="I68" s="41">
        <v>12243739</v>
      </c>
    </row>
    <row r="69" spans="1:9" x14ac:dyDescent="0.2">
      <c r="A69" s="173" t="s">
        <v>64</v>
      </c>
      <c r="B69" s="173"/>
      <c r="C69" s="173"/>
      <c r="D69" s="173"/>
      <c r="E69" s="173"/>
      <c r="F69" s="173"/>
      <c r="G69" s="12">
        <v>59</v>
      </c>
      <c r="H69" s="41">
        <v>235524180</v>
      </c>
      <c r="I69" s="41">
        <v>701032900</v>
      </c>
    </row>
    <row r="70" spans="1:9" x14ac:dyDescent="0.2">
      <c r="A70" s="173" t="s">
        <v>65</v>
      </c>
      <c r="B70" s="173"/>
      <c r="C70" s="173"/>
      <c r="D70" s="173"/>
      <c r="E70" s="173"/>
      <c r="F70" s="173"/>
      <c r="G70" s="12">
        <v>60</v>
      </c>
      <c r="H70" s="41">
        <v>6105939653</v>
      </c>
      <c r="I70" s="41">
        <v>6199870962</v>
      </c>
    </row>
    <row r="71" spans="1:9" x14ac:dyDescent="0.2">
      <c r="A71" s="173" t="s">
        <v>66</v>
      </c>
      <c r="B71" s="173"/>
      <c r="C71" s="173"/>
      <c r="D71" s="173"/>
      <c r="E71" s="173"/>
      <c r="F71" s="173"/>
      <c r="G71" s="12">
        <v>61</v>
      </c>
      <c r="H71" s="41">
        <v>0</v>
      </c>
      <c r="I71" s="41">
        <v>0</v>
      </c>
    </row>
    <row r="72" spans="1:9" x14ac:dyDescent="0.2">
      <c r="A72" s="173" t="s">
        <v>67</v>
      </c>
      <c r="B72" s="173"/>
      <c r="C72" s="173"/>
      <c r="D72" s="173"/>
      <c r="E72" s="173"/>
      <c r="F72" s="173"/>
      <c r="G72" s="12">
        <v>62</v>
      </c>
      <c r="H72" s="41">
        <v>460923204</v>
      </c>
      <c r="I72" s="41">
        <v>455090971</v>
      </c>
    </row>
    <row r="73" spans="1:9" x14ac:dyDescent="0.2">
      <c r="A73" s="173" t="s">
        <v>68</v>
      </c>
      <c r="B73" s="173"/>
      <c r="C73" s="173"/>
      <c r="D73" s="173"/>
      <c r="E73" s="173"/>
      <c r="F73" s="173"/>
      <c r="G73" s="12">
        <v>63</v>
      </c>
      <c r="H73" s="41">
        <v>-35787503</v>
      </c>
      <c r="I73" s="41">
        <v>-19919748</v>
      </c>
    </row>
    <row r="74" spans="1:9" x14ac:dyDescent="0.2">
      <c r="A74" s="173" t="s">
        <v>69</v>
      </c>
      <c r="B74" s="173"/>
      <c r="C74" s="173"/>
      <c r="D74" s="173"/>
      <c r="E74" s="173"/>
      <c r="F74" s="173"/>
      <c r="G74" s="12">
        <v>64</v>
      </c>
      <c r="H74" s="41">
        <v>2038298498</v>
      </c>
      <c r="I74" s="41">
        <v>1753920985</v>
      </c>
    </row>
    <row r="75" spans="1:9" x14ac:dyDescent="0.2">
      <c r="A75" s="173" t="s">
        <v>70</v>
      </c>
      <c r="B75" s="173"/>
      <c r="C75" s="173"/>
      <c r="D75" s="173"/>
      <c r="E75" s="173"/>
      <c r="F75" s="173"/>
      <c r="G75" s="12">
        <v>65</v>
      </c>
      <c r="H75" s="41">
        <v>0</v>
      </c>
      <c r="I75" s="41">
        <v>0</v>
      </c>
    </row>
    <row r="76" spans="1:9" x14ac:dyDescent="0.2">
      <c r="A76" s="173" t="s">
        <v>71</v>
      </c>
      <c r="B76" s="173"/>
      <c r="C76" s="173"/>
      <c r="D76" s="173"/>
      <c r="E76" s="173"/>
      <c r="F76" s="173"/>
      <c r="G76" s="12">
        <v>66</v>
      </c>
      <c r="H76" s="41">
        <v>23399228</v>
      </c>
      <c r="I76" s="41">
        <v>27383101</v>
      </c>
    </row>
    <row r="77" spans="1:9" x14ac:dyDescent="0.2">
      <c r="A77" s="170" t="s">
        <v>72</v>
      </c>
      <c r="B77" s="170"/>
      <c r="C77" s="170"/>
      <c r="D77" s="170"/>
      <c r="E77" s="170"/>
      <c r="F77" s="170"/>
      <c r="G77" s="20">
        <v>67</v>
      </c>
      <c r="H77" s="44">
        <f>H65+H66+H67+H68+H69+H70+H71+H72+H73+H74+H75+H76</f>
        <v>18750792644</v>
      </c>
      <c r="I77" s="44">
        <f>I65+I66+I67+I68+I69+I70+I71+I72+I73+I74+I75+I76</f>
        <v>19038808442</v>
      </c>
    </row>
    <row r="78" spans="1:9" x14ac:dyDescent="0.2">
      <c r="A78" s="171" t="s">
        <v>73</v>
      </c>
      <c r="B78" s="172"/>
      <c r="C78" s="172"/>
      <c r="D78" s="172"/>
      <c r="E78" s="172"/>
      <c r="F78" s="172"/>
      <c r="G78" s="20">
        <v>68</v>
      </c>
      <c r="H78" s="43">
        <f>H63+H77</f>
        <v>138530940902</v>
      </c>
      <c r="I78" s="43">
        <f>I63+I77</f>
        <v>145566716591</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25" zoomScaleNormal="100" zoomScaleSheetLayoutView="110" workbookViewId="0">
      <selection activeCell="N39" sqref="N39"/>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3" t="s">
        <v>5</v>
      </c>
      <c r="B1" s="182"/>
      <c r="C1" s="182"/>
      <c r="D1" s="182"/>
      <c r="E1" s="182"/>
      <c r="F1" s="182"/>
      <c r="G1" s="182"/>
      <c r="H1" s="182"/>
    </row>
    <row r="2" spans="1:9" x14ac:dyDescent="0.2">
      <c r="A2" s="202" t="s">
        <v>315</v>
      </c>
      <c r="B2" s="184"/>
      <c r="C2" s="184"/>
      <c r="D2" s="184"/>
      <c r="E2" s="184"/>
      <c r="F2" s="184"/>
      <c r="G2" s="184"/>
      <c r="H2" s="184"/>
    </row>
    <row r="3" spans="1:9" x14ac:dyDescent="0.2">
      <c r="A3" s="206" t="s">
        <v>12</v>
      </c>
      <c r="B3" s="196"/>
      <c r="C3" s="196"/>
      <c r="D3" s="196"/>
      <c r="E3" s="196"/>
      <c r="F3" s="196"/>
      <c r="G3" s="196"/>
      <c r="H3" s="196"/>
      <c r="I3" s="196"/>
    </row>
    <row r="4" spans="1:9" x14ac:dyDescent="0.2">
      <c r="A4" s="213" t="s">
        <v>278</v>
      </c>
      <c r="B4" s="193"/>
      <c r="C4" s="193"/>
      <c r="D4" s="193"/>
      <c r="E4" s="193"/>
      <c r="F4" s="193"/>
      <c r="G4" s="193"/>
      <c r="H4" s="193"/>
      <c r="I4" s="193"/>
    </row>
    <row r="5" spans="1:9" ht="33.75" x14ac:dyDescent="0.2">
      <c r="A5" s="207" t="s">
        <v>2</v>
      </c>
      <c r="B5" s="208"/>
      <c r="C5" s="208"/>
      <c r="D5" s="208"/>
      <c r="E5" s="208"/>
      <c r="F5" s="209"/>
      <c r="G5" s="13" t="s">
        <v>6</v>
      </c>
      <c r="H5" s="66" t="s">
        <v>228</v>
      </c>
      <c r="I5" s="46" t="s">
        <v>226</v>
      </c>
    </row>
    <row r="6" spans="1:9" x14ac:dyDescent="0.2">
      <c r="A6" s="210">
        <v>1</v>
      </c>
      <c r="B6" s="211"/>
      <c r="C6" s="211"/>
      <c r="D6" s="211"/>
      <c r="E6" s="211"/>
      <c r="F6" s="211"/>
      <c r="G6" s="14">
        <v>2</v>
      </c>
      <c r="H6" s="15">
        <v>3</v>
      </c>
      <c r="I6" s="15">
        <v>4</v>
      </c>
    </row>
    <row r="7" spans="1:9" x14ac:dyDescent="0.2">
      <c r="A7" s="214" t="s">
        <v>75</v>
      </c>
      <c r="B7" s="214"/>
      <c r="C7" s="214"/>
      <c r="D7" s="214"/>
      <c r="E7" s="214"/>
      <c r="F7" s="214"/>
      <c r="G7" s="6">
        <v>1</v>
      </c>
      <c r="H7" s="47">
        <v>4001917236</v>
      </c>
      <c r="I7" s="47">
        <v>3992415678</v>
      </c>
    </row>
    <row r="8" spans="1:9" x14ac:dyDescent="0.2">
      <c r="A8" s="214" t="s">
        <v>74</v>
      </c>
      <c r="B8" s="214"/>
      <c r="C8" s="214"/>
      <c r="D8" s="214"/>
      <c r="E8" s="214"/>
      <c r="F8" s="214"/>
      <c r="G8" s="6">
        <v>2</v>
      </c>
      <c r="H8" s="47">
        <v>587283019</v>
      </c>
      <c r="I8" s="47">
        <v>533903001</v>
      </c>
    </row>
    <row r="9" spans="1:9" x14ac:dyDescent="0.2">
      <c r="A9" s="214" t="s">
        <v>76</v>
      </c>
      <c r="B9" s="214"/>
      <c r="C9" s="214"/>
      <c r="D9" s="214"/>
      <c r="E9" s="214"/>
      <c r="F9" s="214"/>
      <c r="G9" s="6">
        <v>3</v>
      </c>
      <c r="H9" s="47">
        <v>0</v>
      </c>
      <c r="I9" s="47">
        <v>0</v>
      </c>
    </row>
    <row r="10" spans="1:9" x14ac:dyDescent="0.2">
      <c r="A10" s="214" t="s">
        <v>77</v>
      </c>
      <c r="B10" s="214"/>
      <c r="C10" s="214"/>
      <c r="D10" s="214"/>
      <c r="E10" s="214"/>
      <c r="F10" s="214"/>
      <c r="G10" s="6">
        <v>4</v>
      </c>
      <c r="H10" s="47">
        <v>16912136</v>
      </c>
      <c r="I10" s="47">
        <v>26222367</v>
      </c>
    </row>
    <row r="11" spans="1:9" x14ac:dyDescent="0.2">
      <c r="A11" s="214" t="s">
        <v>78</v>
      </c>
      <c r="B11" s="214"/>
      <c r="C11" s="214"/>
      <c r="D11" s="214"/>
      <c r="E11" s="214"/>
      <c r="F11" s="214"/>
      <c r="G11" s="6">
        <v>5</v>
      </c>
      <c r="H11" s="47">
        <v>1623475171</v>
      </c>
      <c r="I11" s="47">
        <v>1634922785</v>
      </c>
    </row>
    <row r="12" spans="1:9" ht="12.6" customHeight="1" x14ac:dyDescent="0.2">
      <c r="A12" s="214" t="s">
        <v>79</v>
      </c>
      <c r="B12" s="214"/>
      <c r="C12" s="214"/>
      <c r="D12" s="214"/>
      <c r="E12" s="214"/>
      <c r="F12" s="214"/>
      <c r="G12" s="6">
        <v>6</v>
      </c>
      <c r="H12" s="47">
        <v>219414309</v>
      </c>
      <c r="I12" s="47">
        <v>247520904</v>
      </c>
    </row>
    <row r="13" spans="1:9" ht="35.450000000000003" customHeight="1" x14ac:dyDescent="0.2">
      <c r="A13" s="214" t="s">
        <v>80</v>
      </c>
      <c r="B13" s="214"/>
      <c r="C13" s="214"/>
      <c r="D13" s="214"/>
      <c r="E13" s="214"/>
      <c r="F13" s="214"/>
      <c r="G13" s="6">
        <v>7</v>
      </c>
      <c r="H13" s="47">
        <v>11907220</v>
      </c>
      <c r="I13" s="47">
        <v>45058455</v>
      </c>
    </row>
    <row r="14" spans="1:9" ht="28.9" customHeight="1" x14ac:dyDescent="0.2">
      <c r="A14" s="214" t="s">
        <v>81</v>
      </c>
      <c r="B14" s="214"/>
      <c r="C14" s="214"/>
      <c r="D14" s="214"/>
      <c r="E14" s="214"/>
      <c r="F14" s="214"/>
      <c r="G14" s="6">
        <v>8</v>
      </c>
      <c r="H14" s="47">
        <v>368817820</v>
      </c>
      <c r="I14" s="47">
        <v>377193261</v>
      </c>
    </row>
    <row r="15" spans="1:9" ht="28.9" customHeight="1" x14ac:dyDescent="0.2">
      <c r="A15" s="214" t="s">
        <v>82</v>
      </c>
      <c r="B15" s="214"/>
      <c r="C15" s="214"/>
      <c r="D15" s="214"/>
      <c r="E15" s="214"/>
      <c r="F15" s="214"/>
      <c r="G15" s="6">
        <v>9</v>
      </c>
      <c r="H15" s="47">
        <v>19962565</v>
      </c>
      <c r="I15" s="47">
        <v>166421378</v>
      </c>
    </row>
    <row r="16" spans="1:9" ht="28.9" customHeight="1" x14ac:dyDescent="0.2">
      <c r="A16" s="214" t="s">
        <v>83</v>
      </c>
      <c r="B16" s="214"/>
      <c r="C16" s="214"/>
      <c r="D16" s="214"/>
      <c r="E16" s="214"/>
      <c r="F16" s="214"/>
      <c r="G16" s="6">
        <v>10</v>
      </c>
      <c r="H16" s="47">
        <v>0</v>
      </c>
      <c r="I16" s="47">
        <v>-6052</v>
      </c>
    </row>
    <row r="17" spans="1:9" x14ac:dyDescent="0.2">
      <c r="A17" s="214" t="s">
        <v>84</v>
      </c>
      <c r="B17" s="214"/>
      <c r="C17" s="214"/>
      <c r="D17" s="214"/>
      <c r="E17" s="214"/>
      <c r="F17" s="214"/>
      <c r="G17" s="6">
        <v>11</v>
      </c>
      <c r="H17" s="47">
        <v>0</v>
      </c>
      <c r="I17" s="47">
        <v>-72552</v>
      </c>
    </row>
    <row r="18" spans="1:9" x14ac:dyDescent="0.2">
      <c r="A18" s="214" t="s">
        <v>85</v>
      </c>
      <c r="B18" s="214"/>
      <c r="C18" s="214"/>
      <c r="D18" s="214"/>
      <c r="E18" s="214"/>
      <c r="F18" s="214"/>
      <c r="G18" s="6">
        <v>12</v>
      </c>
      <c r="H18" s="47">
        <v>-16004102</v>
      </c>
      <c r="I18" s="47">
        <v>-55815533</v>
      </c>
    </row>
    <row r="19" spans="1:9" x14ac:dyDescent="0.2">
      <c r="A19" s="214" t="s">
        <v>86</v>
      </c>
      <c r="B19" s="214"/>
      <c r="C19" s="214"/>
      <c r="D19" s="214"/>
      <c r="E19" s="214"/>
      <c r="F19" s="214"/>
      <c r="G19" s="6">
        <v>13</v>
      </c>
      <c r="H19" s="47">
        <v>21598874</v>
      </c>
      <c r="I19" s="47">
        <v>11716123</v>
      </c>
    </row>
    <row r="20" spans="1:9" x14ac:dyDescent="0.2">
      <c r="A20" s="214" t="s">
        <v>87</v>
      </c>
      <c r="B20" s="214"/>
      <c r="C20" s="214"/>
      <c r="D20" s="214"/>
      <c r="E20" s="214"/>
      <c r="F20" s="214"/>
      <c r="G20" s="6">
        <v>14</v>
      </c>
      <c r="H20" s="47">
        <v>346907690</v>
      </c>
      <c r="I20" s="47">
        <v>325274125</v>
      </c>
    </row>
    <row r="21" spans="1:9" x14ac:dyDescent="0.2">
      <c r="A21" s="214" t="s">
        <v>88</v>
      </c>
      <c r="B21" s="214"/>
      <c r="C21" s="214"/>
      <c r="D21" s="214"/>
      <c r="E21" s="214"/>
      <c r="F21" s="214"/>
      <c r="G21" s="6">
        <v>15</v>
      </c>
      <c r="H21" s="47">
        <v>321405588</v>
      </c>
      <c r="I21" s="47">
        <v>570330330</v>
      </c>
    </row>
    <row r="22" spans="1:9" ht="25.15" customHeight="1" x14ac:dyDescent="0.2">
      <c r="A22" s="218" t="s">
        <v>89</v>
      </c>
      <c r="B22" s="218"/>
      <c r="C22" s="218"/>
      <c r="D22" s="218"/>
      <c r="E22" s="218"/>
      <c r="F22" s="218"/>
      <c r="G22" s="7">
        <v>16</v>
      </c>
      <c r="H22" s="48">
        <f>H7-H8-H9+H10+H11-H12+H13+H14+H15+H16+H17+H18+H19+H20-H21</f>
        <v>5267391694</v>
      </c>
      <c r="I22" s="48">
        <f>I7-I8-I9+I10+I11-I12+I13+I14+I15+I16+I17+I18+I19+I20-I21</f>
        <v>5171575800</v>
      </c>
    </row>
    <row r="23" spans="1:9" x14ac:dyDescent="0.2">
      <c r="A23" s="214" t="s">
        <v>90</v>
      </c>
      <c r="B23" s="214"/>
      <c r="C23" s="214"/>
      <c r="D23" s="214"/>
      <c r="E23" s="214"/>
      <c r="F23" s="214"/>
      <c r="G23" s="6">
        <v>17</v>
      </c>
      <c r="H23" s="47">
        <v>1872243525</v>
      </c>
      <c r="I23" s="47">
        <v>1865097635</v>
      </c>
    </row>
    <row r="24" spans="1:9" x14ac:dyDescent="0.2">
      <c r="A24" s="214" t="s">
        <v>91</v>
      </c>
      <c r="B24" s="214"/>
      <c r="C24" s="214"/>
      <c r="D24" s="214"/>
      <c r="E24" s="214"/>
      <c r="F24" s="214"/>
      <c r="G24" s="6">
        <v>18</v>
      </c>
      <c r="H24" s="47">
        <v>421806585</v>
      </c>
      <c r="I24" s="47">
        <v>423887352</v>
      </c>
    </row>
    <row r="25" spans="1:9" x14ac:dyDescent="0.2">
      <c r="A25" s="214" t="s">
        <v>92</v>
      </c>
      <c r="B25" s="214"/>
      <c r="C25" s="214"/>
      <c r="D25" s="214"/>
      <c r="E25" s="214"/>
      <c r="F25" s="214"/>
      <c r="G25" s="6">
        <v>19</v>
      </c>
      <c r="H25" s="47">
        <v>0</v>
      </c>
      <c r="I25" s="47">
        <v>0</v>
      </c>
    </row>
    <row r="26" spans="1:9" x14ac:dyDescent="0.2">
      <c r="A26" s="214" t="s">
        <v>93</v>
      </c>
      <c r="B26" s="214"/>
      <c r="C26" s="214"/>
      <c r="D26" s="214"/>
      <c r="E26" s="214"/>
      <c r="F26" s="214"/>
      <c r="G26" s="6">
        <v>20</v>
      </c>
      <c r="H26" s="47">
        <v>78799964</v>
      </c>
      <c r="I26" s="47">
        <v>443764909</v>
      </c>
    </row>
    <row r="27" spans="1:9" ht="26.45" customHeight="1" x14ac:dyDescent="0.2">
      <c r="A27" s="214" t="s">
        <v>94</v>
      </c>
      <c r="B27" s="214"/>
      <c r="C27" s="214"/>
      <c r="D27" s="214"/>
      <c r="E27" s="214"/>
      <c r="F27" s="214"/>
      <c r="G27" s="6">
        <v>21</v>
      </c>
      <c r="H27" s="47">
        <v>577034212</v>
      </c>
      <c r="I27" s="47">
        <v>366149577</v>
      </c>
    </row>
    <row r="28" spans="1:9" ht="26.45" customHeight="1" x14ac:dyDescent="0.2">
      <c r="A28" s="214" t="s">
        <v>95</v>
      </c>
      <c r="B28" s="214"/>
      <c r="C28" s="214"/>
      <c r="D28" s="214"/>
      <c r="E28" s="214"/>
      <c r="F28" s="214"/>
      <c r="G28" s="6">
        <v>22</v>
      </c>
      <c r="H28" s="47">
        <v>0</v>
      </c>
      <c r="I28" s="47">
        <v>0</v>
      </c>
    </row>
    <row r="29" spans="1:9" ht="26.45" customHeight="1" x14ac:dyDescent="0.2">
      <c r="A29" s="214" t="s">
        <v>96</v>
      </c>
      <c r="B29" s="214"/>
      <c r="C29" s="214"/>
      <c r="D29" s="214"/>
      <c r="E29" s="214"/>
      <c r="F29" s="214"/>
      <c r="G29" s="6">
        <v>23</v>
      </c>
      <c r="H29" s="47">
        <v>19603370</v>
      </c>
      <c r="I29" s="47">
        <v>12428970</v>
      </c>
    </row>
    <row r="30" spans="1:9" ht="14.45" customHeight="1" x14ac:dyDescent="0.2">
      <c r="A30" s="214" t="s">
        <v>97</v>
      </c>
      <c r="B30" s="214"/>
      <c r="C30" s="214"/>
      <c r="D30" s="214"/>
      <c r="E30" s="214"/>
      <c r="F30" s="214"/>
      <c r="G30" s="6">
        <v>24</v>
      </c>
      <c r="H30" s="47">
        <v>0</v>
      </c>
      <c r="I30" s="47">
        <v>0</v>
      </c>
    </row>
    <row r="31" spans="1:9" ht="21" customHeight="1" x14ac:dyDescent="0.2">
      <c r="A31" s="214" t="s">
        <v>98</v>
      </c>
      <c r="B31" s="214"/>
      <c r="C31" s="214"/>
      <c r="D31" s="214"/>
      <c r="E31" s="214"/>
      <c r="F31" s="214"/>
      <c r="G31" s="6">
        <v>25</v>
      </c>
      <c r="H31" s="47">
        <v>39150527</v>
      </c>
      <c r="I31" s="47">
        <v>27959546</v>
      </c>
    </row>
    <row r="32" spans="1:9" ht="21" customHeight="1" x14ac:dyDescent="0.2">
      <c r="A32" s="214" t="s">
        <v>99</v>
      </c>
      <c r="B32" s="214"/>
      <c r="C32" s="214"/>
      <c r="D32" s="214"/>
      <c r="E32" s="214"/>
      <c r="F32" s="214"/>
      <c r="G32" s="6">
        <v>26</v>
      </c>
      <c r="H32" s="47">
        <v>29887614</v>
      </c>
      <c r="I32" s="47">
        <v>5617</v>
      </c>
    </row>
    <row r="33" spans="1:10" ht="21" customHeight="1" x14ac:dyDescent="0.2">
      <c r="A33" s="215" t="s">
        <v>100</v>
      </c>
      <c r="B33" s="215"/>
      <c r="C33" s="215"/>
      <c r="D33" s="215"/>
      <c r="E33" s="215"/>
      <c r="F33" s="215"/>
      <c r="G33" s="7">
        <v>27</v>
      </c>
      <c r="H33" s="48">
        <f>H22-H23+H25-H24-H26-H27-H28-H29+H30+H31+H32</f>
        <v>2366942179</v>
      </c>
      <c r="I33" s="48">
        <f>I22-I23+I25-I24-I26-I27-I28-I29+I30+I31+I32</f>
        <v>2088212520</v>
      </c>
    </row>
    <row r="34" spans="1:10" ht="21" customHeight="1" x14ac:dyDescent="0.2">
      <c r="A34" s="214" t="s">
        <v>101</v>
      </c>
      <c r="B34" s="214"/>
      <c r="C34" s="214"/>
      <c r="D34" s="214"/>
      <c r="E34" s="214"/>
      <c r="F34" s="214"/>
      <c r="G34" s="6">
        <v>28</v>
      </c>
      <c r="H34" s="47">
        <v>325879214</v>
      </c>
      <c r="I34" s="47">
        <v>329091811</v>
      </c>
    </row>
    <row r="35" spans="1:10" ht="21" customHeight="1" x14ac:dyDescent="0.2">
      <c r="A35" s="215" t="s">
        <v>102</v>
      </c>
      <c r="B35" s="215"/>
      <c r="C35" s="215"/>
      <c r="D35" s="215"/>
      <c r="E35" s="215"/>
      <c r="F35" s="215"/>
      <c r="G35" s="7">
        <v>29</v>
      </c>
      <c r="H35" s="48">
        <f>H33-H34</f>
        <v>2041062965</v>
      </c>
      <c r="I35" s="48">
        <f>I33-I34</f>
        <v>1759120709</v>
      </c>
    </row>
    <row r="36" spans="1:10" ht="21" customHeight="1" x14ac:dyDescent="0.2">
      <c r="A36" s="215" t="s">
        <v>103</v>
      </c>
      <c r="B36" s="215"/>
      <c r="C36" s="215"/>
      <c r="D36" s="215"/>
      <c r="E36" s="215"/>
      <c r="F36" s="215"/>
      <c r="G36" s="7">
        <v>30</v>
      </c>
      <c r="H36" s="48">
        <f>H37-H38</f>
        <v>0</v>
      </c>
      <c r="I36" s="48">
        <f>I37-I38</f>
        <v>0</v>
      </c>
    </row>
    <row r="37" spans="1:10" x14ac:dyDescent="0.2">
      <c r="A37" s="214" t="s">
        <v>104</v>
      </c>
      <c r="B37" s="214"/>
      <c r="C37" s="214"/>
      <c r="D37" s="214"/>
      <c r="E37" s="214"/>
      <c r="F37" s="214"/>
      <c r="G37" s="6">
        <v>31</v>
      </c>
      <c r="H37" s="47">
        <v>0</v>
      </c>
      <c r="I37" s="47">
        <v>0</v>
      </c>
    </row>
    <row r="38" spans="1:10" ht="22.9" customHeight="1" x14ac:dyDescent="0.2">
      <c r="A38" s="214" t="s">
        <v>105</v>
      </c>
      <c r="B38" s="214"/>
      <c r="C38" s="214"/>
      <c r="D38" s="214"/>
      <c r="E38" s="214"/>
      <c r="F38" s="214"/>
      <c r="G38" s="6">
        <v>32</v>
      </c>
      <c r="H38" s="47">
        <v>0</v>
      </c>
      <c r="I38" s="47">
        <v>0</v>
      </c>
    </row>
    <row r="39" spans="1:10" x14ac:dyDescent="0.2">
      <c r="A39" s="215" t="s">
        <v>106</v>
      </c>
      <c r="B39" s="215"/>
      <c r="C39" s="215"/>
      <c r="D39" s="215"/>
      <c r="E39" s="215"/>
      <c r="F39" s="215"/>
      <c r="G39" s="7">
        <v>33</v>
      </c>
      <c r="H39" s="48">
        <f>H35+H36</f>
        <v>2041062965</v>
      </c>
      <c r="I39" s="48">
        <f>I35+I36</f>
        <v>1759120709</v>
      </c>
    </row>
    <row r="40" spans="1:10" x14ac:dyDescent="0.2">
      <c r="A40" s="214" t="s">
        <v>107</v>
      </c>
      <c r="B40" s="214"/>
      <c r="C40" s="214"/>
      <c r="D40" s="214"/>
      <c r="E40" s="214"/>
      <c r="F40" s="214"/>
      <c r="G40" s="6">
        <v>34</v>
      </c>
      <c r="H40" s="47">
        <v>2764467</v>
      </c>
      <c r="I40" s="47">
        <v>5199724</v>
      </c>
    </row>
    <row r="41" spans="1:10" x14ac:dyDescent="0.2">
      <c r="A41" s="214" t="s">
        <v>108</v>
      </c>
      <c r="B41" s="214"/>
      <c r="C41" s="214"/>
      <c r="D41" s="214"/>
      <c r="E41" s="214"/>
      <c r="F41" s="214"/>
      <c r="G41" s="6">
        <v>35</v>
      </c>
      <c r="H41" s="47">
        <v>2038298498</v>
      </c>
      <c r="I41" s="47">
        <v>1753920985</v>
      </c>
    </row>
    <row r="42" spans="1:10" x14ac:dyDescent="0.2">
      <c r="A42" s="219" t="s">
        <v>17</v>
      </c>
      <c r="B42" s="220"/>
      <c r="C42" s="220"/>
      <c r="D42" s="220"/>
      <c r="E42" s="220"/>
      <c r="F42" s="220"/>
      <c r="G42" s="221"/>
      <c r="H42" s="221"/>
      <c r="I42" s="221"/>
      <c r="J42" s="4"/>
    </row>
    <row r="43" spans="1:10" x14ac:dyDescent="0.2">
      <c r="A43" s="216" t="s">
        <v>109</v>
      </c>
      <c r="B43" s="216"/>
      <c r="C43" s="216"/>
      <c r="D43" s="216"/>
      <c r="E43" s="216"/>
      <c r="F43" s="216"/>
      <c r="G43" s="6">
        <v>36</v>
      </c>
      <c r="H43" s="49">
        <f>H39</f>
        <v>2041062965</v>
      </c>
      <c r="I43" s="49">
        <f>I39</f>
        <v>1759120709</v>
      </c>
    </row>
    <row r="44" spans="1:10" x14ac:dyDescent="0.2">
      <c r="A44" s="218" t="s">
        <v>233</v>
      </c>
      <c r="B44" s="218"/>
      <c r="C44" s="218"/>
      <c r="D44" s="218"/>
      <c r="E44" s="218"/>
      <c r="F44" s="218"/>
      <c r="G44" s="7">
        <v>37</v>
      </c>
      <c r="H44" s="48">
        <f>H45+H57</f>
        <v>-58699082</v>
      </c>
      <c r="I44" s="48">
        <f>I45+I57</f>
        <v>478353015</v>
      </c>
    </row>
    <row r="45" spans="1:10" ht="21.6" customHeight="1" x14ac:dyDescent="0.2">
      <c r="A45" s="204" t="s">
        <v>234</v>
      </c>
      <c r="B45" s="204"/>
      <c r="C45" s="204"/>
      <c r="D45" s="204"/>
      <c r="E45" s="204"/>
      <c r="F45" s="204"/>
      <c r="G45" s="7">
        <v>38</v>
      </c>
      <c r="H45" s="48">
        <f>SUM(H46:H52)+H55+H56</f>
        <v>1142371</v>
      </c>
      <c r="I45" s="48">
        <f>SUM(I46:I52)+I55+I56</f>
        <v>120853826</v>
      </c>
    </row>
    <row r="46" spans="1:10" x14ac:dyDescent="0.2">
      <c r="A46" s="212" t="s">
        <v>110</v>
      </c>
      <c r="B46" s="212"/>
      <c r="C46" s="212"/>
      <c r="D46" s="212"/>
      <c r="E46" s="212"/>
      <c r="F46" s="212"/>
      <c r="G46" s="6">
        <v>39</v>
      </c>
      <c r="H46" s="47">
        <v>0</v>
      </c>
      <c r="I46" s="47">
        <v>145564439</v>
      </c>
    </row>
    <row r="47" spans="1:10" x14ac:dyDescent="0.2">
      <c r="A47" s="212" t="s">
        <v>111</v>
      </c>
      <c r="B47" s="212"/>
      <c r="C47" s="212"/>
      <c r="D47" s="212"/>
      <c r="E47" s="212"/>
      <c r="F47" s="212"/>
      <c r="G47" s="6">
        <v>40</v>
      </c>
      <c r="H47" s="47">
        <v>0</v>
      </c>
      <c r="I47" s="47">
        <v>0</v>
      </c>
    </row>
    <row r="48" spans="1:10" ht="23.45" customHeight="1" x14ac:dyDescent="0.2">
      <c r="A48" s="212" t="s">
        <v>112</v>
      </c>
      <c r="B48" s="212"/>
      <c r="C48" s="212"/>
      <c r="D48" s="212"/>
      <c r="E48" s="212"/>
      <c r="F48" s="212"/>
      <c r="G48" s="6">
        <v>41</v>
      </c>
      <c r="H48" s="47">
        <v>1120640</v>
      </c>
      <c r="I48" s="47">
        <v>0</v>
      </c>
    </row>
    <row r="49" spans="1:9" x14ac:dyDescent="0.2">
      <c r="A49" s="212" t="s">
        <v>113</v>
      </c>
      <c r="B49" s="212"/>
      <c r="C49" s="212"/>
      <c r="D49" s="212"/>
      <c r="E49" s="212"/>
      <c r="F49" s="212"/>
      <c r="G49" s="6">
        <v>42</v>
      </c>
      <c r="H49" s="47">
        <v>0</v>
      </c>
      <c r="I49" s="47">
        <v>0</v>
      </c>
    </row>
    <row r="50" spans="1:9" ht="21" customHeight="1" x14ac:dyDescent="0.2">
      <c r="A50" s="212" t="s">
        <v>114</v>
      </c>
      <c r="B50" s="212"/>
      <c r="C50" s="212"/>
      <c r="D50" s="212"/>
      <c r="E50" s="212"/>
      <c r="F50" s="212"/>
      <c r="G50" s="6">
        <v>43</v>
      </c>
      <c r="H50" s="47">
        <v>0</v>
      </c>
      <c r="I50" s="47">
        <v>0</v>
      </c>
    </row>
    <row r="51" spans="1:9" ht="27.6" customHeight="1" x14ac:dyDescent="0.2">
      <c r="A51" s="212" t="s">
        <v>115</v>
      </c>
      <c r="B51" s="212"/>
      <c r="C51" s="212"/>
      <c r="D51" s="212"/>
      <c r="E51" s="212"/>
      <c r="F51" s="212"/>
      <c r="G51" s="6">
        <v>44</v>
      </c>
      <c r="H51" s="47">
        <v>222418</v>
      </c>
      <c r="I51" s="103">
        <v>-20929</v>
      </c>
    </row>
    <row r="52" spans="1:9" x14ac:dyDescent="0.2">
      <c r="A52" s="205" t="s">
        <v>116</v>
      </c>
      <c r="B52" s="205"/>
      <c r="C52" s="205"/>
      <c r="D52" s="205"/>
      <c r="E52" s="205"/>
      <c r="F52" s="205"/>
      <c r="G52" s="6">
        <v>45</v>
      </c>
      <c r="H52" s="47">
        <v>0</v>
      </c>
      <c r="I52" s="47">
        <v>0</v>
      </c>
    </row>
    <row r="53" spans="1:9" ht="12.75" customHeight="1" x14ac:dyDescent="0.2">
      <c r="A53" s="205" t="s">
        <v>117</v>
      </c>
      <c r="B53" s="205"/>
      <c r="C53" s="205"/>
      <c r="D53" s="205"/>
      <c r="E53" s="205"/>
      <c r="F53" s="205"/>
      <c r="G53" s="6">
        <v>46</v>
      </c>
      <c r="H53" s="47">
        <v>0</v>
      </c>
      <c r="I53" s="47">
        <v>0</v>
      </c>
    </row>
    <row r="54" spans="1:9" ht="12.75" customHeight="1" x14ac:dyDescent="0.2">
      <c r="A54" s="205" t="s">
        <v>118</v>
      </c>
      <c r="B54" s="205"/>
      <c r="C54" s="205"/>
      <c r="D54" s="205"/>
      <c r="E54" s="205"/>
      <c r="F54" s="205"/>
      <c r="G54" s="6">
        <v>47</v>
      </c>
      <c r="H54" s="47">
        <v>0</v>
      </c>
      <c r="I54" s="47">
        <v>0</v>
      </c>
    </row>
    <row r="55" spans="1:9" ht="12.75" customHeight="1" x14ac:dyDescent="0.2">
      <c r="A55" s="205" t="s">
        <v>119</v>
      </c>
      <c r="B55" s="205"/>
      <c r="C55" s="205"/>
      <c r="D55" s="205"/>
      <c r="E55" s="205"/>
      <c r="F55" s="205"/>
      <c r="G55" s="6">
        <v>48</v>
      </c>
      <c r="H55" s="47">
        <v>0</v>
      </c>
      <c r="I55" s="47">
        <v>0</v>
      </c>
    </row>
    <row r="56" spans="1:9" ht="12" customHeight="1" x14ac:dyDescent="0.2">
      <c r="A56" s="205" t="s">
        <v>232</v>
      </c>
      <c r="B56" s="205"/>
      <c r="C56" s="205"/>
      <c r="D56" s="205"/>
      <c r="E56" s="205"/>
      <c r="F56" s="205"/>
      <c r="G56" s="6">
        <v>49</v>
      </c>
      <c r="H56" s="47">
        <v>-200687</v>
      </c>
      <c r="I56" s="103">
        <v>-24689684</v>
      </c>
    </row>
    <row r="57" spans="1:9" ht="25.15" customHeight="1" x14ac:dyDescent="0.2">
      <c r="A57" s="204" t="s">
        <v>235</v>
      </c>
      <c r="B57" s="204"/>
      <c r="C57" s="204"/>
      <c r="D57" s="204"/>
      <c r="E57" s="204"/>
      <c r="F57" s="204"/>
      <c r="G57" s="7">
        <v>50</v>
      </c>
      <c r="H57" s="48">
        <f>SUM(H58:H65)</f>
        <v>-59841453</v>
      </c>
      <c r="I57" s="48">
        <f>SUM(I58:I65)</f>
        <v>357499189</v>
      </c>
    </row>
    <row r="58" spans="1:9" ht="12.75" customHeight="1" x14ac:dyDescent="0.2">
      <c r="A58" s="205" t="s">
        <v>120</v>
      </c>
      <c r="B58" s="205"/>
      <c r="C58" s="205"/>
      <c r="D58" s="205"/>
      <c r="E58" s="205"/>
      <c r="F58" s="205"/>
      <c r="G58" s="6">
        <v>51</v>
      </c>
      <c r="H58" s="47">
        <v>0</v>
      </c>
      <c r="I58" s="47">
        <v>0</v>
      </c>
    </row>
    <row r="59" spans="1:9" ht="12.75" customHeight="1" x14ac:dyDescent="0.2">
      <c r="A59" s="205" t="s">
        <v>121</v>
      </c>
      <c r="B59" s="205"/>
      <c r="C59" s="205"/>
      <c r="D59" s="205"/>
      <c r="E59" s="205"/>
      <c r="F59" s="205"/>
      <c r="G59" s="6">
        <v>52</v>
      </c>
      <c r="H59" s="103">
        <v>-35804324</v>
      </c>
      <c r="I59" s="103">
        <v>11681043</v>
      </c>
    </row>
    <row r="60" spans="1:9" ht="12.75" customHeight="1" x14ac:dyDescent="0.2">
      <c r="A60" s="205" t="s">
        <v>122</v>
      </c>
      <c r="B60" s="205"/>
      <c r="C60" s="205"/>
      <c r="D60" s="205"/>
      <c r="E60" s="205"/>
      <c r="F60" s="205"/>
      <c r="G60" s="6">
        <v>53</v>
      </c>
      <c r="H60" s="47">
        <v>0</v>
      </c>
      <c r="I60" s="47">
        <v>0</v>
      </c>
    </row>
    <row r="61" spans="1:9" ht="12.75" customHeight="1" x14ac:dyDescent="0.2">
      <c r="A61" s="205" t="s">
        <v>123</v>
      </c>
      <c r="B61" s="205"/>
      <c r="C61" s="205"/>
      <c r="D61" s="205"/>
      <c r="E61" s="205"/>
      <c r="F61" s="205"/>
      <c r="G61" s="6">
        <v>54</v>
      </c>
      <c r="H61" s="47">
        <v>0</v>
      </c>
      <c r="I61" s="47">
        <v>0</v>
      </c>
    </row>
    <row r="62" spans="1:9" ht="12.75" customHeight="1" x14ac:dyDescent="0.2">
      <c r="A62" s="205" t="s">
        <v>124</v>
      </c>
      <c r="B62" s="205"/>
      <c r="C62" s="205"/>
      <c r="D62" s="205"/>
      <c r="E62" s="205"/>
      <c r="F62" s="205"/>
      <c r="G62" s="6">
        <v>55</v>
      </c>
      <c r="H62" s="103">
        <v>-17587101</v>
      </c>
      <c r="I62" s="103">
        <v>419902026</v>
      </c>
    </row>
    <row r="63" spans="1:9" ht="12.75" customHeight="1" x14ac:dyDescent="0.2">
      <c r="A63" s="205" t="s">
        <v>113</v>
      </c>
      <c r="B63" s="205"/>
      <c r="C63" s="205"/>
      <c r="D63" s="205"/>
      <c r="E63" s="205"/>
      <c r="F63" s="205"/>
      <c r="G63" s="6">
        <v>56</v>
      </c>
      <c r="H63" s="47">
        <v>0</v>
      </c>
      <c r="I63" s="47">
        <v>0</v>
      </c>
    </row>
    <row r="64" spans="1:9" ht="21.6" customHeight="1" x14ac:dyDescent="0.2">
      <c r="A64" s="205" t="s">
        <v>125</v>
      </c>
      <c r="B64" s="205"/>
      <c r="C64" s="205"/>
      <c r="D64" s="205"/>
      <c r="E64" s="205"/>
      <c r="F64" s="205"/>
      <c r="G64" s="6">
        <v>57</v>
      </c>
      <c r="H64" s="47">
        <v>0</v>
      </c>
      <c r="I64" s="47">
        <v>0</v>
      </c>
    </row>
    <row r="65" spans="1:9" ht="22.9" customHeight="1" x14ac:dyDescent="0.2">
      <c r="A65" s="205" t="s">
        <v>126</v>
      </c>
      <c r="B65" s="205"/>
      <c r="C65" s="205"/>
      <c r="D65" s="205"/>
      <c r="E65" s="205"/>
      <c r="F65" s="205"/>
      <c r="G65" s="6">
        <v>58</v>
      </c>
      <c r="H65" s="47">
        <v>-6450028</v>
      </c>
      <c r="I65" s="103">
        <v>-74083880</v>
      </c>
    </row>
    <row r="66" spans="1:9" ht="12.75" customHeight="1" x14ac:dyDescent="0.2">
      <c r="A66" s="204" t="s">
        <v>236</v>
      </c>
      <c r="B66" s="204"/>
      <c r="C66" s="204"/>
      <c r="D66" s="204"/>
      <c r="E66" s="204"/>
      <c r="F66" s="204"/>
      <c r="G66" s="7">
        <v>59</v>
      </c>
      <c r="H66" s="50">
        <f>H43+H44</f>
        <v>1982363883</v>
      </c>
      <c r="I66" s="50">
        <f>I43+I44</f>
        <v>2237473724</v>
      </c>
    </row>
    <row r="67" spans="1:9" ht="12.75" customHeight="1" x14ac:dyDescent="0.2">
      <c r="A67" s="217" t="s">
        <v>127</v>
      </c>
      <c r="B67" s="217"/>
      <c r="C67" s="217"/>
      <c r="D67" s="217"/>
      <c r="E67" s="217"/>
      <c r="F67" s="217"/>
      <c r="G67" s="6">
        <v>60</v>
      </c>
      <c r="H67" s="47">
        <v>2513539</v>
      </c>
      <c r="I67" s="47">
        <v>5465760</v>
      </c>
    </row>
    <row r="68" spans="1:9" x14ac:dyDescent="0.2">
      <c r="A68" s="216" t="s">
        <v>128</v>
      </c>
      <c r="B68" s="216"/>
      <c r="C68" s="216"/>
      <c r="D68" s="216"/>
      <c r="E68" s="216"/>
      <c r="F68" s="216"/>
      <c r="G68" s="6">
        <v>61</v>
      </c>
      <c r="H68" s="103">
        <f>H66-H67</f>
        <v>1979850344</v>
      </c>
      <c r="I68" s="104">
        <f>I66-I67</f>
        <v>2232007964</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8" zoomScale="110" zoomScaleNormal="110" zoomScaleSheetLayoutView="110" workbookViewId="0">
      <selection activeCell="W46" sqref="W46"/>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3" t="s">
        <v>182</v>
      </c>
      <c r="B1" s="225"/>
      <c r="C1" s="225"/>
      <c r="D1" s="225"/>
      <c r="E1" s="225"/>
      <c r="F1" s="225"/>
      <c r="G1" s="225"/>
      <c r="H1" s="225"/>
    </row>
    <row r="2" spans="1:9" ht="12.75" customHeight="1" x14ac:dyDescent="0.2">
      <c r="A2" s="202" t="s">
        <v>314</v>
      </c>
      <c r="B2" s="184"/>
      <c r="C2" s="184"/>
      <c r="D2" s="184"/>
      <c r="E2" s="184"/>
      <c r="F2" s="184"/>
      <c r="G2" s="184"/>
      <c r="H2" s="184"/>
    </row>
    <row r="3" spans="1:9" x14ac:dyDescent="0.2">
      <c r="A3" s="228" t="s">
        <v>12</v>
      </c>
      <c r="B3" s="229"/>
      <c r="C3" s="229"/>
      <c r="D3" s="229"/>
      <c r="E3" s="229"/>
      <c r="F3" s="229"/>
      <c r="G3" s="229"/>
      <c r="H3" s="229"/>
      <c r="I3" s="196"/>
    </row>
    <row r="4" spans="1:9" x14ac:dyDescent="0.2">
      <c r="A4" s="233" t="s">
        <v>278</v>
      </c>
      <c r="B4" s="192"/>
      <c r="C4" s="192"/>
      <c r="D4" s="192"/>
      <c r="E4" s="192"/>
      <c r="F4" s="192"/>
      <c r="G4" s="192"/>
      <c r="H4" s="192"/>
      <c r="I4" s="193"/>
    </row>
    <row r="5" spans="1:9" ht="45" x14ac:dyDescent="0.2">
      <c r="A5" s="226" t="s">
        <v>2</v>
      </c>
      <c r="B5" s="227"/>
      <c r="C5" s="227"/>
      <c r="D5" s="227"/>
      <c r="E5" s="227"/>
      <c r="F5" s="227"/>
      <c r="G5" s="67" t="s">
        <v>6</v>
      </c>
      <c r="H5" s="15" t="s">
        <v>228</v>
      </c>
      <c r="I5" s="68" t="s">
        <v>231</v>
      </c>
    </row>
    <row r="6" spans="1:9" x14ac:dyDescent="0.2">
      <c r="A6" s="230">
        <v>1</v>
      </c>
      <c r="B6" s="227"/>
      <c r="C6" s="227"/>
      <c r="D6" s="227"/>
      <c r="E6" s="227"/>
      <c r="F6" s="227"/>
      <c r="G6" s="64">
        <v>2</v>
      </c>
      <c r="H6" s="15" t="s">
        <v>7</v>
      </c>
      <c r="I6" s="15" t="s">
        <v>8</v>
      </c>
    </row>
    <row r="7" spans="1:9" x14ac:dyDescent="0.2">
      <c r="A7" s="223" t="s">
        <v>136</v>
      </c>
      <c r="B7" s="224"/>
      <c r="C7" s="224"/>
      <c r="D7" s="224"/>
      <c r="E7" s="224"/>
      <c r="F7" s="224"/>
      <c r="G7" s="224"/>
      <c r="H7" s="224"/>
      <c r="I7" s="224"/>
    </row>
    <row r="8" spans="1:9" x14ac:dyDescent="0.2">
      <c r="A8" s="222" t="s">
        <v>129</v>
      </c>
      <c r="B8" s="222"/>
      <c r="C8" s="222"/>
      <c r="D8" s="222"/>
      <c r="E8" s="222"/>
      <c r="F8" s="222"/>
      <c r="G8" s="6">
        <v>1</v>
      </c>
      <c r="H8" s="69">
        <v>0</v>
      </c>
      <c r="I8" s="69">
        <v>0</v>
      </c>
    </row>
    <row r="9" spans="1:9" x14ac:dyDescent="0.2">
      <c r="A9" s="222" t="s">
        <v>130</v>
      </c>
      <c r="B9" s="222"/>
      <c r="C9" s="222"/>
      <c r="D9" s="222"/>
      <c r="E9" s="222"/>
      <c r="F9" s="222"/>
      <c r="G9" s="6">
        <v>2</v>
      </c>
      <c r="H9" s="69">
        <v>0</v>
      </c>
      <c r="I9" s="69">
        <v>0</v>
      </c>
    </row>
    <row r="10" spans="1:9" x14ac:dyDescent="0.2">
      <c r="A10" s="222" t="s">
        <v>131</v>
      </c>
      <c r="B10" s="222"/>
      <c r="C10" s="222"/>
      <c r="D10" s="222"/>
      <c r="E10" s="222"/>
      <c r="F10" s="222"/>
      <c r="G10" s="6">
        <v>3</v>
      </c>
      <c r="H10" s="69">
        <v>0</v>
      </c>
      <c r="I10" s="69">
        <v>0</v>
      </c>
    </row>
    <row r="11" spans="1:9" x14ac:dyDescent="0.2">
      <c r="A11" s="222" t="s">
        <v>132</v>
      </c>
      <c r="B11" s="222"/>
      <c r="C11" s="222"/>
      <c r="D11" s="222"/>
      <c r="E11" s="222"/>
      <c r="F11" s="222"/>
      <c r="G11" s="6">
        <v>4</v>
      </c>
      <c r="H11" s="69">
        <v>0</v>
      </c>
      <c r="I11" s="69">
        <v>0</v>
      </c>
    </row>
    <row r="12" spans="1:9" x14ac:dyDescent="0.2">
      <c r="A12" s="222" t="s">
        <v>133</v>
      </c>
      <c r="B12" s="222"/>
      <c r="C12" s="222"/>
      <c r="D12" s="222"/>
      <c r="E12" s="222"/>
      <c r="F12" s="222"/>
      <c r="G12" s="6">
        <v>5</v>
      </c>
      <c r="H12" s="69">
        <v>0</v>
      </c>
      <c r="I12" s="69">
        <v>0</v>
      </c>
    </row>
    <row r="13" spans="1:9" ht="22.5" customHeight="1" x14ac:dyDescent="0.2">
      <c r="A13" s="222" t="s">
        <v>153</v>
      </c>
      <c r="B13" s="222"/>
      <c r="C13" s="222"/>
      <c r="D13" s="222"/>
      <c r="E13" s="222"/>
      <c r="F13" s="222"/>
      <c r="G13" s="6">
        <v>6</v>
      </c>
      <c r="H13" s="69">
        <v>0</v>
      </c>
      <c r="I13" s="69">
        <v>0</v>
      </c>
    </row>
    <row r="14" spans="1:9" x14ac:dyDescent="0.2">
      <c r="A14" s="222" t="s">
        <v>134</v>
      </c>
      <c r="B14" s="222"/>
      <c r="C14" s="222"/>
      <c r="D14" s="222"/>
      <c r="E14" s="222"/>
      <c r="F14" s="222"/>
      <c r="G14" s="6">
        <v>7</v>
      </c>
      <c r="H14" s="69">
        <v>0</v>
      </c>
      <c r="I14" s="69">
        <v>0</v>
      </c>
    </row>
    <row r="15" spans="1:9" x14ac:dyDescent="0.2">
      <c r="A15" s="222" t="s">
        <v>135</v>
      </c>
      <c r="B15" s="222"/>
      <c r="C15" s="222"/>
      <c r="D15" s="222"/>
      <c r="E15" s="222"/>
      <c r="F15" s="222"/>
      <c r="G15" s="6">
        <v>8</v>
      </c>
      <c r="H15" s="69">
        <v>0</v>
      </c>
      <c r="I15" s="69">
        <v>0</v>
      </c>
    </row>
    <row r="16" spans="1:9" x14ac:dyDescent="0.2">
      <c r="A16" s="223" t="s">
        <v>137</v>
      </c>
      <c r="B16" s="224"/>
      <c r="C16" s="224"/>
      <c r="D16" s="224"/>
      <c r="E16" s="224"/>
      <c r="F16" s="224"/>
      <c r="G16" s="224"/>
      <c r="H16" s="224"/>
      <c r="I16" s="224"/>
    </row>
    <row r="17" spans="1:9" x14ac:dyDescent="0.2">
      <c r="A17" s="222" t="s">
        <v>138</v>
      </c>
      <c r="B17" s="222"/>
      <c r="C17" s="222"/>
      <c r="D17" s="222"/>
      <c r="E17" s="222"/>
      <c r="F17" s="222"/>
      <c r="G17" s="6">
        <v>9</v>
      </c>
      <c r="H17" s="69">
        <v>2366942178</v>
      </c>
      <c r="I17" s="69">
        <v>2088212520</v>
      </c>
    </row>
    <row r="18" spans="1:9" x14ac:dyDescent="0.2">
      <c r="A18" s="222" t="s">
        <v>139</v>
      </c>
      <c r="B18" s="222"/>
      <c r="C18" s="222"/>
      <c r="D18" s="222"/>
      <c r="E18" s="222"/>
      <c r="F18" s="222"/>
      <c r="G18" s="6"/>
      <c r="H18" s="69">
        <v>0</v>
      </c>
      <c r="I18" s="69">
        <v>0</v>
      </c>
    </row>
    <row r="19" spans="1:9" x14ac:dyDescent="0.2">
      <c r="A19" s="222" t="s">
        <v>140</v>
      </c>
      <c r="B19" s="222"/>
      <c r="C19" s="222"/>
      <c r="D19" s="222"/>
      <c r="E19" s="222"/>
      <c r="F19" s="222"/>
      <c r="G19" s="6">
        <v>10</v>
      </c>
      <c r="H19" s="69">
        <v>646188049</v>
      </c>
      <c r="I19" s="69">
        <v>823756586</v>
      </c>
    </row>
    <row r="20" spans="1:9" x14ac:dyDescent="0.2">
      <c r="A20" s="222" t="s">
        <v>141</v>
      </c>
      <c r="B20" s="222"/>
      <c r="C20" s="222"/>
      <c r="D20" s="222"/>
      <c r="E20" s="222"/>
      <c r="F20" s="222"/>
      <c r="G20" s="6">
        <v>11</v>
      </c>
      <c r="H20" s="69">
        <v>421806585</v>
      </c>
      <c r="I20" s="69">
        <v>423887352</v>
      </c>
    </row>
    <row r="21" spans="1:9" ht="23.25" customHeight="1" x14ac:dyDescent="0.2">
      <c r="A21" s="222" t="s">
        <v>142</v>
      </c>
      <c r="B21" s="222"/>
      <c r="C21" s="222"/>
      <c r="D21" s="222"/>
      <c r="E21" s="222"/>
      <c r="F21" s="222"/>
      <c r="G21" s="6">
        <v>12</v>
      </c>
      <c r="H21" s="69">
        <v>-13138040</v>
      </c>
      <c r="I21" s="69">
        <v>-85008753</v>
      </c>
    </row>
    <row r="22" spans="1:9" x14ac:dyDescent="0.2">
      <c r="A22" s="222" t="s">
        <v>143</v>
      </c>
      <c r="B22" s="222"/>
      <c r="C22" s="222"/>
      <c r="D22" s="222"/>
      <c r="E22" s="222"/>
      <c r="F22" s="222"/>
      <c r="G22" s="6">
        <v>13</v>
      </c>
      <c r="H22" s="69">
        <v>-26700905</v>
      </c>
      <c r="I22" s="69">
        <v>-8613030</v>
      </c>
    </row>
    <row r="23" spans="1:9" x14ac:dyDescent="0.2">
      <c r="A23" s="222" t="s">
        <v>144</v>
      </c>
      <c r="B23" s="222"/>
      <c r="C23" s="222"/>
      <c r="D23" s="222"/>
      <c r="E23" s="222"/>
      <c r="F23" s="222"/>
      <c r="G23" s="6">
        <v>14</v>
      </c>
      <c r="H23" s="69">
        <v>-3111976719</v>
      </c>
      <c r="I23" s="69">
        <v>-3092260564</v>
      </c>
    </row>
    <row r="24" spans="1:9" x14ac:dyDescent="0.2">
      <c r="A24" s="223" t="s">
        <v>145</v>
      </c>
      <c r="B24" s="224"/>
      <c r="C24" s="224"/>
      <c r="D24" s="224"/>
      <c r="E24" s="224"/>
      <c r="F24" s="224"/>
      <c r="G24" s="224"/>
      <c r="H24" s="224"/>
      <c r="I24" s="224"/>
    </row>
    <row r="25" spans="1:9" x14ac:dyDescent="0.2">
      <c r="A25" s="222" t="s">
        <v>146</v>
      </c>
      <c r="B25" s="222"/>
      <c r="C25" s="222"/>
      <c r="D25" s="222"/>
      <c r="E25" s="222"/>
      <c r="F25" s="222"/>
      <c r="G25" s="6">
        <v>15</v>
      </c>
      <c r="H25" s="69">
        <v>-513159677</v>
      </c>
      <c r="I25" s="69">
        <v>-706921723</v>
      </c>
    </row>
    <row r="26" spans="1:9" x14ac:dyDescent="0.2">
      <c r="A26" s="222" t="s">
        <v>147</v>
      </c>
      <c r="B26" s="222"/>
      <c r="C26" s="222"/>
      <c r="D26" s="222"/>
      <c r="E26" s="222"/>
      <c r="F26" s="222"/>
      <c r="G26" s="6">
        <v>16</v>
      </c>
      <c r="H26" s="69">
        <v>-331216963</v>
      </c>
      <c r="I26" s="69">
        <v>-1350696645</v>
      </c>
    </row>
    <row r="27" spans="1:9" x14ac:dyDescent="0.2">
      <c r="A27" s="222" t="s">
        <v>148</v>
      </c>
      <c r="B27" s="222"/>
      <c r="C27" s="222"/>
      <c r="D27" s="222"/>
      <c r="E27" s="222"/>
      <c r="F27" s="222"/>
      <c r="G27" s="6">
        <v>17</v>
      </c>
      <c r="H27" s="69">
        <v>-5189617742</v>
      </c>
      <c r="I27" s="69">
        <v>-1842962889</v>
      </c>
    </row>
    <row r="28" spans="1:9" ht="25.5" customHeight="1" x14ac:dyDescent="0.2">
      <c r="A28" s="222" t="s">
        <v>149</v>
      </c>
      <c r="B28" s="222"/>
      <c r="C28" s="222"/>
      <c r="D28" s="222"/>
      <c r="E28" s="222"/>
      <c r="F28" s="222"/>
      <c r="G28" s="6">
        <v>18</v>
      </c>
      <c r="H28" s="69">
        <v>-1414928687</v>
      </c>
      <c r="I28" s="69">
        <v>-917754864</v>
      </c>
    </row>
    <row r="29" spans="1:9" ht="23.25" customHeight="1" x14ac:dyDescent="0.2">
      <c r="A29" s="222" t="s">
        <v>150</v>
      </c>
      <c r="B29" s="222"/>
      <c r="C29" s="222"/>
      <c r="D29" s="222"/>
      <c r="E29" s="222"/>
      <c r="F29" s="222"/>
      <c r="G29" s="6">
        <v>19</v>
      </c>
      <c r="H29" s="69">
        <v>36723565</v>
      </c>
      <c r="I29" s="69">
        <v>7775785</v>
      </c>
    </row>
    <row r="30" spans="1:9" ht="27.75" customHeight="1" x14ac:dyDescent="0.2">
      <c r="A30" s="222" t="s">
        <v>151</v>
      </c>
      <c r="B30" s="222"/>
      <c r="C30" s="222"/>
      <c r="D30" s="222"/>
      <c r="E30" s="222"/>
      <c r="F30" s="222"/>
      <c r="G30" s="6">
        <v>20</v>
      </c>
      <c r="H30" s="69">
        <v>0</v>
      </c>
      <c r="I30" s="69">
        <v>-5000000</v>
      </c>
    </row>
    <row r="31" spans="1:9" ht="27.75" customHeight="1" x14ac:dyDescent="0.2">
      <c r="A31" s="222" t="s">
        <v>152</v>
      </c>
      <c r="B31" s="222"/>
      <c r="C31" s="222"/>
      <c r="D31" s="222"/>
      <c r="E31" s="222"/>
      <c r="F31" s="222"/>
      <c r="G31" s="6">
        <v>21</v>
      </c>
      <c r="H31" s="69">
        <v>72268693</v>
      </c>
      <c r="I31" s="69">
        <v>0</v>
      </c>
    </row>
    <row r="32" spans="1:9" ht="29.25" customHeight="1" x14ac:dyDescent="0.2">
      <c r="A32" s="222" t="s">
        <v>154</v>
      </c>
      <c r="B32" s="222"/>
      <c r="C32" s="222"/>
      <c r="D32" s="222"/>
      <c r="E32" s="222"/>
      <c r="F32" s="222"/>
      <c r="G32" s="6">
        <v>22</v>
      </c>
      <c r="H32" s="69">
        <v>0</v>
      </c>
      <c r="I32" s="69">
        <v>0</v>
      </c>
    </row>
    <row r="33" spans="1:9" x14ac:dyDescent="0.2">
      <c r="A33" s="222" t="s">
        <v>155</v>
      </c>
      <c r="B33" s="222"/>
      <c r="C33" s="222"/>
      <c r="D33" s="222"/>
      <c r="E33" s="222"/>
      <c r="F33" s="222"/>
      <c r="G33" s="6">
        <v>23</v>
      </c>
      <c r="H33" s="69">
        <v>82523238</v>
      </c>
      <c r="I33" s="69">
        <v>-81259801</v>
      </c>
    </row>
    <row r="34" spans="1:9" x14ac:dyDescent="0.2">
      <c r="A34" s="222" t="s">
        <v>156</v>
      </c>
      <c r="B34" s="222"/>
      <c r="C34" s="222"/>
      <c r="D34" s="222"/>
      <c r="E34" s="222"/>
      <c r="F34" s="222"/>
      <c r="G34" s="6">
        <v>24</v>
      </c>
      <c r="H34" s="69">
        <v>7040063448</v>
      </c>
      <c r="I34" s="69">
        <v>-4343046450</v>
      </c>
    </row>
    <row r="35" spans="1:9" x14ac:dyDescent="0.2">
      <c r="A35" s="222" t="s">
        <v>157</v>
      </c>
      <c r="B35" s="222"/>
      <c r="C35" s="222"/>
      <c r="D35" s="222"/>
      <c r="E35" s="222"/>
      <c r="F35" s="222"/>
      <c r="G35" s="6">
        <v>25</v>
      </c>
      <c r="H35" s="69">
        <v>9200984134</v>
      </c>
      <c r="I35" s="69">
        <v>9545356972</v>
      </c>
    </row>
    <row r="36" spans="1:9" x14ac:dyDescent="0.2">
      <c r="A36" s="222" t="s">
        <v>158</v>
      </c>
      <c r="B36" s="222"/>
      <c r="C36" s="222"/>
      <c r="D36" s="222"/>
      <c r="E36" s="222"/>
      <c r="F36" s="222"/>
      <c r="G36" s="6">
        <v>26</v>
      </c>
      <c r="H36" s="69">
        <v>464307466</v>
      </c>
      <c r="I36" s="69">
        <v>444351598</v>
      </c>
    </row>
    <row r="37" spans="1:9" x14ac:dyDescent="0.2">
      <c r="A37" s="222" t="s">
        <v>159</v>
      </c>
      <c r="B37" s="222"/>
      <c r="C37" s="222"/>
      <c r="D37" s="222"/>
      <c r="E37" s="222"/>
      <c r="F37" s="222"/>
      <c r="G37" s="6">
        <v>27</v>
      </c>
      <c r="H37" s="69">
        <v>-4741355047</v>
      </c>
      <c r="I37" s="69">
        <v>643440288</v>
      </c>
    </row>
    <row r="38" spans="1:9" x14ac:dyDescent="0.2">
      <c r="A38" s="222" t="s">
        <v>160</v>
      </c>
      <c r="B38" s="222"/>
      <c r="C38" s="222"/>
      <c r="D38" s="222"/>
      <c r="E38" s="222"/>
      <c r="F38" s="222"/>
      <c r="G38" s="6">
        <v>28</v>
      </c>
      <c r="H38" s="69">
        <v>0</v>
      </c>
      <c r="I38" s="69">
        <v>0</v>
      </c>
    </row>
    <row r="39" spans="1:9" x14ac:dyDescent="0.2">
      <c r="A39" s="222" t="s">
        <v>161</v>
      </c>
      <c r="B39" s="222"/>
      <c r="C39" s="222"/>
      <c r="D39" s="222"/>
      <c r="E39" s="222"/>
      <c r="F39" s="222"/>
      <c r="G39" s="6">
        <v>29</v>
      </c>
      <c r="H39" s="69">
        <v>206714479</v>
      </c>
      <c r="I39" s="69">
        <v>-70151683</v>
      </c>
    </row>
    <row r="40" spans="1:9" x14ac:dyDescent="0.2">
      <c r="A40" s="222" t="s">
        <v>162</v>
      </c>
      <c r="B40" s="222"/>
      <c r="C40" s="222"/>
      <c r="D40" s="222"/>
      <c r="E40" s="222"/>
      <c r="F40" s="222"/>
      <c r="G40" s="6">
        <v>30</v>
      </c>
      <c r="H40" s="69">
        <v>3860931723</v>
      </c>
      <c r="I40" s="69">
        <v>4026787184</v>
      </c>
    </row>
    <row r="41" spans="1:9" x14ac:dyDescent="0.2">
      <c r="A41" s="222" t="s">
        <v>163</v>
      </c>
      <c r="B41" s="222"/>
      <c r="C41" s="222"/>
      <c r="D41" s="222"/>
      <c r="E41" s="222"/>
      <c r="F41" s="222"/>
      <c r="G41" s="6">
        <v>31</v>
      </c>
      <c r="H41" s="69">
        <v>0</v>
      </c>
      <c r="I41" s="69">
        <v>0</v>
      </c>
    </row>
    <row r="42" spans="1:9" x14ac:dyDescent="0.2">
      <c r="A42" s="222" t="s">
        <v>164</v>
      </c>
      <c r="B42" s="222"/>
      <c r="C42" s="222"/>
      <c r="D42" s="222"/>
      <c r="E42" s="222"/>
      <c r="F42" s="222"/>
      <c r="G42" s="6">
        <v>32</v>
      </c>
      <c r="H42" s="69">
        <v>-596917616</v>
      </c>
      <c r="I42" s="69">
        <v>-639082001</v>
      </c>
    </row>
    <row r="43" spans="1:9" x14ac:dyDescent="0.2">
      <c r="A43" s="222" t="s">
        <v>165</v>
      </c>
      <c r="B43" s="222"/>
      <c r="C43" s="222"/>
      <c r="D43" s="222"/>
      <c r="E43" s="222"/>
      <c r="F43" s="222"/>
      <c r="G43" s="6">
        <v>33</v>
      </c>
      <c r="H43" s="69">
        <v>-165537147</v>
      </c>
      <c r="I43" s="69">
        <v>-168070066</v>
      </c>
    </row>
    <row r="44" spans="1:9" ht="13.5" customHeight="1" x14ac:dyDescent="0.2">
      <c r="A44" s="234" t="s">
        <v>166</v>
      </c>
      <c r="B44" s="234"/>
      <c r="C44" s="234"/>
      <c r="D44" s="234"/>
      <c r="E44" s="234"/>
      <c r="F44" s="234"/>
      <c r="G44" s="6">
        <v>34</v>
      </c>
      <c r="H44" s="70">
        <f>SUM(H25:H43)+SUM(H17:H23)+SUM(H8:H15)</f>
        <v>8294905015</v>
      </c>
      <c r="I44" s="70">
        <f>SUM(I25:I43)+SUM(I17:I23)+SUM(I8:I15)</f>
        <v>4692739816</v>
      </c>
    </row>
    <row r="45" spans="1:9" x14ac:dyDescent="0.2">
      <c r="A45" s="223" t="s">
        <v>18</v>
      </c>
      <c r="B45" s="224"/>
      <c r="C45" s="224"/>
      <c r="D45" s="224"/>
      <c r="E45" s="224"/>
      <c r="F45" s="224"/>
      <c r="G45" s="224"/>
      <c r="H45" s="224"/>
      <c r="I45" s="224"/>
    </row>
    <row r="46" spans="1:9" ht="24.75" customHeight="1" x14ac:dyDescent="0.2">
      <c r="A46" s="222" t="s">
        <v>167</v>
      </c>
      <c r="B46" s="222"/>
      <c r="C46" s="222"/>
      <c r="D46" s="222"/>
      <c r="E46" s="222"/>
      <c r="F46" s="222"/>
      <c r="G46" s="6">
        <v>35</v>
      </c>
      <c r="H46" s="69">
        <v>-608736914</v>
      </c>
      <c r="I46" s="69">
        <v>-247773957</v>
      </c>
    </row>
    <row r="47" spans="1:9" ht="26.25" customHeight="1" x14ac:dyDescent="0.2">
      <c r="A47" s="222" t="s">
        <v>168</v>
      </c>
      <c r="B47" s="222"/>
      <c r="C47" s="222"/>
      <c r="D47" s="222"/>
      <c r="E47" s="222"/>
      <c r="F47" s="222"/>
      <c r="G47" s="6">
        <v>36</v>
      </c>
      <c r="H47" s="69">
        <v>31825.839999999997</v>
      </c>
      <c r="I47" s="69">
        <v>0</v>
      </c>
    </row>
    <row r="48" spans="1:9" ht="24" customHeight="1" x14ac:dyDescent="0.2">
      <c r="A48" s="222" t="s">
        <v>169</v>
      </c>
      <c r="B48" s="222"/>
      <c r="C48" s="222"/>
      <c r="D48" s="222"/>
      <c r="E48" s="222"/>
      <c r="F48" s="222"/>
      <c r="G48" s="6">
        <v>37</v>
      </c>
      <c r="H48" s="69">
        <v>-19214</v>
      </c>
      <c r="I48" s="69">
        <v>0</v>
      </c>
    </row>
    <row r="49" spans="1:9" x14ac:dyDescent="0.2">
      <c r="A49" s="222" t="s">
        <v>170</v>
      </c>
      <c r="B49" s="222"/>
      <c r="C49" s="222"/>
      <c r="D49" s="222"/>
      <c r="E49" s="222"/>
      <c r="F49" s="222"/>
      <c r="G49" s="6">
        <v>38</v>
      </c>
      <c r="H49" s="69">
        <v>57303423</v>
      </c>
      <c r="I49" s="69">
        <v>66038477</v>
      </c>
    </row>
    <row r="50" spans="1:9" x14ac:dyDescent="0.2">
      <c r="A50" s="222" t="s">
        <v>171</v>
      </c>
      <c r="B50" s="222"/>
      <c r="C50" s="222"/>
      <c r="D50" s="222"/>
      <c r="E50" s="222"/>
      <c r="F50" s="222"/>
      <c r="G50" s="6">
        <v>39</v>
      </c>
      <c r="H50" s="69">
        <v>382609000</v>
      </c>
      <c r="I50" s="69">
        <v>0</v>
      </c>
    </row>
    <row r="51" spans="1:9" x14ac:dyDescent="0.2">
      <c r="A51" s="234" t="s">
        <v>172</v>
      </c>
      <c r="B51" s="234"/>
      <c r="C51" s="234"/>
      <c r="D51" s="234"/>
      <c r="E51" s="234"/>
      <c r="F51" s="234"/>
      <c r="G51" s="6">
        <v>40</v>
      </c>
      <c r="H51" s="70">
        <f>SUM(H46:H50)</f>
        <v>-168811879.15999997</v>
      </c>
      <c r="I51" s="70">
        <f>SUM(I46:I50)</f>
        <v>-181735480</v>
      </c>
    </row>
    <row r="52" spans="1:9" x14ac:dyDescent="0.2">
      <c r="A52" s="223" t="s">
        <v>19</v>
      </c>
      <c r="B52" s="224"/>
      <c r="C52" s="224"/>
      <c r="D52" s="224"/>
      <c r="E52" s="224"/>
      <c r="F52" s="224"/>
      <c r="G52" s="224"/>
      <c r="H52" s="224"/>
      <c r="I52" s="224"/>
    </row>
    <row r="53" spans="1:9" ht="23.25" customHeight="1" x14ac:dyDescent="0.2">
      <c r="A53" s="222" t="s">
        <v>173</v>
      </c>
      <c r="B53" s="222"/>
      <c r="C53" s="222"/>
      <c r="D53" s="222"/>
      <c r="E53" s="222"/>
      <c r="F53" s="222"/>
      <c r="G53" s="6">
        <v>41</v>
      </c>
      <c r="H53" s="69">
        <v>971640530</v>
      </c>
      <c r="I53" s="69">
        <v>-1202234225</v>
      </c>
    </row>
    <row r="54" spans="1:9" x14ac:dyDescent="0.2">
      <c r="A54" s="222" t="s">
        <v>174</v>
      </c>
      <c r="B54" s="222"/>
      <c r="C54" s="222"/>
      <c r="D54" s="222"/>
      <c r="E54" s="222"/>
      <c r="F54" s="222"/>
      <c r="G54" s="6">
        <v>42</v>
      </c>
      <c r="H54" s="69">
        <v>-2</v>
      </c>
      <c r="I54" s="69">
        <v>0</v>
      </c>
    </row>
    <row r="55" spans="1:9" x14ac:dyDescent="0.2">
      <c r="A55" s="232" t="s">
        <v>175</v>
      </c>
      <c r="B55" s="232"/>
      <c r="C55" s="232"/>
      <c r="D55" s="232"/>
      <c r="E55" s="232"/>
      <c r="F55" s="232"/>
      <c r="G55" s="6">
        <v>43</v>
      </c>
      <c r="H55" s="69">
        <v>0</v>
      </c>
      <c r="I55" s="69">
        <v>0</v>
      </c>
    </row>
    <row r="56" spans="1:9" x14ac:dyDescent="0.2">
      <c r="A56" s="232" t="s">
        <v>176</v>
      </c>
      <c r="B56" s="232"/>
      <c r="C56" s="232"/>
      <c r="D56" s="232"/>
      <c r="E56" s="232"/>
      <c r="F56" s="232"/>
      <c r="G56" s="6">
        <v>44</v>
      </c>
      <c r="H56" s="69">
        <v>0</v>
      </c>
      <c r="I56" s="69">
        <v>0</v>
      </c>
    </row>
    <row r="57" spans="1:9" x14ac:dyDescent="0.2">
      <c r="A57" s="222" t="s">
        <v>177</v>
      </c>
      <c r="B57" s="222"/>
      <c r="C57" s="222"/>
      <c r="D57" s="222"/>
      <c r="E57" s="222"/>
      <c r="F57" s="222"/>
      <c r="G57" s="6">
        <v>45</v>
      </c>
      <c r="H57" s="69">
        <v>-2271761569</v>
      </c>
      <c r="I57" s="69">
        <v>-1848766964</v>
      </c>
    </row>
    <row r="58" spans="1:9" x14ac:dyDescent="0.2">
      <c r="A58" s="222" t="s">
        <v>178</v>
      </c>
      <c r="B58" s="222"/>
      <c r="C58" s="222"/>
      <c r="D58" s="222"/>
      <c r="E58" s="222"/>
      <c r="F58" s="222"/>
      <c r="G58" s="6">
        <v>46</v>
      </c>
      <c r="H58" s="69">
        <v>0</v>
      </c>
      <c r="I58" s="69">
        <v>-35830305</v>
      </c>
    </row>
    <row r="59" spans="1:9" x14ac:dyDescent="0.2">
      <c r="A59" s="234" t="s">
        <v>180</v>
      </c>
      <c r="B59" s="222"/>
      <c r="C59" s="222"/>
      <c r="D59" s="222"/>
      <c r="E59" s="222"/>
      <c r="F59" s="222"/>
      <c r="G59" s="6">
        <v>47</v>
      </c>
      <c r="H59" s="70">
        <f>H53+H54+H55+H56+H57+H58</f>
        <v>-1300121041</v>
      </c>
      <c r="I59" s="70">
        <f>I53+I54+I55+I56+I57+I58</f>
        <v>-3086831494</v>
      </c>
    </row>
    <row r="60" spans="1:9" ht="25.5" customHeight="1" x14ac:dyDescent="0.2">
      <c r="A60" s="234" t="s">
        <v>179</v>
      </c>
      <c r="B60" s="234"/>
      <c r="C60" s="234"/>
      <c r="D60" s="234"/>
      <c r="E60" s="234"/>
      <c r="F60" s="234"/>
      <c r="G60" s="6">
        <v>48</v>
      </c>
      <c r="H60" s="70">
        <f>H44+H51+H59</f>
        <v>6825972094.8400002</v>
      </c>
      <c r="I60" s="70">
        <f>I44+I51+I59</f>
        <v>1424172842</v>
      </c>
    </row>
    <row r="61" spans="1:9" x14ac:dyDescent="0.2">
      <c r="A61" s="234" t="s">
        <v>229</v>
      </c>
      <c r="B61" s="222"/>
      <c r="C61" s="222"/>
      <c r="D61" s="222"/>
      <c r="E61" s="222"/>
      <c r="F61" s="222"/>
      <c r="G61" s="6">
        <v>49</v>
      </c>
      <c r="H61" s="71">
        <v>17837378845</v>
      </c>
      <c r="I61" s="71">
        <v>24651362305</v>
      </c>
    </row>
    <row r="62" spans="1:9" x14ac:dyDescent="0.2">
      <c r="A62" s="222" t="s">
        <v>181</v>
      </c>
      <c r="B62" s="222"/>
      <c r="C62" s="222"/>
      <c r="D62" s="222"/>
      <c r="E62" s="222"/>
      <c r="F62" s="222"/>
      <c r="G62" s="6">
        <v>50</v>
      </c>
      <c r="H62" s="41">
        <v>-11988635</v>
      </c>
      <c r="I62" s="41">
        <v>73547561</v>
      </c>
    </row>
    <row r="63" spans="1:9" x14ac:dyDescent="0.2">
      <c r="A63" s="231" t="s">
        <v>230</v>
      </c>
      <c r="B63" s="232"/>
      <c r="C63" s="232"/>
      <c r="D63" s="232"/>
      <c r="E63" s="232"/>
      <c r="F63" s="232"/>
      <c r="G63" s="6">
        <v>51</v>
      </c>
      <c r="H63" s="70">
        <f>H60+H61+H62</f>
        <v>24651362304.84</v>
      </c>
      <c r="I63" s="70">
        <f>I60+I61+I62</f>
        <v>26149082708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2"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7" zoomScale="120" zoomScaleNormal="120" zoomScaleSheetLayoutView="110" workbookViewId="0">
      <selection activeCell="M19" sqref="M19"/>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6" t="s">
        <v>9</v>
      </c>
      <c r="B1" s="237"/>
      <c r="C1" s="237"/>
      <c r="D1" s="237"/>
      <c r="E1" s="237"/>
      <c r="F1" s="237"/>
      <c r="G1" s="237"/>
      <c r="H1" s="237"/>
      <c r="I1" s="237"/>
      <c r="J1" s="51"/>
      <c r="K1" s="51"/>
      <c r="L1" s="51"/>
      <c r="M1" s="51"/>
      <c r="N1" s="51"/>
      <c r="O1" s="51"/>
    </row>
    <row r="2" spans="1:27" ht="15.75" x14ac:dyDescent="0.2">
      <c r="A2" s="2"/>
      <c r="B2" s="3"/>
      <c r="C2" s="238" t="s">
        <v>257</v>
      </c>
      <c r="D2" s="238"/>
      <c r="E2" s="53" t="s">
        <v>0</v>
      </c>
      <c r="F2" s="65">
        <v>43830</v>
      </c>
      <c r="G2" s="54"/>
      <c r="H2" s="54"/>
      <c r="I2" s="54"/>
      <c r="J2" s="55"/>
      <c r="K2" s="55"/>
      <c r="L2" s="55"/>
      <c r="M2" s="55"/>
      <c r="N2" s="55"/>
      <c r="O2" s="55"/>
      <c r="R2" s="56" t="s">
        <v>12</v>
      </c>
      <c r="AA2" s="4"/>
    </row>
    <row r="3" spans="1:27" ht="13.5" customHeight="1" x14ac:dyDescent="0.2">
      <c r="A3" s="239" t="s">
        <v>10</v>
      </c>
      <c r="B3" s="247"/>
      <c r="C3" s="247"/>
      <c r="D3" s="239" t="s">
        <v>3</v>
      </c>
      <c r="E3" s="245" t="s">
        <v>11</v>
      </c>
      <c r="F3" s="246"/>
      <c r="G3" s="246"/>
      <c r="H3" s="246"/>
      <c r="I3" s="246"/>
      <c r="J3" s="246"/>
      <c r="K3" s="246"/>
      <c r="L3" s="246"/>
      <c r="M3" s="246"/>
      <c r="N3" s="246"/>
      <c r="O3" s="246"/>
      <c r="P3" s="245" t="s">
        <v>20</v>
      </c>
      <c r="Q3" s="246"/>
      <c r="R3" s="245" t="s">
        <v>194</v>
      </c>
    </row>
    <row r="4" spans="1:27" ht="56.25" x14ac:dyDescent="0.2">
      <c r="A4" s="247"/>
      <c r="B4" s="247"/>
      <c r="C4" s="247"/>
      <c r="D4" s="240"/>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5"/>
    </row>
    <row r="5" spans="1:27" x14ac:dyDescent="0.2">
      <c r="A5" s="248">
        <v>1</v>
      </c>
      <c r="B5" s="248"/>
      <c r="C5" s="248"/>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3" t="s">
        <v>195</v>
      </c>
      <c r="B6" s="244"/>
      <c r="C6" s="244"/>
      <c r="D6" s="6">
        <v>1</v>
      </c>
      <c r="E6" s="60">
        <v>6404839100</v>
      </c>
      <c r="F6" s="60">
        <v>3504016326</v>
      </c>
      <c r="G6" s="60">
        <v>0</v>
      </c>
      <c r="H6" s="60">
        <v>13639958</v>
      </c>
      <c r="I6" s="60">
        <v>235524180</v>
      </c>
      <c r="J6" s="60">
        <v>6105939653</v>
      </c>
      <c r="K6" s="60">
        <v>0</v>
      </c>
      <c r="L6" s="60">
        <v>460923204</v>
      </c>
      <c r="M6" s="60">
        <v>-35787503</v>
      </c>
      <c r="N6" s="60">
        <v>2038298498</v>
      </c>
      <c r="O6" s="60">
        <v>0</v>
      </c>
      <c r="P6" s="60">
        <v>-58198</v>
      </c>
      <c r="Q6" s="60">
        <v>23457426</v>
      </c>
      <c r="R6" s="61">
        <f>SUM(E6:Q6)</f>
        <v>18750792644</v>
      </c>
    </row>
    <row r="7" spans="1:27" ht="30" customHeight="1" x14ac:dyDescent="0.2">
      <c r="A7" s="241" t="s">
        <v>196</v>
      </c>
      <c r="B7" s="242"/>
      <c r="C7" s="242"/>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3" t="s">
        <v>197</v>
      </c>
      <c r="B8" s="244"/>
      <c r="C8" s="244"/>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
      <c r="A9" s="249" t="s">
        <v>198</v>
      </c>
      <c r="B9" s="249"/>
      <c r="C9" s="249"/>
      <c r="D9" s="7">
        <v>4</v>
      </c>
      <c r="E9" s="62">
        <f>E6+E7+E8</f>
        <v>6404839100</v>
      </c>
      <c r="F9" s="62">
        <f t="shared" ref="F9:Q9" si="1">F6+F7+F8</f>
        <v>3504016326</v>
      </c>
      <c r="G9" s="62">
        <f t="shared" si="1"/>
        <v>0</v>
      </c>
      <c r="H9" s="62">
        <f t="shared" si="1"/>
        <v>13639958</v>
      </c>
      <c r="I9" s="62">
        <f t="shared" si="1"/>
        <v>235524180</v>
      </c>
      <c r="J9" s="62">
        <f t="shared" si="1"/>
        <v>6105939653</v>
      </c>
      <c r="K9" s="62">
        <f t="shared" si="1"/>
        <v>0</v>
      </c>
      <c r="L9" s="62">
        <f t="shared" si="1"/>
        <v>460923204</v>
      </c>
      <c r="M9" s="62">
        <f t="shared" si="1"/>
        <v>-35787503</v>
      </c>
      <c r="N9" s="62">
        <f t="shared" si="1"/>
        <v>2038298498</v>
      </c>
      <c r="O9" s="62">
        <f t="shared" si="1"/>
        <v>0</v>
      </c>
      <c r="P9" s="62">
        <f t="shared" si="1"/>
        <v>-58198</v>
      </c>
      <c r="Q9" s="62">
        <f t="shared" si="1"/>
        <v>23457426</v>
      </c>
      <c r="R9" s="61">
        <f t="shared" si="0"/>
        <v>18750792644</v>
      </c>
    </row>
    <row r="10" spans="1:27" ht="33" customHeight="1" x14ac:dyDescent="0.2">
      <c r="A10" s="241" t="s">
        <v>199</v>
      </c>
      <c r="B10" s="242"/>
      <c r="C10" s="242"/>
      <c r="D10" s="6">
        <v>5</v>
      </c>
      <c r="E10" s="60">
        <v>0</v>
      </c>
      <c r="F10" s="60">
        <v>330106</v>
      </c>
      <c r="G10" s="60">
        <v>0</v>
      </c>
      <c r="H10" s="60">
        <v>0</v>
      </c>
      <c r="I10" s="60">
        <v>0</v>
      </c>
      <c r="J10" s="60">
        <v>0</v>
      </c>
      <c r="K10" s="60">
        <v>0</v>
      </c>
      <c r="L10" s="60">
        <v>0</v>
      </c>
      <c r="M10" s="60">
        <v>0</v>
      </c>
      <c r="N10" s="60">
        <v>0</v>
      </c>
      <c r="O10" s="60">
        <v>0</v>
      </c>
      <c r="P10" s="60">
        <v>0</v>
      </c>
      <c r="Q10" s="60">
        <v>0</v>
      </c>
      <c r="R10" s="61">
        <f t="shared" si="0"/>
        <v>330106</v>
      </c>
    </row>
    <row r="11" spans="1:27" ht="23.25" customHeight="1" x14ac:dyDescent="0.2">
      <c r="A11" s="241" t="s">
        <v>200</v>
      </c>
      <c r="B11" s="242"/>
      <c r="C11" s="242"/>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1" t="s">
        <v>201</v>
      </c>
      <c r="B12" s="242"/>
      <c r="C12" s="242"/>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3" t="s">
        <v>202</v>
      </c>
      <c r="B13" s="244"/>
      <c r="C13" s="244"/>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41" t="s">
        <v>203</v>
      </c>
      <c r="B14" s="242"/>
      <c r="C14" s="242"/>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3" t="s">
        <v>204</v>
      </c>
      <c r="B15" s="244"/>
      <c r="C15" s="244"/>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41" t="s">
        <v>205</v>
      </c>
      <c r="B16" s="242"/>
      <c r="C16" s="242"/>
      <c r="D16" s="6">
        <v>11</v>
      </c>
      <c r="E16" s="60">
        <v>0</v>
      </c>
      <c r="F16" s="60">
        <v>0</v>
      </c>
      <c r="G16" s="60">
        <v>0</v>
      </c>
      <c r="H16" s="60">
        <v>0</v>
      </c>
      <c r="I16" s="60">
        <v>0</v>
      </c>
      <c r="J16" s="60">
        <v>-1852257928</v>
      </c>
      <c r="K16" s="60">
        <v>0</v>
      </c>
      <c r="L16" s="60">
        <v>0</v>
      </c>
      <c r="M16" s="60">
        <v>0</v>
      </c>
      <c r="N16" s="60">
        <v>0</v>
      </c>
      <c r="O16" s="60">
        <v>0</v>
      </c>
      <c r="P16" s="60">
        <v>0</v>
      </c>
      <c r="Q16" s="60">
        <v>-1481887</v>
      </c>
      <c r="R16" s="61">
        <f t="shared" si="0"/>
        <v>-1853739815</v>
      </c>
    </row>
    <row r="17" spans="1:18" ht="12.75" customHeight="1" x14ac:dyDescent="0.2">
      <c r="A17" s="241" t="s">
        <v>21</v>
      </c>
      <c r="B17" s="242"/>
      <c r="C17" s="242"/>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1" t="s">
        <v>206</v>
      </c>
      <c r="B18" s="242"/>
      <c r="C18" s="242"/>
      <c r="D18" s="6">
        <v>13</v>
      </c>
      <c r="E18" s="60">
        <v>0</v>
      </c>
      <c r="F18" s="60">
        <v>0</v>
      </c>
      <c r="G18" s="60">
        <v>0</v>
      </c>
      <c r="H18" s="60">
        <v>0</v>
      </c>
      <c r="I18" s="60">
        <v>0</v>
      </c>
      <c r="J18" s="60">
        <v>0</v>
      </c>
      <c r="K18" s="60">
        <v>0</v>
      </c>
      <c r="L18" s="60">
        <v>0</v>
      </c>
      <c r="M18" s="60">
        <v>15867755</v>
      </c>
      <c r="N18" s="60">
        <v>0</v>
      </c>
      <c r="O18" s="60">
        <v>0</v>
      </c>
      <c r="P18" s="60">
        <v>0</v>
      </c>
      <c r="Q18" s="60">
        <v>0</v>
      </c>
      <c r="R18" s="61">
        <f t="shared" si="0"/>
        <v>15867755</v>
      </c>
    </row>
    <row r="19" spans="1:18" ht="24" customHeight="1" x14ac:dyDescent="0.2">
      <c r="A19" s="241" t="s">
        <v>207</v>
      </c>
      <c r="B19" s="242"/>
      <c r="C19" s="242"/>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1" t="s">
        <v>208</v>
      </c>
      <c r="B20" s="242"/>
      <c r="C20" s="242"/>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3" t="s">
        <v>209</v>
      </c>
      <c r="B21" s="244"/>
      <c r="C21" s="244"/>
      <c r="D21" s="6">
        <v>16</v>
      </c>
      <c r="E21" s="60">
        <v>0</v>
      </c>
      <c r="F21" s="60">
        <v>0</v>
      </c>
      <c r="G21" s="60">
        <v>0</v>
      </c>
      <c r="H21" s="60">
        <v>0</v>
      </c>
      <c r="I21" s="60">
        <v>0</v>
      </c>
      <c r="J21" s="60">
        <v>2038298498</v>
      </c>
      <c r="K21" s="60">
        <v>0</v>
      </c>
      <c r="L21" s="60">
        <v>0</v>
      </c>
      <c r="M21" s="60">
        <v>0</v>
      </c>
      <c r="N21" s="60">
        <v>-2038298498</v>
      </c>
      <c r="O21" s="60">
        <v>0</v>
      </c>
      <c r="P21" s="60">
        <v>0</v>
      </c>
      <c r="Q21" s="60">
        <v>0</v>
      </c>
      <c r="R21" s="61">
        <f t="shared" si="0"/>
        <v>0</v>
      </c>
    </row>
    <row r="22" spans="1:18" ht="20.25" customHeight="1" x14ac:dyDescent="0.2">
      <c r="A22" s="243" t="s">
        <v>211</v>
      </c>
      <c r="B22" s="244"/>
      <c r="C22" s="244"/>
      <c r="D22" s="6">
        <v>17</v>
      </c>
      <c r="E22" s="60">
        <v>0</v>
      </c>
      <c r="F22" s="60">
        <v>0</v>
      </c>
      <c r="G22" s="60">
        <v>0</v>
      </c>
      <c r="H22" s="60">
        <v>-1396219</v>
      </c>
      <c r="I22" s="60">
        <v>0</v>
      </c>
      <c r="J22" s="60">
        <v>0</v>
      </c>
      <c r="K22" s="60">
        <v>0</v>
      </c>
      <c r="L22" s="60">
        <v>0</v>
      </c>
      <c r="M22" s="60">
        <v>0</v>
      </c>
      <c r="N22" s="60">
        <v>0</v>
      </c>
      <c r="O22" s="60">
        <v>0</v>
      </c>
      <c r="P22" s="60">
        <v>0</v>
      </c>
      <c r="Q22" s="60">
        <v>0</v>
      </c>
      <c r="R22" s="61">
        <f t="shared" si="0"/>
        <v>-1396219</v>
      </c>
    </row>
    <row r="23" spans="1:18" ht="20.25" customHeight="1" x14ac:dyDescent="0.2">
      <c r="A23" s="243" t="s">
        <v>212</v>
      </c>
      <c r="B23" s="244"/>
      <c r="C23" s="244"/>
      <c r="D23" s="6">
        <v>18</v>
      </c>
      <c r="E23" s="60">
        <v>0</v>
      </c>
      <c r="F23" s="60">
        <v>0</v>
      </c>
      <c r="G23" s="60">
        <v>0</v>
      </c>
      <c r="H23" s="60">
        <v>0</v>
      </c>
      <c r="I23" s="60">
        <v>0</v>
      </c>
      <c r="J23" s="60">
        <v>-109505727</v>
      </c>
      <c r="K23" s="60">
        <v>0</v>
      </c>
      <c r="L23" s="60">
        <v>0</v>
      </c>
      <c r="M23" s="60">
        <v>0</v>
      </c>
      <c r="N23" s="60">
        <v>0</v>
      </c>
      <c r="O23" s="60">
        <v>0</v>
      </c>
      <c r="P23" s="60">
        <v>0</v>
      </c>
      <c r="Q23" s="60">
        <v>0</v>
      </c>
      <c r="R23" s="61">
        <f t="shared" si="0"/>
        <v>-109505727</v>
      </c>
    </row>
    <row r="24" spans="1:18" ht="20.25" customHeight="1" x14ac:dyDescent="0.2">
      <c r="A24" s="243" t="s">
        <v>213</v>
      </c>
      <c r="B24" s="244"/>
      <c r="C24" s="244"/>
      <c r="D24" s="6">
        <v>19</v>
      </c>
      <c r="E24" s="60">
        <v>0</v>
      </c>
      <c r="F24" s="60">
        <v>0</v>
      </c>
      <c r="G24" s="60">
        <v>0</v>
      </c>
      <c r="H24" s="60">
        <v>0</v>
      </c>
      <c r="I24" s="60">
        <v>465508721</v>
      </c>
      <c r="J24" s="60">
        <v>11564233</v>
      </c>
      <c r="K24" s="60">
        <v>0</v>
      </c>
      <c r="L24" s="60">
        <v>0</v>
      </c>
      <c r="M24" s="60">
        <v>0</v>
      </c>
      <c r="N24" s="60">
        <v>1753920985</v>
      </c>
      <c r="O24" s="60">
        <v>0</v>
      </c>
      <c r="P24" s="60">
        <v>266036</v>
      </c>
      <c r="Q24" s="60">
        <v>5199724</v>
      </c>
      <c r="R24" s="61">
        <f t="shared" si="0"/>
        <v>2236459699</v>
      </c>
    </row>
    <row r="25" spans="1:18" ht="20.25" customHeight="1" x14ac:dyDescent="0.2">
      <c r="A25" s="243" t="s">
        <v>210</v>
      </c>
      <c r="B25" s="244"/>
      <c r="C25" s="244"/>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35" t="s">
        <v>214</v>
      </c>
      <c r="B26" s="235"/>
      <c r="C26" s="235"/>
      <c r="D26" s="7">
        <v>21</v>
      </c>
      <c r="E26" s="61">
        <f>SUM(E9:E25)</f>
        <v>6404839100</v>
      </c>
      <c r="F26" s="61">
        <f t="shared" ref="F26:Q26" si="2">SUM(F9:F25)</f>
        <v>3504346432</v>
      </c>
      <c r="G26" s="61">
        <f t="shared" si="2"/>
        <v>0</v>
      </c>
      <c r="H26" s="61">
        <f t="shared" si="2"/>
        <v>12243739</v>
      </c>
      <c r="I26" s="61">
        <f t="shared" si="2"/>
        <v>701032901</v>
      </c>
      <c r="J26" s="61">
        <f t="shared" si="2"/>
        <v>6194038729</v>
      </c>
      <c r="K26" s="61">
        <f t="shared" si="2"/>
        <v>0</v>
      </c>
      <c r="L26" s="61">
        <f t="shared" si="2"/>
        <v>460923204</v>
      </c>
      <c r="M26" s="61">
        <f t="shared" si="2"/>
        <v>-19919748</v>
      </c>
      <c r="N26" s="61">
        <f t="shared" si="2"/>
        <v>1753920985</v>
      </c>
      <c r="O26" s="61">
        <f t="shared" si="2"/>
        <v>0</v>
      </c>
      <c r="P26" s="61">
        <f t="shared" si="2"/>
        <v>207838</v>
      </c>
      <c r="Q26" s="61">
        <f t="shared" si="2"/>
        <v>27175263</v>
      </c>
      <c r="R26" s="61">
        <f t="shared" si="0"/>
        <v>19038808443</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13" sqref="M13"/>
    </sheetView>
  </sheetViews>
  <sheetFormatPr defaultRowHeight="12.75" x14ac:dyDescent="0.2"/>
  <sheetData>
    <row r="1" spans="1:10" ht="17.45" customHeight="1" x14ac:dyDescent="0.2">
      <c r="A1" s="250" t="s">
        <v>258</v>
      </c>
      <c r="B1" s="251"/>
      <c r="C1" s="251"/>
      <c r="D1" s="251"/>
      <c r="E1" s="251"/>
      <c r="F1" s="251"/>
      <c r="G1" s="251"/>
      <c r="H1" s="251"/>
      <c r="I1" s="251"/>
      <c r="J1" s="251"/>
    </row>
    <row r="2" spans="1:10" ht="17.45" customHeight="1" x14ac:dyDescent="0.2">
      <c r="A2" s="251"/>
      <c r="B2" s="251"/>
      <c r="C2" s="251"/>
      <c r="D2" s="251"/>
      <c r="E2" s="251"/>
      <c r="F2" s="251"/>
      <c r="G2" s="251"/>
      <c r="H2" s="251"/>
      <c r="I2" s="251"/>
      <c r="J2" s="251"/>
    </row>
    <row r="3" spans="1:10" ht="17.45" customHeight="1" x14ac:dyDescent="0.2">
      <c r="A3" s="251"/>
      <c r="B3" s="251"/>
      <c r="C3" s="251"/>
      <c r="D3" s="251"/>
      <c r="E3" s="251"/>
      <c r="F3" s="251"/>
      <c r="G3" s="251"/>
      <c r="H3" s="251"/>
      <c r="I3" s="251"/>
      <c r="J3" s="251"/>
    </row>
    <row r="4" spans="1:10" ht="17.45" customHeight="1" x14ac:dyDescent="0.2">
      <c r="A4" s="251"/>
      <c r="B4" s="251"/>
      <c r="C4" s="251"/>
      <c r="D4" s="251"/>
      <c r="E4" s="251"/>
      <c r="F4" s="251"/>
      <c r="G4" s="251"/>
      <c r="H4" s="251"/>
      <c r="I4" s="251"/>
      <c r="J4" s="251"/>
    </row>
    <row r="5" spans="1:10" ht="17.45" customHeight="1" x14ac:dyDescent="0.2">
      <c r="A5" s="251"/>
      <c r="B5" s="251"/>
      <c r="C5" s="251"/>
      <c r="D5" s="251"/>
      <c r="E5" s="251"/>
      <c r="F5" s="251"/>
      <c r="G5" s="251"/>
      <c r="H5" s="251"/>
      <c r="I5" s="251"/>
      <c r="J5" s="251"/>
    </row>
    <row r="6" spans="1:10" ht="17.45" customHeight="1" x14ac:dyDescent="0.2">
      <c r="A6" s="251"/>
      <c r="B6" s="251"/>
      <c r="C6" s="251"/>
      <c r="D6" s="251"/>
      <c r="E6" s="251"/>
      <c r="F6" s="251"/>
      <c r="G6" s="251"/>
      <c r="H6" s="251"/>
      <c r="I6" s="251"/>
      <c r="J6" s="251"/>
    </row>
    <row r="7" spans="1:10" ht="17.45" customHeight="1" x14ac:dyDescent="0.2">
      <c r="A7" s="251"/>
      <c r="B7" s="251"/>
      <c r="C7" s="251"/>
      <c r="D7" s="251"/>
      <c r="E7" s="251"/>
      <c r="F7" s="251"/>
      <c r="G7" s="251"/>
      <c r="H7" s="251"/>
      <c r="I7" s="251"/>
      <c r="J7" s="251"/>
    </row>
    <row r="8" spans="1:10" ht="17.45" customHeight="1" x14ac:dyDescent="0.2">
      <c r="A8" s="251"/>
      <c r="B8" s="251"/>
      <c r="C8" s="251"/>
      <c r="D8" s="251"/>
      <c r="E8" s="251"/>
      <c r="F8" s="251"/>
      <c r="G8" s="251"/>
      <c r="H8" s="251"/>
      <c r="I8" s="251"/>
      <c r="J8" s="251"/>
    </row>
    <row r="9" spans="1:10" ht="17.45" customHeight="1" x14ac:dyDescent="0.2">
      <c r="A9" s="251"/>
      <c r="B9" s="251"/>
      <c r="C9" s="251"/>
      <c r="D9" s="251"/>
      <c r="E9" s="251"/>
      <c r="F9" s="251"/>
      <c r="G9" s="251"/>
      <c r="H9" s="251"/>
      <c r="I9" s="251"/>
      <c r="J9" s="251"/>
    </row>
    <row r="10" spans="1:10" ht="17.45" customHeight="1" x14ac:dyDescent="0.2">
      <c r="A10" s="251"/>
      <c r="B10" s="251"/>
      <c r="C10" s="251"/>
      <c r="D10" s="251"/>
      <c r="E10" s="251"/>
      <c r="F10" s="251"/>
      <c r="G10" s="251"/>
      <c r="H10" s="251"/>
      <c r="I10" s="251"/>
      <c r="J10" s="251"/>
    </row>
    <row r="11" spans="1:10" ht="17.45" customHeight="1" x14ac:dyDescent="0.2">
      <c r="A11" s="251"/>
      <c r="B11" s="251"/>
      <c r="C11" s="251"/>
      <c r="D11" s="251"/>
      <c r="E11" s="251"/>
      <c r="F11" s="251"/>
      <c r="G11" s="251"/>
      <c r="H11" s="251"/>
      <c r="I11" s="251"/>
      <c r="J11" s="251"/>
    </row>
    <row r="12" spans="1:10" ht="17.45" customHeight="1" x14ac:dyDescent="0.2">
      <c r="A12" s="251"/>
      <c r="B12" s="251"/>
      <c r="C12" s="251"/>
      <c r="D12" s="251"/>
      <c r="E12" s="251"/>
      <c r="F12" s="251"/>
      <c r="G12" s="251"/>
      <c r="H12" s="251"/>
      <c r="I12" s="251"/>
      <c r="J12" s="251"/>
    </row>
    <row r="13" spans="1:10" ht="17.45" customHeight="1" x14ac:dyDescent="0.2">
      <c r="A13" s="251"/>
      <c r="B13" s="251"/>
      <c r="C13" s="251"/>
      <c r="D13" s="251"/>
      <c r="E13" s="251"/>
      <c r="F13" s="251"/>
      <c r="G13" s="251"/>
      <c r="H13" s="251"/>
      <c r="I13" s="251"/>
      <c r="J13" s="251"/>
    </row>
    <row r="14" spans="1:10" ht="17.45" customHeight="1" x14ac:dyDescent="0.2">
      <c r="A14" s="251"/>
      <c r="B14" s="251"/>
      <c r="C14" s="251"/>
      <c r="D14" s="251"/>
      <c r="E14" s="251"/>
      <c r="F14" s="251"/>
      <c r="G14" s="251"/>
      <c r="H14" s="251"/>
      <c r="I14" s="251"/>
      <c r="J14" s="251"/>
    </row>
    <row r="15" spans="1:10" ht="17.45" customHeight="1" x14ac:dyDescent="0.2">
      <c r="A15" s="251"/>
      <c r="B15" s="251"/>
      <c r="C15" s="251"/>
      <c r="D15" s="251"/>
      <c r="E15" s="251"/>
      <c r="F15" s="251"/>
      <c r="G15" s="251"/>
      <c r="H15" s="251"/>
      <c r="I15" s="251"/>
      <c r="J15" s="251"/>
    </row>
    <row r="16" spans="1:10" ht="17.45" customHeight="1" x14ac:dyDescent="0.2">
      <c r="A16" s="251"/>
      <c r="B16" s="251"/>
      <c r="C16" s="251"/>
      <c r="D16" s="251"/>
      <c r="E16" s="251"/>
      <c r="F16" s="251"/>
      <c r="G16" s="251"/>
      <c r="H16" s="251"/>
      <c r="I16" s="251"/>
      <c r="J16" s="251"/>
    </row>
    <row r="17" spans="1:10" ht="17.45" customHeight="1" x14ac:dyDescent="0.2">
      <c r="A17" s="251"/>
      <c r="B17" s="251"/>
      <c r="C17" s="251"/>
      <c r="D17" s="251"/>
      <c r="E17" s="251"/>
      <c r="F17" s="251"/>
      <c r="G17" s="251"/>
      <c r="H17" s="251"/>
      <c r="I17" s="251"/>
      <c r="J17" s="251"/>
    </row>
    <row r="18" spans="1:10" ht="17.45" customHeight="1" x14ac:dyDescent="0.2">
      <c r="A18" s="251"/>
      <c r="B18" s="251"/>
      <c r="C18" s="251"/>
      <c r="D18" s="251"/>
      <c r="E18" s="251"/>
      <c r="F18" s="251"/>
      <c r="G18" s="251"/>
      <c r="H18" s="251"/>
      <c r="I18" s="251"/>
      <c r="J18" s="251"/>
    </row>
    <row r="19" spans="1:10" ht="17.45" customHeight="1" x14ac:dyDescent="0.2">
      <c r="A19" s="251"/>
      <c r="B19" s="251"/>
      <c r="C19" s="251"/>
      <c r="D19" s="251"/>
      <c r="E19" s="251"/>
      <c r="F19" s="251"/>
      <c r="G19" s="251"/>
      <c r="H19" s="251"/>
      <c r="I19" s="251"/>
      <c r="J19" s="251"/>
    </row>
    <row r="20" spans="1:10" ht="17.45" customHeight="1" x14ac:dyDescent="0.2">
      <c r="A20" s="251"/>
      <c r="B20" s="251"/>
      <c r="C20" s="251"/>
      <c r="D20" s="251"/>
      <c r="E20" s="251"/>
      <c r="F20" s="251"/>
      <c r="G20" s="251"/>
      <c r="H20" s="251"/>
      <c r="I20" s="251"/>
      <c r="J20" s="251"/>
    </row>
    <row r="21" spans="1:10" ht="17.45" customHeight="1" x14ac:dyDescent="0.2">
      <c r="A21" s="251"/>
      <c r="B21" s="251"/>
      <c r="C21" s="251"/>
      <c r="D21" s="251"/>
      <c r="E21" s="251"/>
      <c r="F21" s="251"/>
      <c r="G21" s="251"/>
      <c r="H21" s="251"/>
      <c r="I21" s="251"/>
      <c r="J21" s="251"/>
    </row>
    <row r="22" spans="1:10" ht="17.45" customHeight="1" x14ac:dyDescent="0.2">
      <c r="A22" s="251"/>
      <c r="B22" s="251"/>
      <c r="C22" s="251"/>
      <c r="D22" s="251"/>
      <c r="E22" s="251"/>
      <c r="F22" s="251"/>
      <c r="G22" s="251"/>
      <c r="H22" s="251"/>
      <c r="I22" s="251"/>
      <c r="J22" s="251"/>
    </row>
    <row r="23" spans="1:10" ht="17.45" customHeight="1" x14ac:dyDescent="0.2">
      <c r="A23" s="251"/>
      <c r="B23" s="251"/>
      <c r="C23" s="251"/>
      <c r="D23" s="251"/>
      <c r="E23" s="251"/>
      <c r="F23" s="251"/>
      <c r="G23" s="251"/>
      <c r="H23" s="251"/>
      <c r="I23" s="251"/>
      <c r="J23" s="251"/>
    </row>
    <row r="24" spans="1:10" ht="17.45" customHeight="1" x14ac:dyDescent="0.2">
      <c r="A24" s="251"/>
      <c r="B24" s="251"/>
      <c r="C24" s="251"/>
      <c r="D24" s="251"/>
      <c r="E24" s="251"/>
      <c r="F24" s="251"/>
      <c r="G24" s="251"/>
      <c r="H24" s="251"/>
      <c r="I24" s="251"/>
      <c r="J24" s="251"/>
    </row>
    <row r="25" spans="1:10" ht="17.45" customHeight="1" x14ac:dyDescent="0.2">
      <c r="A25" s="251"/>
      <c r="B25" s="251"/>
      <c r="C25" s="251"/>
      <c r="D25" s="251"/>
      <c r="E25" s="251"/>
      <c r="F25" s="251"/>
      <c r="G25" s="251"/>
      <c r="H25" s="251"/>
      <c r="I25" s="251"/>
      <c r="J25" s="251"/>
    </row>
    <row r="26" spans="1:10" ht="17.45" customHeight="1" x14ac:dyDescent="0.2">
      <c r="A26" s="251"/>
      <c r="B26" s="251"/>
      <c r="C26" s="251"/>
      <c r="D26" s="251"/>
      <c r="E26" s="251"/>
      <c r="F26" s="251"/>
      <c r="G26" s="251"/>
      <c r="H26" s="251"/>
      <c r="I26" s="251"/>
      <c r="J26" s="251"/>
    </row>
    <row r="27" spans="1:10" ht="17.45" customHeight="1" x14ac:dyDescent="0.2">
      <c r="A27" s="251"/>
      <c r="B27" s="251"/>
      <c r="C27" s="251"/>
      <c r="D27" s="251"/>
      <c r="E27" s="251"/>
      <c r="F27" s="251"/>
      <c r="G27" s="251"/>
      <c r="H27" s="251"/>
      <c r="I27" s="251"/>
      <c r="J27" s="251"/>
    </row>
    <row r="28" spans="1:10" ht="17.45" customHeight="1" x14ac:dyDescent="0.2">
      <c r="A28" s="251"/>
      <c r="B28" s="251"/>
      <c r="C28" s="251"/>
      <c r="D28" s="251"/>
      <c r="E28" s="251"/>
      <c r="F28" s="251"/>
      <c r="G28" s="251"/>
      <c r="H28" s="251"/>
      <c r="I28" s="251"/>
      <c r="J28" s="251"/>
    </row>
    <row r="29" spans="1:10" ht="17.45" customHeight="1" x14ac:dyDescent="0.2">
      <c r="A29" s="251"/>
      <c r="B29" s="251"/>
      <c r="C29" s="251"/>
      <c r="D29" s="251"/>
      <c r="E29" s="251"/>
      <c r="F29" s="251"/>
      <c r="G29" s="251"/>
      <c r="H29" s="251"/>
      <c r="I29" s="251"/>
      <c r="J29" s="251"/>
    </row>
    <row r="30" spans="1:10" ht="17.45" customHeight="1" x14ac:dyDescent="0.2">
      <c r="A30" s="251"/>
      <c r="B30" s="251"/>
      <c r="C30" s="251"/>
      <c r="D30" s="251"/>
      <c r="E30" s="251"/>
      <c r="F30" s="251"/>
      <c r="G30" s="251"/>
      <c r="H30" s="251"/>
      <c r="I30" s="251"/>
      <c r="J30" s="251"/>
    </row>
  </sheetData>
  <mergeCells count="1">
    <mergeCell ref="A1:J3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schemas.microsoft.com/office/infopath/2007/PartnerControls"/>
    <ds:schemaRef ds:uri="d8745bc5-821e-4205-946a-621c2da728c8"/>
    <ds:schemaRef ds:uri="22baa3bd-a2fa-4ea9-9ebb-3a9c6a55952b"/>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2018-11-30T08:29:05Z</cp:lastPrinted>
  <dcterms:created xsi:type="dcterms:W3CDTF">2008-10-17T11:51:54Z</dcterms:created>
  <dcterms:modified xsi:type="dcterms:W3CDTF">2020-03-03T08:30:33Z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2020-02-19T15:20:37.3874275Z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78212f65-f4b4-4423-861a-490c5758bdfe</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2020-02-19T15:20:37.3874275Z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78212f65-f4b4-4423-861a-490c5758bdfe</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