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saveExternalLinkValues="0" codeName="ThisWorkbook" defaultThemeVersion="124226"/>
  <bookViews>
    <workbookView xWindow="0" yWindow="0" windowWidth="23040" windowHeight="10452" activeTab="1"/>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podaci'!$A$1:$J$61</definedName>
    <definedName name="_xlnm.Print_Area" localSheetId="5">PK!$A$1:$W$61</definedName>
  </definedNames>
  <calcPr calcId="145621"/>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H49" i="21"/>
  <c r="H51" i="21" s="1"/>
  <c r="I47" i="21"/>
  <c r="I49" i="21"/>
  <c r="I51" i="21" s="1"/>
  <c r="I14" i="19"/>
  <c r="I61" i="19" s="1"/>
  <c r="I63" i="19" s="1"/>
  <c r="I55" i="20"/>
  <c r="W61" i="22"/>
  <c r="I75" i="18"/>
  <c r="I131" i="18" s="1"/>
  <c r="I44" i="18"/>
  <c r="K60" i="19"/>
  <c r="J60" i="19"/>
  <c r="K14" i="19"/>
  <c r="K61" i="19" s="1"/>
  <c r="H57" i="20"/>
  <c r="H59" i="20" s="1"/>
  <c r="H61" i="19"/>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64" i="19" l="1"/>
  <c r="I62" i="19"/>
  <c r="I66" i="19" s="1"/>
  <c r="I57" i="20"/>
  <c r="I59" i="20" s="1"/>
  <c r="I72" i="18"/>
  <c r="K64" i="19"/>
  <c r="J63" i="19"/>
  <c r="K63" i="19"/>
  <c r="K62" i="19"/>
  <c r="K66" i="19" s="1"/>
  <c r="H64" i="19"/>
  <c r="H62" i="19"/>
  <c r="H68" i="19" s="1"/>
  <c r="H63" i="19"/>
  <c r="J62" i="19"/>
  <c r="J66" i="19" s="1"/>
  <c r="J64" i="19"/>
  <c r="I68" i="19" l="1"/>
  <c r="I67" i="19"/>
  <c r="K68" i="19"/>
  <c r="K67" i="19"/>
  <c r="H66" i="19"/>
  <c r="H67" i="19"/>
  <c r="J67" i="19"/>
  <c r="J68" i="19"/>
</calcChain>
</file>

<file path=xl/sharedStrings.xml><?xml version="1.0" encoding="utf-8"?>
<sst xmlns="http://schemas.openxmlformats.org/spreadsheetml/2006/main" count="536" uniqueCount="471">
  <si>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</si>
  <si>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</si>
  <si>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</si>
  <si>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</si>
  <si>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</si>
  <si>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</si>
  <si>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</si>
  <si>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</si>
  <si>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</si>
  <si>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</si>
  <si>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</si>
  <si>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</si>
  <si>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</si>
  <si>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</si>
  <si>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</si>
  <si>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</si>
  <si>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</si>
  <si>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</si>
  <si>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</si>
  <si>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</si>
  <si>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</si>
  <si>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</si>
  <si>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</si>
  <si>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</si>
  <si>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</si>
  <si>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</si>
  <si>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</si>
  <si>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</si>
  <si>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</si>
  <si>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</si>
  <si>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</si>
  <si>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</si>
  <si>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</si>
  <si>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</si>
  <si>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</si>
  <si>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</si>
  <si>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</si>
  <si>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</si>
  <si>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</si>
  <si>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</si>
  <si>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</si>
  <si>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</si>
  <si>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</si>
  <si>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</si>
  <si>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</si>
  <si>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</si>
  <si>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</si>
  <si>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</si>
  <si>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</si>
  <si>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</si>
  <si>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</si>
  <si>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</si>
  <si>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</si>
  <si>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</si>
  <si>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</si>
  <si>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</si>
  <si>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</si>
  <si>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</si>
  <si>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</si>
  <si>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</si>
  <si>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</si>
  <si>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</si>
  <si>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</si>
  <si>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</si>
  <si>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</si>
  <si>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</si>
  <si>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</si>
  <si>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</si>
  <si>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</si>
  <si>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</si>
  <si>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</si>
  <si>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</si>
  <si>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</si>
  <si>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</si>
  <si>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</si>
  <si>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</si>
  <si>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</si>
  <si>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</si>
  <si>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</si>
  <si>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</si>
  <si>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</si>
  <si>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</si>
  <si>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</si>
  <si>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</si>
  <si>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</si>
  <si>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</si>
  <si>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</si>
  <si>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</si>
  <si>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</si>
  <si>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</si>
  <si>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</si>
  <si>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</si>
  <si>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</si>
  <si>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</si>
  <si>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</si>
  <si>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</si>
  <si>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</si>
  <si>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</si>
  <si>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</si>
  <si>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</si>
  <si>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</si>
  <si>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</si>
  <si>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</si>
  <si>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</si>
  <si>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</si>
  <si>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</si>
  <si>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</si>
  <si>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</si>
  <si>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</si>
  <si>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</si>
  <si>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</si>
  <si>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</si>
  <si>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</si>
  <si>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</si>
  <si>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</si>
  <si>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</si>
  <si>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</si>
  <si>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</si>
  <si>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</si>
  <si>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</si>
  <si>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</si>
  <si>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</si>
  <si>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</si>
  <si>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</si>
  <si>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</si>
  <si>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</si>
  <si>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</si>
  <si>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</si>
  <si>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</si>
  <si>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</si>
  <si>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</si>
  <si>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</si>
  <si>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</si>
  <si>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</si>
  <si>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</si>
  <si>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</si>
  <si>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</si>
  <si>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</si>
  <si>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</si>
  <si>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</si>
  <si>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</si>
  <si>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</si>
  <si>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</si>
  <si>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</si>
  <si>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</si>
  <si>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</si>
  <si>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</si>
  <si>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</si>
  <si>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</si>
  <si>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</si>
  <si>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</si>
  <si>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</si>
  <si>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</si>
  <si>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</si>
  <si>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</si>
  <si>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</si>
  <si>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</si>
  <si>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</si>
  <si>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</si>
  <si>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</si>
  <si>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</si>
  <si>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</si>
  <si>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</si>
  <si>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</si>
  <si>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</si>
  <si>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</si>
  <si>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</si>
  <si>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</si>
  <si>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</si>
  <si>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</si>
  <si>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</si>
  <si>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</si>
  <si>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</si>
  <si>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</si>
  <si>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</si>
  <si>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</si>
  <si>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</si>
  <si>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</si>
  <si>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</si>
  <si>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</si>
  <si>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</si>
  <si>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</si>
  <si>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</si>
  <si>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</si>
  <si>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</si>
  <si>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</si>
  <si>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</si>
  <si>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</si>
  <si>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</si>
  <si>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</si>
  <si>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</si>
  <si>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</si>
  <si>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</si>
  <si>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</si>
  <si>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</si>
  <si>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</si>
  <si>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</si>
  <si>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</si>
  <si>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</si>
  <si>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</si>
  <si>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</si>
  <si>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</si>
  <si>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</si>
  <si>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</si>
  <si>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</si>
  <si>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</si>
  <si>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</si>
  <si>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</si>
  <si>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</si>
  <si>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</si>
  <si>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</si>
  <si>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</si>
  <si>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</si>
  <si>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</si>
  <si>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</si>
  <si>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</si>
  <si>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</si>
  <si>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</si>
  <si>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</si>
  <si>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</si>
  <si>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</si>
  <si>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</si>
  <si>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</si>
  <si>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</si>
  <si>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</si>
  <si>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</si>
  <si>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</si>
  <si>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</si>
  <si>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</si>
  <si>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</si>
  <si>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</si>
  <si>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</si>
  <si>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</si>
  <si>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</si>
  <si>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</si>
  <si>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</si>
  <si>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</si>
  <si>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</si>
  <si>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</si>
  <si>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</si>
  <si>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</si>
  <si>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</si>
  <si>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</si>
  <si>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</si>
  <si>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</si>
  <si>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</si>
  <si>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</si>
  <si>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</si>
  <si>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</si>
  <si>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</si>
  <si>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</si>
  <si>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</si>
  <si>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</si>
  <si>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</si>
  <si>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</si>
  <si>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</si>
  <si>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</si>
  <si>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</si>
  <si>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</si>
  <si>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</si>
  <si>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</si>
  <si>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</si>
  <si>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</si>
  <si>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</si>
  <si>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</si>
  <si>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</si>
  <si>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</si>
  <si>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</si>
  <si>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</si>
  <si>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</si>
  <si>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</si>
  <si>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</si>
  <si>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</si>
  <si>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</si>
  <si>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</si>
  <si>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</si>
  <si>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</si>
  <si>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</si>
  <si>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</si>
  <si>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</si>
  <si>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</si>
  <si>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</si>
  <si>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</si>
  <si>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</si>
  <si>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</si>
  <si>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</si>
  <si>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</si>
  <si>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</si>
  <si>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</si>
  <si>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</si>
  <si>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</si>
  <si>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</si>
  <si>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</si>
  <si>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</si>
  <si>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</si>
  <si>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</si>
  <si>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</si>
  <si>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</si>
  <si>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</si>
  <si>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</si>
  <si>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</si>
  <si>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</si>
  <si>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</si>
  <si>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</si>
  <si>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</si>
  <si>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</si>
  <si>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</si>
  <si>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</si>
  <si>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</si>
  <si>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</si>
  <si>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</si>
  <si>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</si>
  <si>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</si>
  <si>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</si>
  <si>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</si>
  <si>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</si>
  <si>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</si>
  <si>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</si>
  <si>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</si>
  <si>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</si>
  <si>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</si>
  <si>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</si>
  <si>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</si>
  <si>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</si>
  <si>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</si>
  <si>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</si>
  <si>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</si>
  <si>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</si>
  <si>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</si>
  <si>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</si>
  <si>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</si>
  <si>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</si>
  <si>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</si>
  <si>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</si>
  <si>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</si>
  <si>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</si>
  <si>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</si>
  <si>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</si>
  <si>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</si>
  <si>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</si>
  <si>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</si>
  <si>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</si>
  <si>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</si>
  <si>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</si>
  <si>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</si>
  <si>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</si>
  <si>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</si>
  <si>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</si>
  <si>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</si>
  <si>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</si>
  <si>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</si>
  <si>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</si>
  <si>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</si>
  <si>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</si>
  <si>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</si>
  <si>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</si>
  <si>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</si>
  <si>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</si>
  <si>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</si>
  <si>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</si>
  <si>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</si>
  <si>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</si>
  <si>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</si>
  <si>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</si>
  <si>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</si>
  <si>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</si>
  <si>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</si>
  <si>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</si>
  <si>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</si>
  <si>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</si>
  <si>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</si>
  <si>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</si>
  <si>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</si>
  <si>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</si>
  <si>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</si>
  <si>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</si>
  <si>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</si>
  <si>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</si>
  <si>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</si>
  <si>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</si>
  <si>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</si>
  <si>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</si>
  <si>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</si>
  <si>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</si>
  <si>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</si>
  <si>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</si>
  <si>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</si>
  <si>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</si>
  <si>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</si>
  <si>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</si>
  <si>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</si>
  <si>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</si>
  <si>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</si>
  <si>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</si>
  <si>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</si>
  <si>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</si>
  <si>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</si>
  <si>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</si>
  <si>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</si>
  <si>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</si>
  <si>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</si>
  <si>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</si>
  <si>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</si>
  <si>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</si>
  <si>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</si>
  <si>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</si>
  <si>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</si>
  <si>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</si>
  <si>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</si>
  <si>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</si>
  <si>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</si>
  <si>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</si>
  <si>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</si>
  <si>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</si>
  <si>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</si>
  <si>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</si>
  <si>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</si>
  <si>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</si>
  <si>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</si>
  <si>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</si>
  <si>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</si>
  <si>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</si>
  <si>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</si>
  <si>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</si>
  <si>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</si>
  <si>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</si>
  <si>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</si>
  <si>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</si>
  <si>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</si>
  <si>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</si>
  <si>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</si>
  <si>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</si>
  <si>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</si>
  <si>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</si>
  <si>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1.</t>
  </si>
  <si>
    <t>2.</t>
  </si>
  <si>
    <t>3.</t>
  </si>
  <si>
    <t>4.</t>
  </si>
  <si>
    <t>01650971</t>
  </si>
  <si>
    <t>HR</t>
  </si>
  <si>
    <t>04525204420</t>
  </si>
  <si>
    <t>VIRO TVORNICA ŠEĆERA d.d.</t>
  </si>
  <si>
    <t>ZAGREB</t>
  </si>
  <si>
    <t>ULICA GRADA VUKOVARA 269G</t>
  </si>
  <si>
    <t>info@scerana.hr</t>
  </si>
  <si>
    <t>www.secerana.hr</t>
  </si>
  <si>
    <t>DRAGIĆ NEVENA</t>
  </si>
  <si>
    <t>nevena.dragic@secerana.hr</t>
  </si>
  <si>
    <t>SLADORANA d.o.o.</t>
  </si>
  <si>
    <t>ŠEĆERANA 63, ŽUPANJA</t>
  </si>
  <si>
    <t>03307484</t>
  </si>
  <si>
    <t>SLAVONIJA ŽUPANJA d.d.</t>
  </si>
  <si>
    <t>J. J. STROSSMAYERA 65, ŽUPANJA</t>
  </si>
  <si>
    <t>01841009</t>
  </si>
  <si>
    <t>VIRO-KOOPERACIJA d.o.o.</t>
  </si>
  <si>
    <t>02835398</t>
  </si>
  <si>
    <t>VIRO BH d.o.o.</t>
  </si>
  <si>
    <t>HRVATSKIH BRANITELJA 21, GRUDE, BIH</t>
  </si>
  <si>
    <t>64-01-0029-17</t>
  </si>
  <si>
    <t>5493006LGN8RLWC2UL05</t>
  </si>
  <si>
    <t>010049135</t>
  </si>
  <si>
    <t>1569</t>
  </si>
  <si>
    <t>Obveznik: VIRO TVORNICA ŠEĆERA d.d.</t>
  </si>
  <si>
    <t>01 2369 773</t>
  </si>
  <si>
    <t>HRVATSKA INDUSTRIJA ŠEĆERA d.d.</t>
  </si>
  <si>
    <t>ULICA GRADA VUKOVARA 269G, ZAGREB</t>
  </si>
  <si>
    <t>05071631</t>
  </si>
  <si>
    <t>stanje na dan 30.09.2019</t>
  </si>
  <si>
    <t>u razdoblju 01.01.2019 do 30.09.2019</t>
  </si>
  <si>
    <t>u razdoblju 01.01.2019. do 30.09.2019.</t>
  </si>
  <si>
    <r>
      <t xml:space="preserve">BILJEŠKE UZ FINANCIJSKE IZVJEŠTAJE - TFI
(sastavljaju se za tromjesečna izvještajna razdoblja)
Naziv izdavatelja:   </t>
    </r>
    <r>
      <rPr>
        <b/>
        <sz val="10"/>
        <rFont val="Arial"/>
        <family val="2"/>
        <charset val="238"/>
      </rPr>
      <t>VIRO TVORNICA ŠEĆERA d.d.</t>
    </r>
    <r>
      <rPr>
        <sz val="10"/>
        <rFont val="Arial"/>
        <family val="2"/>
        <charset val="238"/>
      </rPr>
      <t xml:space="preserve">
OIB:  </t>
    </r>
    <r>
      <rPr>
        <b/>
        <sz val="10"/>
        <rFont val="Arial"/>
        <family val="2"/>
        <charset val="238"/>
      </rPr>
      <t xml:space="preserve"> 04525204420</t>
    </r>
    <r>
      <rPr>
        <sz val="10"/>
        <rFont val="Arial"/>
        <family val="2"/>
        <charset val="238"/>
      </rPr>
      <t xml:space="preserve">
Izvještajno razdoblje: </t>
    </r>
    <r>
      <rPr>
        <b/>
        <sz val="10"/>
        <rFont val="Arial"/>
        <family val="2"/>
        <charset val="238"/>
      </rPr>
      <t>01.01.2019. - 30.09.2019.</t>
    </r>
    <r>
      <rPr>
        <sz val="10"/>
        <rFont val="Arial"/>
        <family val="2"/>
        <charset val="238"/>
      </rPr>
      <t xml:space="preserve">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</si>
</sst>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4">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49" fontId="4" fillId="12" borderId="45" xfId="0" applyNumberFormat="1" applyFont="1" applyFill="1" applyBorder="1" applyAlignment="1" applyProtection="1">
      <alignment horizontal="center" vertical="center"/>
      <protection locked="0"/>
    </xf>
    <xf numFmtId="49" fontId="4" fillId="12" borderId="47" xfId="0" applyNumberFormat="1" applyFont="1" applyFill="1" applyBorder="1" applyAlignment="1" applyProtection="1">
      <alignment horizontal="center" vertical="center"/>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45" xfId="0"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4" fillId="12" borderId="3" xfId="0" applyFont="1" applyFill="1" applyBorder="1" applyAlignment="1" applyProtection="1">
      <alignment horizontal="center" vertical="center"/>
      <protection locked="0"/>
    </xf>
    <xf numFmtId="0" fontId="4" fillId="12" borderId="45" xfId="0" applyFont="1" applyFill="1" applyBorder="1" applyAlignment="1" applyProtection="1">
      <alignment horizontal="center" vertical="center"/>
      <protection locked="0"/>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49" fontId="4" fillId="12" borderId="3" xfId="0" applyNumberFormat="1" applyFont="1" applyFill="1" applyBorder="1" applyAlignment="1" applyProtection="1">
      <alignment horizontal="center" vertical="center"/>
      <protection locked="0"/>
    </xf>
    <xf numFmtId="49" fontId="4" fillId="12" borderId="45" xfId="0"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6">
    <cellStyle name="Hyperlink 2" xfId="2"/>
    <cellStyle name="Normal 2" xfId="3"/>
    <cellStyle name="Normal 3" xfId="4"/>
    <cellStyle name="Normalno" xfId="0" builtinId="0"/>
    <cellStyle name="Obično_VIRO-Konsolidacija RDiG 31.12.2011. - RADNO 2" xf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workbookViewId="0">
      <selection activeCell="C30" sqref="C30"/>
    </sheetView>
  </sheetViews>
  <sheetFormatPr defaultColWidth="9.109375" defaultRowHeight="14.4"/>
  <cols>
    <col min="1" max="8" width="9.109375" style="73"/>
    <col min="9" max="9" width="15.33203125" style="73" customWidth="1"/>
    <col min="10" max="16384" width="9.109375" style="73"/>
  </cols>
  <sheetData>
    <row r="1" spans="1:14" ht="15.6">
      <c r="A1" s="176" t="s">
        <v>391</v>
      </c>
      <c r="B1" s="177"/>
      <c r="C1" s="177"/>
      <c r="D1" s="71"/>
      <c r="E1" s="71"/>
      <c r="F1" s="71"/>
      <c r="G1" s="71"/>
      <c r="H1" s="71"/>
      <c r="I1" s="71"/>
      <c r="J1" s="72"/>
    </row>
    <row r="2" spans="1:14" ht="14.4" customHeight="1">
      <c r="A2" s="178" t="s">
        <v>407</v>
      </c>
      <c r="B2" s="179"/>
      <c r="C2" s="179"/>
      <c r="D2" s="179"/>
      <c r="E2" s="179"/>
      <c r="F2" s="179"/>
      <c r="G2" s="179"/>
      <c r="H2" s="179"/>
      <c r="I2" s="179"/>
      <c r="J2" s="180"/>
      <c r="N2" s="122" t="s">
        <v>434</v>
      </c>
    </row>
    <row r="3" spans="1:14">
      <c r="A3" s="74"/>
      <c r="B3" s="75"/>
      <c r="C3" s="75"/>
      <c r="D3" s="75"/>
      <c r="E3" s="75"/>
      <c r="F3" s="75"/>
      <c r="G3" s="75"/>
      <c r="H3" s="75"/>
      <c r="I3" s="75"/>
      <c r="J3" s="76"/>
      <c r="N3" s="122" t="s">
        <v>435</v>
      </c>
    </row>
    <row r="4" spans="1:14" ht="33.6" customHeight="1">
      <c r="A4" s="181" t="s">
        <v>392</v>
      </c>
      <c r="B4" s="182"/>
      <c r="C4" s="182"/>
      <c r="D4" s="182"/>
      <c r="E4" s="183">
        <v>43466</v>
      </c>
      <c r="F4" s="184"/>
      <c r="G4" s="77" t="s">
        <v>0</v>
      </c>
      <c r="H4" s="183">
        <v>43738</v>
      </c>
      <c r="I4" s="184"/>
      <c r="J4" s="78"/>
      <c r="N4" s="122" t="s">
        <v>436</v>
      </c>
    </row>
    <row r="5" spans="1:14" s="79" customFormat="1" ht="10.199999999999999" customHeight="1">
      <c r="A5" s="185"/>
      <c r="B5" s="186"/>
      <c r="C5" s="186"/>
      <c r="D5" s="186"/>
      <c r="E5" s="186"/>
      <c r="F5" s="186"/>
      <c r="G5" s="186"/>
      <c r="H5" s="186"/>
      <c r="I5" s="186"/>
      <c r="J5" s="187"/>
      <c r="N5" s="123" t="s">
        <v>437</v>
      </c>
    </row>
    <row r="6" spans="1:14" ht="20.399999999999999" customHeight="1">
      <c r="A6" s="80"/>
      <c r="B6" s="81" t="s">
        <v>414</v>
      </c>
      <c r="C6" s="82"/>
      <c r="D6" s="82"/>
      <c r="E6" s="88">
        <v>2019</v>
      </c>
      <c r="F6" s="83"/>
      <c r="G6" s="77"/>
      <c r="H6" s="83"/>
      <c r="I6" s="84"/>
      <c r="J6" s="85"/>
    </row>
    <row r="7" spans="1:14" s="87" customFormat="1" ht="10.95" customHeight="1">
      <c r="A7" s="80"/>
      <c r="B7" s="82"/>
      <c r="C7" s="82"/>
      <c r="D7" s="82"/>
      <c r="E7" s="86"/>
      <c r="F7" s="86"/>
      <c r="G7" s="77"/>
      <c r="H7" s="83"/>
      <c r="I7" s="84"/>
      <c r="J7" s="85"/>
    </row>
    <row r="8" spans="1:14" ht="20.399999999999999" customHeight="1">
      <c r="A8" s="80"/>
      <c r="B8" s="81" t="s">
        <v>415</v>
      </c>
      <c r="C8" s="82"/>
      <c r="D8" s="82"/>
      <c r="E8" s="88">
        <v>3</v>
      </c>
      <c r="F8" s="83"/>
      <c r="G8" s="77"/>
      <c r="H8" s="83"/>
      <c r="I8" s="84"/>
      <c r="J8" s="85"/>
    </row>
    <row r="9" spans="1:14" s="87" customFormat="1" ht="10.95" customHeight="1">
      <c r="A9" s="80"/>
      <c r="B9" s="82"/>
      <c r="C9" s="82"/>
      <c r="D9" s="82"/>
      <c r="E9" s="86"/>
      <c r="F9" s="86"/>
      <c r="G9" s="77"/>
      <c r="H9" s="86"/>
      <c r="I9" s="89"/>
      <c r="J9" s="85"/>
    </row>
    <row r="10" spans="1:14" ht="37.950000000000003" customHeight="1">
      <c r="A10" s="172" t="s">
        <v>416</v>
      </c>
      <c r="B10" s="173"/>
      <c r="C10" s="173"/>
      <c r="D10" s="173"/>
      <c r="E10" s="173"/>
      <c r="F10" s="173"/>
      <c r="G10" s="173"/>
      <c r="H10" s="173"/>
      <c r="I10" s="173"/>
      <c r="J10" s="90"/>
    </row>
    <row r="11" spans="1:14" ht="24.6" customHeight="1">
      <c r="A11" s="158" t="s">
        <v>393</v>
      </c>
      <c r="B11" s="174"/>
      <c r="C11" s="164" t="s">
        <v>438</v>
      </c>
      <c r="D11" s="165"/>
      <c r="E11" s="91"/>
      <c r="F11" s="127" t="s">
        <v>417</v>
      </c>
      <c r="G11" s="168"/>
      <c r="H11" s="143" t="s">
        <v>439</v>
      </c>
      <c r="I11" s="144"/>
      <c r="J11" s="92"/>
    </row>
    <row r="12" spans="1:14" ht="14.4" customHeight="1">
      <c r="A12" s="93"/>
      <c r="B12" s="94"/>
      <c r="C12" s="94"/>
      <c r="D12" s="94"/>
      <c r="E12" s="175"/>
      <c r="F12" s="175"/>
      <c r="G12" s="175"/>
      <c r="H12" s="175"/>
      <c r="I12" s="95"/>
      <c r="J12" s="92"/>
    </row>
    <row r="13" spans="1:14" ht="21" customHeight="1">
      <c r="A13" s="126" t="s">
        <v>408</v>
      </c>
      <c r="B13" s="168"/>
      <c r="C13" s="188" t="s">
        <v>460</v>
      </c>
      <c r="D13" s="189"/>
      <c r="E13" s="190"/>
      <c r="F13" s="175"/>
      <c r="G13" s="175"/>
      <c r="H13" s="175"/>
      <c r="I13" s="95"/>
      <c r="J13" s="92"/>
    </row>
    <row r="14" spans="1:14" ht="10.95" customHeight="1">
      <c r="A14" s="91"/>
      <c r="B14" s="95"/>
      <c r="C14" s="94"/>
      <c r="D14" s="94"/>
      <c r="E14" s="133"/>
      <c r="F14" s="133"/>
      <c r="G14" s="133"/>
      <c r="H14" s="133"/>
      <c r="I14" s="94"/>
      <c r="J14" s="96"/>
    </row>
    <row r="15" spans="1:14" ht="22.95" customHeight="1">
      <c r="A15" s="126" t="s">
        <v>394</v>
      </c>
      <c r="B15" s="168"/>
      <c r="C15" s="164" t="s">
        <v>440</v>
      </c>
      <c r="D15" s="165"/>
      <c r="E15" s="169"/>
      <c r="F15" s="160"/>
      <c r="G15" s="97" t="s">
        <v>418</v>
      </c>
      <c r="H15" s="170" t="s">
        <v>459</v>
      </c>
      <c r="I15" s="171"/>
      <c r="J15" s="98"/>
    </row>
    <row r="16" spans="1:14" ht="10.95" customHeight="1">
      <c r="A16" s="91"/>
      <c r="B16" s="95"/>
      <c r="C16" s="94"/>
      <c r="D16" s="94"/>
      <c r="E16" s="133"/>
      <c r="F16" s="133"/>
      <c r="G16" s="133"/>
      <c r="H16" s="133"/>
      <c r="I16" s="94"/>
      <c r="J16" s="96"/>
    </row>
    <row r="17" spans="1:10" ht="22.95" customHeight="1">
      <c r="A17" s="99"/>
      <c r="B17" s="97" t="s">
        <v>419</v>
      </c>
      <c r="C17" s="164" t="s">
        <v>461</v>
      </c>
      <c r="D17" s="165"/>
      <c r="E17" s="100"/>
      <c r="F17" s="100"/>
      <c r="G17" s="100"/>
      <c r="H17" s="100"/>
      <c r="I17" s="100"/>
      <c r="J17" s="98"/>
    </row>
    <row r="18" spans="1:10">
      <c r="A18" s="166"/>
      <c r="B18" s="167"/>
      <c r="C18" s="133"/>
      <c r="D18" s="133"/>
      <c r="E18" s="133"/>
      <c r="F18" s="133"/>
      <c r="G18" s="133"/>
      <c r="H18" s="133"/>
      <c r="I18" s="94"/>
      <c r="J18" s="96"/>
    </row>
    <row r="19" spans="1:10">
      <c r="A19" s="158" t="s">
        <v>395</v>
      </c>
      <c r="B19" s="159"/>
      <c r="C19" s="134" t="s">
        <v>441</v>
      </c>
      <c r="D19" s="135"/>
      <c r="E19" s="135"/>
      <c r="F19" s="135"/>
      <c r="G19" s="135"/>
      <c r="H19" s="135"/>
      <c r="I19" s="135"/>
      <c r="J19" s="136"/>
    </row>
    <row r="20" spans="1:10">
      <c r="A20" s="93"/>
      <c r="B20" s="94"/>
      <c r="C20" s="101"/>
      <c r="D20" s="94"/>
      <c r="E20" s="133"/>
      <c r="F20" s="133"/>
      <c r="G20" s="133"/>
      <c r="H20" s="133"/>
      <c r="I20" s="94"/>
      <c r="J20" s="96"/>
    </row>
    <row r="21" spans="1:10">
      <c r="A21" s="158" t="s">
        <v>396</v>
      </c>
      <c r="B21" s="159"/>
      <c r="C21" s="143">
        <v>10000</v>
      </c>
      <c r="D21" s="144"/>
      <c r="E21" s="133"/>
      <c r="F21" s="133"/>
      <c r="G21" s="134" t="s">
        <v>442</v>
      </c>
      <c r="H21" s="135"/>
      <c r="I21" s="135"/>
      <c r="J21" s="136"/>
    </row>
    <row r="22" spans="1:10">
      <c r="A22" s="93"/>
      <c r="B22" s="94"/>
      <c r="C22" s="94"/>
      <c r="D22" s="94"/>
      <c r="E22" s="133"/>
      <c r="F22" s="133"/>
      <c r="G22" s="133"/>
      <c r="H22" s="133"/>
      <c r="I22" s="94"/>
      <c r="J22" s="96"/>
    </row>
    <row r="23" spans="1:10">
      <c r="A23" s="158" t="s">
        <v>397</v>
      </c>
      <c r="B23" s="159"/>
      <c r="C23" s="134" t="s">
        <v>443</v>
      </c>
      <c r="D23" s="135"/>
      <c r="E23" s="135"/>
      <c r="F23" s="135"/>
      <c r="G23" s="135"/>
      <c r="H23" s="135"/>
      <c r="I23" s="135"/>
      <c r="J23" s="136"/>
    </row>
    <row r="24" spans="1:10">
      <c r="A24" s="93"/>
      <c r="B24" s="94"/>
      <c r="C24" s="94"/>
      <c r="D24" s="94"/>
      <c r="E24" s="133"/>
      <c r="F24" s="133"/>
      <c r="G24" s="133"/>
      <c r="H24" s="133"/>
      <c r="I24" s="94"/>
      <c r="J24" s="96"/>
    </row>
    <row r="25" spans="1:10">
      <c r="A25" s="158" t="s">
        <v>398</v>
      </c>
      <c r="B25" s="159"/>
      <c r="C25" s="161" t="s">
        <v>444</v>
      </c>
      <c r="D25" s="162"/>
      <c r="E25" s="162"/>
      <c r="F25" s="162"/>
      <c r="G25" s="162"/>
      <c r="H25" s="162"/>
      <c r="I25" s="162"/>
      <c r="J25" s="163"/>
    </row>
    <row r="26" spans="1:10">
      <c r="A26" s="93"/>
      <c r="B26" s="94"/>
      <c r="C26" s="101"/>
      <c r="D26" s="94"/>
      <c r="E26" s="133"/>
      <c r="F26" s="133"/>
      <c r="G26" s="133"/>
      <c r="H26" s="133"/>
      <c r="I26" s="94"/>
      <c r="J26" s="96"/>
    </row>
    <row r="27" spans="1:10">
      <c r="A27" s="158" t="s">
        <v>399</v>
      </c>
      <c r="B27" s="159"/>
      <c r="C27" s="161" t="s">
        <v>445</v>
      </c>
      <c r="D27" s="162"/>
      <c r="E27" s="162"/>
      <c r="F27" s="162"/>
      <c r="G27" s="162"/>
      <c r="H27" s="162"/>
      <c r="I27" s="162"/>
      <c r="J27" s="163"/>
    </row>
    <row r="28" spans="1:10" ht="13.95" customHeight="1">
      <c r="A28" s="93"/>
      <c r="B28" s="94"/>
      <c r="C28" s="101"/>
      <c r="D28" s="94"/>
      <c r="E28" s="133"/>
      <c r="F28" s="133"/>
      <c r="G28" s="133"/>
      <c r="H28" s="133"/>
      <c r="I28" s="94"/>
      <c r="J28" s="96"/>
    </row>
    <row r="29" spans="1:10" ht="22.95" customHeight="1">
      <c r="A29" s="126" t="s">
        <v>409</v>
      </c>
      <c r="B29" s="159"/>
      <c r="C29" s="102">
        <v>415</v>
      </c>
      <c r="D29" s="103"/>
      <c r="E29" s="137"/>
      <c r="F29" s="137"/>
      <c r="G29" s="137"/>
      <c r="H29" s="137"/>
      <c r="I29" s="104"/>
      <c r="J29" s="105"/>
    </row>
    <row r="30" spans="1:10">
      <c r="A30" s="93"/>
      <c r="B30" s="94"/>
      <c r="C30" s="94"/>
      <c r="D30" s="94"/>
      <c r="E30" s="133"/>
      <c r="F30" s="133"/>
      <c r="G30" s="133"/>
      <c r="H30" s="133"/>
      <c r="I30" s="104"/>
      <c r="J30" s="105"/>
    </row>
    <row r="31" spans="1:10">
      <c r="A31" s="158" t="s">
        <v>400</v>
      </c>
      <c r="B31" s="159"/>
      <c r="C31" s="117" t="s">
        <v>422</v>
      </c>
      <c r="D31" s="157" t="s">
        <v>420</v>
      </c>
      <c r="E31" s="141"/>
      <c r="F31" s="141"/>
      <c r="G31" s="141"/>
      <c r="H31" s="106"/>
      <c r="I31" s="107" t="s">
        <v>421</v>
      </c>
      <c r="J31" s="108" t="s">
        <v>422</v>
      </c>
    </row>
    <row r="32" spans="1:10">
      <c r="A32" s="158"/>
      <c r="B32" s="159"/>
      <c r="C32" s="109"/>
      <c r="D32" s="77"/>
      <c r="E32" s="160"/>
      <c r="F32" s="160"/>
      <c r="G32" s="160"/>
      <c r="H32" s="160"/>
      <c r="I32" s="104"/>
      <c r="J32" s="105"/>
    </row>
    <row r="33" spans="1:10">
      <c r="A33" s="158" t="s">
        <v>410</v>
      </c>
      <c r="B33" s="159"/>
      <c r="C33" s="102" t="s">
        <v>424</v>
      </c>
      <c r="D33" s="157" t="s">
        <v>423</v>
      </c>
      <c r="E33" s="141"/>
      <c r="F33" s="141"/>
      <c r="G33" s="141"/>
      <c r="H33" s="100"/>
      <c r="I33" s="107" t="s">
        <v>424</v>
      </c>
      <c r="J33" s="108" t="s">
        <v>425</v>
      </c>
    </row>
    <row r="34" spans="1:10">
      <c r="A34" s="93"/>
      <c r="B34" s="94"/>
      <c r="C34" s="94"/>
      <c r="D34" s="94"/>
      <c r="E34" s="133"/>
      <c r="F34" s="133"/>
      <c r="G34" s="133"/>
      <c r="H34" s="133"/>
      <c r="I34" s="94"/>
      <c r="J34" s="96"/>
    </row>
    <row r="35" spans="1:10">
      <c r="A35" s="157" t="s">
        <v>411</v>
      </c>
      <c r="B35" s="141"/>
      <c r="C35" s="141"/>
      <c r="D35" s="141"/>
      <c r="E35" s="141" t="s">
        <v>401</v>
      </c>
      <c r="F35" s="141"/>
      <c r="G35" s="141"/>
      <c r="H35" s="141"/>
      <c r="I35" s="141"/>
      <c r="J35" s="110" t="s">
        <v>402</v>
      </c>
    </row>
    <row r="36" spans="1:10">
      <c r="A36" s="93"/>
      <c r="B36" s="94"/>
      <c r="C36" s="94"/>
      <c r="D36" s="94"/>
      <c r="E36" s="133"/>
      <c r="F36" s="133"/>
      <c r="G36" s="133"/>
      <c r="H36" s="133"/>
      <c r="I36" s="94"/>
      <c r="J36" s="105"/>
    </row>
    <row r="37" spans="1:10">
      <c r="A37" s="153" t="s">
        <v>448</v>
      </c>
      <c r="B37" s="154"/>
      <c r="C37" s="154"/>
      <c r="D37" s="154"/>
      <c r="E37" s="153" t="s">
        <v>449</v>
      </c>
      <c r="F37" s="154"/>
      <c r="G37" s="154"/>
      <c r="H37" s="154"/>
      <c r="I37" s="155"/>
      <c r="J37" s="124" t="s">
        <v>450</v>
      </c>
    </row>
    <row r="38" spans="1:10">
      <c r="A38" s="93"/>
      <c r="B38" s="94"/>
      <c r="C38" s="101"/>
      <c r="D38" s="156"/>
      <c r="E38" s="156"/>
      <c r="F38" s="156"/>
      <c r="G38" s="156"/>
      <c r="H38" s="156"/>
      <c r="I38" s="156"/>
      <c r="J38" s="96"/>
    </row>
    <row r="39" spans="1:10">
      <c r="A39" s="153" t="s">
        <v>451</v>
      </c>
      <c r="B39" s="154"/>
      <c r="C39" s="154"/>
      <c r="D39" s="155"/>
      <c r="E39" s="153" t="s">
        <v>452</v>
      </c>
      <c r="F39" s="154"/>
      <c r="G39" s="154"/>
      <c r="H39" s="154"/>
      <c r="I39" s="155"/>
      <c r="J39" s="125" t="s">
        <v>453</v>
      </c>
    </row>
    <row r="40" spans="1:10">
      <c r="A40" s="93"/>
      <c r="B40" s="94"/>
      <c r="C40" s="101"/>
      <c r="D40" s="111"/>
      <c r="E40" s="156"/>
      <c r="F40" s="156"/>
      <c r="G40" s="156"/>
      <c r="H40" s="156"/>
      <c r="I40" s="95"/>
      <c r="J40" s="96"/>
    </row>
    <row r="41" spans="1:10">
      <c r="A41" s="153" t="s">
        <v>454</v>
      </c>
      <c r="B41" s="154"/>
      <c r="C41" s="154"/>
      <c r="D41" s="155"/>
      <c r="E41" s="153" t="s">
        <v>449</v>
      </c>
      <c r="F41" s="154"/>
      <c r="G41" s="154"/>
      <c r="H41" s="154"/>
      <c r="I41" s="155"/>
      <c r="J41" s="125" t="s">
        <v>455</v>
      </c>
    </row>
    <row r="42" spans="1:10">
      <c r="A42" s="93"/>
      <c r="B42" s="94"/>
      <c r="C42" s="101"/>
      <c r="D42" s="111"/>
      <c r="E42" s="156"/>
      <c r="F42" s="156"/>
      <c r="G42" s="156"/>
      <c r="H42" s="156"/>
      <c r="I42" s="95"/>
      <c r="J42" s="96"/>
    </row>
    <row r="43" spans="1:10">
      <c r="A43" s="153" t="s">
        <v>456</v>
      </c>
      <c r="B43" s="154"/>
      <c r="C43" s="154"/>
      <c r="D43" s="155"/>
      <c r="E43" s="153" t="s">
        <v>457</v>
      </c>
      <c r="F43" s="154"/>
      <c r="G43" s="154"/>
      <c r="H43" s="154"/>
      <c r="I43" s="155"/>
      <c r="J43" s="125" t="s">
        <v>458</v>
      </c>
    </row>
    <row r="44" spans="1:10">
      <c r="A44" s="112"/>
      <c r="B44" s="101"/>
      <c r="C44" s="147"/>
      <c r="D44" s="147"/>
      <c r="E44" s="133"/>
      <c r="F44" s="133"/>
      <c r="G44" s="147"/>
      <c r="H44" s="147"/>
      <c r="I44" s="147"/>
      <c r="J44" s="96"/>
    </row>
    <row r="45" spans="1:10">
      <c r="A45" s="149" t="s">
        <v>464</v>
      </c>
      <c r="B45" s="150"/>
      <c r="C45" s="150"/>
      <c r="D45" s="151"/>
      <c r="E45" s="149" t="s">
        <v>465</v>
      </c>
      <c r="F45" s="150"/>
      <c r="G45" s="150"/>
      <c r="H45" s="150"/>
      <c r="I45" s="151"/>
      <c r="J45" s="117" t="s">
        <v>466</v>
      </c>
    </row>
    <row r="46" spans="1:10">
      <c r="A46" s="112"/>
      <c r="B46" s="101"/>
      <c r="C46" s="101"/>
      <c r="D46" s="94"/>
      <c r="E46" s="152"/>
      <c r="F46" s="152"/>
      <c r="G46" s="147"/>
      <c r="H46" s="147"/>
      <c r="I46" s="94"/>
      <c r="J46" s="96"/>
    </row>
    <row r="47" spans="1:10">
      <c r="A47" s="149"/>
      <c r="B47" s="150"/>
      <c r="C47" s="150"/>
      <c r="D47" s="151"/>
      <c r="E47" s="149"/>
      <c r="F47" s="150"/>
      <c r="G47" s="150"/>
      <c r="H47" s="150"/>
      <c r="I47" s="151"/>
      <c r="J47" s="102"/>
    </row>
    <row r="48" spans="1:10">
      <c r="A48" s="112"/>
      <c r="B48" s="101"/>
      <c r="C48" s="101"/>
      <c r="D48" s="94"/>
      <c r="E48" s="133"/>
      <c r="F48" s="133"/>
      <c r="G48" s="147"/>
      <c r="H48" s="147"/>
      <c r="I48" s="94"/>
      <c r="J48" s="113" t="s">
        <v>426</v>
      </c>
    </row>
    <row r="49" spans="1:10">
      <c r="A49" s="112"/>
      <c r="B49" s="101"/>
      <c r="C49" s="101"/>
      <c r="D49" s="94"/>
      <c r="E49" s="133"/>
      <c r="F49" s="133"/>
      <c r="G49" s="147"/>
      <c r="H49" s="147"/>
      <c r="I49" s="94"/>
      <c r="J49" s="113" t="s">
        <v>427</v>
      </c>
    </row>
    <row r="50" spans="1:10" ht="14.4" customHeight="1">
      <c r="A50" s="126" t="s">
        <v>403</v>
      </c>
      <c r="B50" s="127"/>
      <c r="C50" s="143" t="s">
        <v>427</v>
      </c>
      <c r="D50" s="144"/>
      <c r="E50" s="145" t="s">
        <v>428</v>
      </c>
      <c r="F50" s="146"/>
      <c r="G50" s="134"/>
      <c r="H50" s="135"/>
      <c r="I50" s="135"/>
      <c r="J50" s="136"/>
    </row>
    <row r="51" spans="1:10">
      <c r="A51" s="112"/>
      <c r="B51" s="101"/>
      <c r="C51" s="147"/>
      <c r="D51" s="147"/>
      <c r="E51" s="133"/>
      <c r="F51" s="133"/>
      <c r="G51" s="148" t="s">
        <v>429</v>
      </c>
      <c r="H51" s="148"/>
      <c r="I51" s="148"/>
      <c r="J51" s="85"/>
    </row>
    <row r="52" spans="1:10" ht="13.95" customHeight="1">
      <c r="A52" s="126" t="s">
        <v>404</v>
      </c>
      <c r="B52" s="127"/>
      <c r="C52" s="134" t="s">
        <v>446</v>
      </c>
      <c r="D52" s="135"/>
      <c r="E52" s="135"/>
      <c r="F52" s="135"/>
      <c r="G52" s="135"/>
      <c r="H52" s="135"/>
      <c r="I52" s="135"/>
      <c r="J52" s="136"/>
    </row>
    <row r="53" spans="1:10">
      <c r="A53" s="93"/>
      <c r="B53" s="94"/>
      <c r="C53" s="137" t="s">
        <v>405</v>
      </c>
      <c r="D53" s="137"/>
      <c r="E53" s="137"/>
      <c r="F53" s="137"/>
      <c r="G53" s="137"/>
      <c r="H53" s="137"/>
      <c r="I53" s="137"/>
      <c r="J53" s="96"/>
    </row>
    <row r="54" spans="1:10">
      <c r="A54" s="126" t="s">
        <v>406</v>
      </c>
      <c r="B54" s="127"/>
      <c r="C54" s="138" t="s">
        <v>463</v>
      </c>
      <c r="D54" s="139"/>
      <c r="E54" s="140"/>
      <c r="F54" s="133"/>
      <c r="G54" s="133"/>
      <c r="H54" s="141"/>
      <c r="I54" s="141"/>
      <c r="J54" s="142"/>
    </row>
    <row r="55" spans="1:10">
      <c r="A55" s="93"/>
      <c r="B55" s="94"/>
      <c r="C55" s="101"/>
      <c r="D55" s="94"/>
      <c r="E55" s="133"/>
      <c r="F55" s="133"/>
      <c r="G55" s="133"/>
      <c r="H55" s="133"/>
      <c r="I55" s="94"/>
      <c r="J55" s="96"/>
    </row>
    <row r="56" spans="1:10" ht="14.4" customHeight="1">
      <c r="A56" s="126" t="s">
        <v>398</v>
      </c>
      <c r="B56" s="127"/>
      <c r="C56" s="128" t="s">
        <v>447</v>
      </c>
      <c r="D56" s="129"/>
      <c r="E56" s="129"/>
      <c r="F56" s="129"/>
      <c r="G56" s="129"/>
      <c r="H56" s="129"/>
      <c r="I56" s="129"/>
      <c r="J56" s="130"/>
    </row>
    <row r="57" spans="1:10">
      <c r="A57" s="93"/>
      <c r="B57" s="94"/>
      <c r="C57" s="94"/>
      <c r="D57" s="94"/>
      <c r="E57" s="133"/>
      <c r="F57" s="133"/>
      <c r="G57" s="133"/>
      <c r="H57" s="133"/>
      <c r="I57" s="94"/>
      <c r="J57" s="96"/>
    </row>
    <row r="58" spans="1:10">
      <c r="A58" s="126" t="s">
        <v>430</v>
      </c>
      <c r="B58" s="127"/>
      <c r="C58" s="128"/>
      <c r="D58" s="129"/>
      <c r="E58" s="129"/>
      <c r="F58" s="129"/>
      <c r="G58" s="129"/>
      <c r="H58" s="129"/>
      <c r="I58" s="129"/>
      <c r="J58" s="130"/>
    </row>
    <row r="59" spans="1:10" ht="14.4" customHeight="1">
      <c r="A59" s="93"/>
      <c r="B59" s="94"/>
      <c r="C59" s="131" t="s">
        <v>431</v>
      </c>
      <c r="D59" s="131"/>
      <c r="E59" s="131"/>
      <c r="F59" s="131"/>
      <c r="G59" s="94"/>
      <c r="H59" s="94"/>
      <c r="I59" s="94"/>
      <c r="J59" s="96"/>
    </row>
    <row r="60" spans="1:10">
      <c r="A60" s="126" t="s">
        <v>432</v>
      </c>
      <c r="B60" s="127"/>
      <c r="C60" s="128"/>
      <c r="D60" s="129"/>
      <c r="E60" s="129"/>
      <c r="F60" s="129"/>
      <c r="G60" s="129"/>
      <c r="H60" s="129"/>
      <c r="I60" s="129"/>
      <c r="J60" s="130"/>
    </row>
    <row r="61" spans="1:10" ht="14.4" customHeight="1">
      <c r="A61" s="114"/>
      <c r="B61" s="115"/>
      <c r="C61" s="132" t="s">
        <v>433</v>
      </c>
      <c r="D61" s="132"/>
      <c r="E61" s="132"/>
      <c r="F61" s="132"/>
      <c r="G61" s="132"/>
      <c r="H61" s="115"/>
      <c r="I61" s="115"/>
      <c r="J61" s="116"/>
    </row>
    <row r="68" ht="27" customHeight="1"/>
    <row r="72" ht="38.4" customHeight="1"/>
  </sheetData>
  <sheetProtection algorithmName="SHA-512" hashValue="wcgZhETkk+5wjoWlSEAnhLIVrV5nBOrDZp6OsIFq9HluYXWxdKmu2z02uduvd7gFHLbpo1oUEUDtlJwaTkL6Fw==" saltValue="rpmco+acMY+KpLwUOmnx7A=="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tabSelected="1" view="pageBreakPreview" zoomScale="110" zoomScaleNormal="100" zoomScaleSheetLayoutView="110" workbookViewId="0">
      <selection activeCell="H132" sqref="H132"/>
    </sheetView>
  </sheetViews>
  <sheetFormatPr defaultColWidth="8.88671875" defaultRowHeight="13.2"/>
  <cols>
    <col min="1" max="7" width="8.88671875" style="11"/>
    <col min="8" max="9" width="16.44140625" style="35" customWidth="1"/>
    <col min="10" max="10" width="10.33203125" style="11" bestFit="1" customWidth="1"/>
    <col min="11" max="16384" width="8.88671875" style="11"/>
  </cols>
  <sheetData>
    <row r="1" spans="1:9">
      <c r="A1" s="198" t="s">
        <v>1</v>
      </c>
      <c r="B1" s="199"/>
      <c r="C1" s="199"/>
      <c r="D1" s="199"/>
      <c r="E1" s="199"/>
      <c r="F1" s="199"/>
      <c r="G1" s="199"/>
      <c r="H1" s="199"/>
      <c r="I1" s="199"/>
    </row>
    <row r="2" spans="1:9">
      <c r="A2" s="200" t="s">
        <v>467</v>
      </c>
      <c r="B2" s="201"/>
      <c r="C2" s="201"/>
      <c r="D2" s="201"/>
      <c r="E2" s="201"/>
      <c r="F2" s="201"/>
      <c r="G2" s="201"/>
      <c r="H2" s="201"/>
      <c r="I2" s="201"/>
    </row>
    <row r="3" spans="1:9">
      <c r="A3" s="202" t="s">
        <v>355</v>
      </c>
      <c r="B3" s="203"/>
      <c r="C3" s="203"/>
      <c r="D3" s="203"/>
      <c r="E3" s="203"/>
      <c r="F3" s="203"/>
      <c r="G3" s="203"/>
      <c r="H3" s="203"/>
      <c r="I3" s="203"/>
    </row>
    <row r="4" spans="1:9">
      <c r="A4" s="204" t="s">
        <v>462</v>
      </c>
      <c r="B4" s="205"/>
      <c r="C4" s="205"/>
      <c r="D4" s="205"/>
      <c r="E4" s="205"/>
      <c r="F4" s="205"/>
      <c r="G4" s="205"/>
      <c r="H4" s="205"/>
      <c r="I4" s="206"/>
    </row>
    <row r="5" spans="1:9" ht="30.6">
      <c r="A5" s="209" t="s">
        <v>2</v>
      </c>
      <c r="B5" s="210"/>
      <c r="C5" s="210"/>
      <c r="D5" s="210"/>
      <c r="E5" s="210"/>
      <c r="F5" s="210"/>
      <c r="G5" s="12" t="s">
        <v>105</v>
      </c>
      <c r="H5" s="14" t="s">
        <v>372</v>
      </c>
      <c r="I5" s="14" t="s">
        <v>373</v>
      </c>
    </row>
    <row r="6" spans="1:9">
      <c r="A6" s="207">
        <v>1</v>
      </c>
      <c r="B6" s="208"/>
      <c r="C6" s="208"/>
      <c r="D6" s="208"/>
      <c r="E6" s="208"/>
      <c r="F6" s="208"/>
      <c r="G6" s="13">
        <v>2</v>
      </c>
      <c r="H6" s="14">
        <v>3</v>
      </c>
      <c r="I6" s="14">
        <v>4</v>
      </c>
    </row>
    <row r="7" spans="1:9">
      <c r="A7" s="211"/>
      <c r="B7" s="211"/>
      <c r="C7" s="211"/>
      <c r="D7" s="211"/>
      <c r="E7" s="211"/>
      <c r="F7" s="211"/>
      <c r="G7" s="211"/>
      <c r="H7" s="211"/>
      <c r="I7" s="211"/>
    </row>
    <row r="8" spans="1:9" ht="12.75" customHeight="1">
      <c r="A8" s="192" t="s">
        <v>4</v>
      </c>
      <c r="B8" s="192"/>
      <c r="C8" s="192"/>
      <c r="D8" s="192"/>
      <c r="E8" s="192"/>
      <c r="F8" s="192"/>
      <c r="G8" s="15">
        <v>1</v>
      </c>
      <c r="H8" s="33">
        <v>0</v>
      </c>
      <c r="I8" s="33">
        <v>0</v>
      </c>
    </row>
    <row r="9" spans="1:9" ht="12.75" customHeight="1">
      <c r="A9" s="193" t="s">
        <v>381</v>
      </c>
      <c r="B9" s="193"/>
      <c r="C9" s="193"/>
      <c r="D9" s="193"/>
      <c r="E9" s="193"/>
      <c r="F9" s="193"/>
      <c r="G9" s="16">
        <v>2</v>
      </c>
      <c r="H9" s="34">
        <f>H10+H17+H27+H38+H43</f>
        <v>509194205</v>
      </c>
      <c r="I9" s="34">
        <f>I10+I17+I27+I38+I43</f>
        <v>490897667</v>
      </c>
    </row>
    <row r="10" spans="1:9" ht="12.75" customHeight="1">
      <c r="A10" s="195" t="s">
        <v>5</v>
      </c>
      <c r="B10" s="195"/>
      <c r="C10" s="195"/>
      <c r="D10" s="195"/>
      <c r="E10" s="195"/>
      <c r="F10" s="195"/>
      <c r="G10" s="16">
        <v>3</v>
      </c>
      <c r="H10" s="34">
        <f>H11+H12+H13+H14+H15+H16</f>
        <v>6506824</v>
      </c>
      <c r="I10" s="34">
        <f>I11+I12+I13+I14+I15+I16</f>
        <v>2828058</v>
      </c>
    </row>
    <row r="11" spans="1:9" ht="12.75" customHeight="1">
      <c r="A11" s="191" t="s">
        <v>6</v>
      </c>
      <c r="B11" s="191"/>
      <c r="C11" s="191"/>
      <c r="D11" s="191"/>
      <c r="E11" s="191"/>
      <c r="F11" s="191"/>
      <c r="G11" s="15">
        <v>4</v>
      </c>
      <c r="H11" s="33">
        <v>0</v>
      </c>
      <c r="I11" s="33">
        <v>596120</v>
      </c>
    </row>
    <row r="12" spans="1:9" ht="22.95" customHeight="1">
      <c r="A12" s="191" t="s">
        <v>7</v>
      </c>
      <c r="B12" s="191"/>
      <c r="C12" s="191"/>
      <c r="D12" s="191"/>
      <c r="E12" s="191"/>
      <c r="F12" s="191"/>
      <c r="G12" s="15">
        <v>5</v>
      </c>
      <c r="H12" s="33">
        <v>6506824</v>
      </c>
      <c r="I12" s="33">
        <v>2231938</v>
      </c>
    </row>
    <row r="13" spans="1:9" ht="12.75" customHeight="1">
      <c r="A13" s="191" t="s">
        <v>8</v>
      </c>
      <c r="B13" s="191"/>
      <c r="C13" s="191"/>
      <c r="D13" s="191"/>
      <c r="E13" s="191"/>
      <c r="F13" s="191"/>
      <c r="G13" s="15">
        <v>6</v>
      </c>
      <c r="H13" s="33">
        <v>0</v>
      </c>
      <c r="I13" s="33">
        <v>0</v>
      </c>
    </row>
    <row r="14" spans="1:9" ht="12.75" customHeight="1">
      <c r="A14" s="191" t="s">
        <v>9</v>
      </c>
      <c r="B14" s="191"/>
      <c r="C14" s="191"/>
      <c r="D14" s="191"/>
      <c r="E14" s="191"/>
      <c r="F14" s="191"/>
      <c r="G14" s="15">
        <v>7</v>
      </c>
      <c r="H14" s="33">
        <v>0</v>
      </c>
      <c r="I14" s="33">
        <v>0</v>
      </c>
    </row>
    <row r="15" spans="1:9" ht="12.75" customHeight="1">
      <c r="A15" s="191" t="s">
        <v>10</v>
      </c>
      <c r="B15" s="191"/>
      <c r="C15" s="191"/>
      <c r="D15" s="191"/>
      <c r="E15" s="191"/>
      <c r="F15" s="191"/>
      <c r="G15" s="15">
        <v>8</v>
      </c>
      <c r="H15" s="33">
        <v>0</v>
      </c>
      <c r="I15" s="33">
        <v>0</v>
      </c>
    </row>
    <row r="16" spans="1:9" ht="12.75" customHeight="1">
      <c r="A16" s="191" t="s">
        <v>11</v>
      </c>
      <c r="B16" s="191"/>
      <c r="C16" s="191"/>
      <c r="D16" s="191"/>
      <c r="E16" s="191"/>
      <c r="F16" s="191"/>
      <c r="G16" s="15">
        <v>9</v>
      </c>
      <c r="H16" s="33">
        <v>0</v>
      </c>
      <c r="I16" s="33">
        <v>0</v>
      </c>
    </row>
    <row r="17" spans="1:9" ht="12.75" customHeight="1">
      <c r="A17" s="195" t="s">
        <v>12</v>
      </c>
      <c r="B17" s="195"/>
      <c r="C17" s="195"/>
      <c r="D17" s="195"/>
      <c r="E17" s="195"/>
      <c r="F17" s="195"/>
      <c r="G17" s="16">
        <v>10</v>
      </c>
      <c r="H17" s="34">
        <f>H18+H19+H20+H21+H22+H23+H24+H25+H26</f>
        <v>489431518</v>
      </c>
      <c r="I17" s="34">
        <f>I18+I19+I20+I21+I22+I23+I24+I25+I26</f>
        <v>482039485</v>
      </c>
    </row>
    <row r="18" spans="1:9" ht="12.75" customHeight="1">
      <c r="A18" s="191" t="s">
        <v>13</v>
      </c>
      <c r="B18" s="191"/>
      <c r="C18" s="191"/>
      <c r="D18" s="191"/>
      <c r="E18" s="191"/>
      <c r="F18" s="191"/>
      <c r="G18" s="15">
        <v>11</v>
      </c>
      <c r="H18" s="33">
        <v>38750891</v>
      </c>
      <c r="I18" s="33">
        <v>58118337</v>
      </c>
    </row>
    <row r="19" spans="1:9" ht="12.75" customHeight="1">
      <c r="A19" s="191" t="s">
        <v>14</v>
      </c>
      <c r="B19" s="191"/>
      <c r="C19" s="191"/>
      <c r="D19" s="191"/>
      <c r="E19" s="191"/>
      <c r="F19" s="191"/>
      <c r="G19" s="15">
        <v>12</v>
      </c>
      <c r="H19" s="33">
        <v>217022529</v>
      </c>
      <c r="I19" s="33">
        <v>198531110</v>
      </c>
    </row>
    <row r="20" spans="1:9" ht="12.75" customHeight="1">
      <c r="A20" s="191" t="s">
        <v>15</v>
      </c>
      <c r="B20" s="191"/>
      <c r="C20" s="191"/>
      <c r="D20" s="191"/>
      <c r="E20" s="191"/>
      <c r="F20" s="191"/>
      <c r="G20" s="15">
        <v>13</v>
      </c>
      <c r="H20" s="33">
        <v>148435695</v>
      </c>
      <c r="I20" s="33">
        <v>119733938</v>
      </c>
    </row>
    <row r="21" spans="1:9" ht="12.75" customHeight="1">
      <c r="A21" s="191" t="s">
        <v>16</v>
      </c>
      <c r="B21" s="191"/>
      <c r="C21" s="191"/>
      <c r="D21" s="191"/>
      <c r="E21" s="191"/>
      <c r="F21" s="191"/>
      <c r="G21" s="15">
        <v>14</v>
      </c>
      <c r="H21" s="33">
        <v>5573181</v>
      </c>
      <c r="I21" s="33">
        <v>20318668</v>
      </c>
    </row>
    <row r="22" spans="1:9" ht="12.75" customHeight="1">
      <c r="A22" s="191" t="s">
        <v>17</v>
      </c>
      <c r="B22" s="191"/>
      <c r="C22" s="191"/>
      <c r="D22" s="191"/>
      <c r="E22" s="191"/>
      <c r="F22" s="191"/>
      <c r="G22" s="15">
        <v>15</v>
      </c>
      <c r="H22" s="33">
        <v>0</v>
      </c>
      <c r="I22" s="33">
        <v>0</v>
      </c>
    </row>
    <row r="23" spans="1:9" ht="12.75" customHeight="1">
      <c r="A23" s="191" t="s">
        <v>18</v>
      </c>
      <c r="B23" s="191"/>
      <c r="C23" s="191"/>
      <c r="D23" s="191"/>
      <c r="E23" s="191"/>
      <c r="F23" s="191"/>
      <c r="G23" s="15">
        <v>16</v>
      </c>
      <c r="H23" s="33">
        <v>33816284</v>
      </c>
      <c r="I23" s="33">
        <v>33746482</v>
      </c>
    </row>
    <row r="24" spans="1:9" ht="12.75" customHeight="1">
      <c r="A24" s="191" t="s">
        <v>19</v>
      </c>
      <c r="B24" s="191"/>
      <c r="C24" s="191"/>
      <c r="D24" s="191"/>
      <c r="E24" s="191"/>
      <c r="F24" s="191"/>
      <c r="G24" s="15">
        <v>17</v>
      </c>
      <c r="H24" s="33">
        <v>44012331</v>
      </c>
      <c r="I24" s="33">
        <v>50216429</v>
      </c>
    </row>
    <row r="25" spans="1:9" ht="12.75" customHeight="1">
      <c r="A25" s="191" t="s">
        <v>20</v>
      </c>
      <c r="B25" s="191"/>
      <c r="C25" s="191"/>
      <c r="D25" s="191"/>
      <c r="E25" s="191"/>
      <c r="F25" s="191"/>
      <c r="G25" s="15">
        <v>18</v>
      </c>
      <c r="H25" s="33">
        <v>44900</v>
      </c>
      <c r="I25" s="33">
        <v>69121</v>
      </c>
    </row>
    <row r="26" spans="1:9" ht="12.75" customHeight="1">
      <c r="A26" s="191" t="s">
        <v>21</v>
      </c>
      <c r="B26" s="191"/>
      <c r="C26" s="191"/>
      <c r="D26" s="191"/>
      <c r="E26" s="191"/>
      <c r="F26" s="191"/>
      <c r="G26" s="15">
        <v>19</v>
      </c>
      <c r="H26" s="33">
        <v>1775707</v>
      </c>
      <c r="I26" s="33">
        <v>1305400</v>
      </c>
    </row>
    <row r="27" spans="1:9" ht="12.75" customHeight="1">
      <c r="A27" s="195" t="s">
        <v>22</v>
      </c>
      <c r="B27" s="195"/>
      <c r="C27" s="195"/>
      <c r="D27" s="195"/>
      <c r="E27" s="195"/>
      <c r="F27" s="195"/>
      <c r="G27" s="16">
        <v>20</v>
      </c>
      <c r="H27" s="34">
        <f>SUM(H28:H37)</f>
        <v>13106909</v>
      </c>
      <c r="I27" s="34">
        <f>SUM(I28:I37)</f>
        <v>5761374</v>
      </c>
    </row>
    <row r="28" spans="1:9" ht="12.75" customHeight="1">
      <c r="A28" s="191" t="s">
        <v>23</v>
      </c>
      <c r="B28" s="191"/>
      <c r="C28" s="191"/>
      <c r="D28" s="191"/>
      <c r="E28" s="191"/>
      <c r="F28" s="191"/>
      <c r="G28" s="15">
        <v>21</v>
      </c>
      <c r="H28" s="33">
        <v>5478300</v>
      </c>
      <c r="I28" s="33">
        <v>0</v>
      </c>
    </row>
    <row r="29" spans="1:9" ht="12.75" customHeight="1">
      <c r="A29" s="191" t="s">
        <v>24</v>
      </c>
      <c r="B29" s="191"/>
      <c r="C29" s="191"/>
      <c r="D29" s="191"/>
      <c r="E29" s="191"/>
      <c r="F29" s="191"/>
      <c r="G29" s="15">
        <v>22</v>
      </c>
      <c r="H29" s="33">
        <v>0</v>
      </c>
      <c r="I29" s="33">
        <v>0</v>
      </c>
    </row>
    <row r="30" spans="1:9" ht="12.75" customHeight="1">
      <c r="A30" s="191" t="s">
        <v>25</v>
      </c>
      <c r="B30" s="191"/>
      <c r="C30" s="191"/>
      <c r="D30" s="191"/>
      <c r="E30" s="191"/>
      <c r="F30" s="191"/>
      <c r="G30" s="15">
        <v>23</v>
      </c>
      <c r="H30" s="33">
        <v>3349907</v>
      </c>
      <c r="I30" s="33">
        <v>0</v>
      </c>
    </row>
    <row r="31" spans="1:9" ht="24" customHeight="1">
      <c r="A31" s="191" t="s">
        <v>26</v>
      </c>
      <c r="B31" s="191"/>
      <c r="C31" s="191"/>
      <c r="D31" s="191"/>
      <c r="E31" s="191"/>
      <c r="F31" s="191"/>
      <c r="G31" s="15">
        <v>24</v>
      </c>
      <c r="H31" s="33">
        <v>0</v>
      </c>
      <c r="I31" s="33">
        <v>0</v>
      </c>
    </row>
    <row r="32" spans="1:9" ht="23.4" customHeight="1">
      <c r="A32" s="191" t="s">
        <v>27</v>
      </c>
      <c r="B32" s="191"/>
      <c r="C32" s="191"/>
      <c r="D32" s="191"/>
      <c r="E32" s="191"/>
      <c r="F32" s="191"/>
      <c r="G32" s="15">
        <v>25</v>
      </c>
      <c r="H32" s="33">
        <v>0</v>
      </c>
      <c r="I32" s="33">
        <v>0</v>
      </c>
    </row>
    <row r="33" spans="1:9" ht="21.6" customHeight="1">
      <c r="A33" s="191" t="s">
        <v>28</v>
      </c>
      <c r="B33" s="191"/>
      <c r="C33" s="191"/>
      <c r="D33" s="191"/>
      <c r="E33" s="191"/>
      <c r="F33" s="191"/>
      <c r="G33" s="15">
        <v>26</v>
      </c>
      <c r="H33" s="33">
        <v>0</v>
      </c>
      <c r="I33" s="33">
        <v>0</v>
      </c>
    </row>
    <row r="34" spans="1:9" ht="12.75" customHeight="1">
      <c r="A34" s="191" t="s">
        <v>29</v>
      </c>
      <c r="B34" s="191"/>
      <c r="C34" s="191"/>
      <c r="D34" s="191"/>
      <c r="E34" s="191"/>
      <c r="F34" s="191"/>
      <c r="G34" s="15">
        <v>27</v>
      </c>
      <c r="H34" s="33">
        <v>908620</v>
      </c>
      <c r="I34" s="33">
        <v>312761</v>
      </c>
    </row>
    <row r="35" spans="1:9" ht="12.75" customHeight="1">
      <c r="A35" s="191" t="s">
        <v>30</v>
      </c>
      <c r="B35" s="191"/>
      <c r="C35" s="191"/>
      <c r="D35" s="191"/>
      <c r="E35" s="191"/>
      <c r="F35" s="191"/>
      <c r="G35" s="15">
        <v>28</v>
      </c>
      <c r="H35" s="33">
        <v>3370082</v>
      </c>
      <c r="I35" s="33">
        <v>5448613</v>
      </c>
    </row>
    <row r="36" spans="1:9" ht="12.75" customHeight="1">
      <c r="A36" s="191" t="s">
        <v>31</v>
      </c>
      <c r="B36" s="191"/>
      <c r="C36" s="191"/>
      <c r="D36" s="191"/>
      <c r="E36" s="191"/>
      <c r="F36" s="191"/>
      <c r="G36" s="15">
        <v>29</v>
      </c>
      <c r="H36" s="33">
        <v>0</v>
      </c>
      <c r="I36" s="33">
        <v>0</v>
      </c>
    </row>
    <row r="37" spans="1:9" ht="12.75" customHeight="1">
      <c r="A37" s="191" t="s">
        <v>32</v>
      </c>
      <c r="B37" s="191"/>
      <c r="C37" s="191"/>
      <c r="D37" s="191"/>
      <c r="E37" s="191"/>
      <c r="F37" s="191"/>
      <c r="G37" s="15">
        <v>30</v>
      </c>
      <c r="H37" s="33">
        <v>0</v>
      </c>
      <c r="I37" s="33">
        <v>0</v>
      </c>
    </row>
    <row r="38" spans="1:9" ht="12.75" customHeight="1">
      <c r="A38" s="195" t="s">
        <v>33</v>
      </c>
      <c r="B38" s="195"/>
      <c r="C38" s="195"/>
      <c r="D38" s="195"/>
      <c r="E38" s="195"/>
      <c r="F38" s="195"/>
      <c r="G38" s="16">
        <v>31</v>
      </c>
      <c r="H38" s="34">
        <f>H39+H40+H41+H42</f>
        <v>148954</v>
      </c>
      <c r="I38" s="34">
        <f>I39+I40+I41+I42</f>
        <v>268750</v>
      </c>
    </row>
    <row r="39" spans="1:9" ht="12.75" customHeight="1">
      <c r="A39" s="191" t="s">
        <v>34</v>
      </c>
      <c r="B39" s="191"/>
      <c r="C39" s="191"/>
      <c r="D39" s="191"/>
      <c r="E39" s="191"/>
      <c r="F39" s="191"/>
      <c r="G39" s="15">
        <v>32</v>
      </c>
      <c r="H39" s="33">
        <v>0</v>
      </c>
      <c r="I39" s="33">
        <v>0</v>
      </c>
    </row>
    <row r="40" spans="1:9" ht="12.75" customHeight="1">
      <c r="A40" s="191" t="s">
        <v>35</v>
      </c>
      <c r="B40" s="191"/>
      <c r="C40" s="191"/>
      <c r="D40" s="191"/>
      <c r="E40" s="191"/>
      <c r="F40" s="191"/>
      <c r="G40" s="15">
        <v>33</v>
      </c>
      <c r="H40" s="33">
        <v>0</v>
      </c>
      <c r="I40" s="33">
        <v>0</v>
      </c>
    </row>
    <row r="41" spans="1:9" ht="12.75" customHeight="1">
      <c r="A41" s="191" t="s">
        <v>36</v>
      </c>
      <c r="B41" s="191"/>
      <c r="C41" s="191"/>
      <c r="D41" s="191"/>
      <c r="E41" s="191"/>
      <c r="F41" s="191"/>
      <c r="G41" s="15">
        <v>34</v>
      </c>
      <c r="H41" s="33">
        <v>0</v>
      </c>
      <c r="I41" s="33">
        <v>0</v>
      </c>
    </row>
    <row r="42" spans="1:9" ht="12.75" customHeight="1">
      <c r="A42" s="191" t="s">
        <v>37</v>
      </c>
      <c r="B42" s="191"/>
      <c r="C42" s="191"/>
      <c r="D42" s="191"/>
      <c r="E42" s="191"/>
      <c r="F42" s="191"/>
      <c r="G42" s="15">
        <v>35</v>
      </c>
      <c r="H42" s="33">
        <v>148954</v>
      </c>
      <c r="I42" s="33">
        <v>268750</v>
      </c>
    </row>
    <row r="43" spans="1:9" ht="12.75" customHeight="1">
      <c r="A43" s="191" t="s">
        <v>38</v>
      </c>
      <c r="B43" s="191"/>
      <c r="C43" s="191"/>
      <c r="D43" s="191"/>
      <c r="E43" s="191"/>
      <c r="F43" s="191"/>
      <c r="G43" s="15">
        <v>36</v>
      </c>
      <c r="H43" s="33">
        <v>0</v>
      </c>
      <c r="I43" s="33">
        <v>0</v>
      </c>
    </row>
    <row r="44" spans="1:9" ht="12.75" customHeight="1">
      <c r="A44" s="193" t="s">
        <v>382</v>
      </c>
      <c r="B44" s="193"/>
      <c r="C44" s="193"/>
      <c r="D44" s="193"/>
      <c r="E44" s="193"/>
      <c r="F44" s="193"/>
      <c r="G44" s="16">
        <v>37</v>
      </c>
      <c r="H44" s="34">
        <f>H45+H53+H60+H70</f>
        <v>463884755</v>
      </c>
      <c r="I44" s="34">
        <f>I45+I53+I60+I70</f>
        <v>283204042</v>
      </c>
    </row>
    <row r="45" spans="1:9" ht="12.75" customHeight="1">
      <c r="A45" s="195" t="s">
        <v>39</v>
      </c>
      <c r="B45" s="195"/>
      <c r="C45" s="195"/>
      <c r="D45" s="195"/>
      <c r="E45" s="195"/>
      <c r="F45" s="195"/>
      <c r="G45" s="16">
        <v>38</v>
      </c>
      <c r="H45" s="34">
        <f>SUM(H46:H52)</f>
        <v>350273647</v>
      </c>
      <c r="I45" s="34">
        <f>SUM(I46:I52)</f>
        <v>153275444</v>
      </c>
    </row>
    <row r="46" spans="1:9" ht="12.75" customHeight="1">
      <c r="A46" s="191" t="s">
        <v>40</v>
      </c>
      <c r="B46" s="191"/>
      <c r="C46" s="191"/>
      <c r="D46" s="191"/>
      <c r="E46" s="191"/>
      <c r="F46" s="191"/>
      <c r="G46" s="15">
        <v>39</v>
      </c>
      <c r="H46" s="33">
        <v>110029480</v>
      </c>
      <c r="I46" s="33">
        <v>40535348</v>
      </c>
    </row>
    <row r="47" spans="1:9" ht="12.75" customHeight="1">
      <c r="A47" s="191" t="s">
        <v>41</v>
      </c>
      <c r="B47" s="191"/>
      <c r="C47" s="191"/>
      <c r="D47" s="191"/>
      <c r="E47" s="191"/>
      <c r="F47" s="191"/>
      <c r="G47" s="15">
        <v>40</v>
      </c>
      <c r="H47" s="33">
        <v>0</v>
      </c>
      <c r="I47" s="33">
        <v>17063963</v>
      </c>
    </row>
    <row r="48" spans="1:9" ht="12.75" customHeight="1">
      <c r="A48" s="191" t="s">
        <v>42</v>
      </c>
      <c r="B48" s="191"/>
      <c r="C48" s="191"/>
      <c r="D48" s="191"/>
      <c r="E48" s="191"/>
      <c r="F48" s="191"/>
      <c r="G48" s="15">
        <v>41</v>
      </c>
      <c r="H48" s="33">
        <v>212599873</v>
      </c>
      <c r="I48" s="33">
        <v>70202638</v>
      </c>
    </row>
    <row r="49" spans="1:9" ht="12.75" customHeight="1">
      <c r="A49" s="191" t="s">
        <v>43</v>
      </c>
      <c r="B49" s="191"/>
      <c r="C49" s="191"/>
      <c r="D49" s="191"/>
      <c r="E49" s="191"/>
      <c r="F49" s="191"/>
      <c r="G49" s="15">
        <v>42</v>
      </c>
      <c r="H49" s="33">
        <v>22161980</v>
      </c>
      <c r="I49" s="33">
        <v>19616657</v>
      </c>
    </row>
    <row r="50" spans="1:9" ht="12.75" customHeight="1">
      <c r="A50" s="191" t="s">
        <v>44</v>
      </c>
      <c r="B50" s="191"/>
      <c r="C50" s="191"/>
      <c r="D50" s="191"/>
      <c r="E50" s="191"/>
      <c r="F50" s="191"/>
      <c r="G50" s="15">
        <v>43</v>
      </c>
      <c r="H50" s="33">
        <v>5482314</v>
      </c>
      <c r="I50" s="33">
        <v>5856838</v>
      </c>
    </row>
    <row r="51" spans="1:9" ht="12.75" customHeight="1">
      <c r="A51" s="191" t="s">
        <v>45</v>
      </c>
      <c r="B51" s="191"/>
      <c r="C51" s="191"/>
      <c r="D51" s="191"/>
      <c r="E51" s="191"/>
      <c r="F51" s="191"/>
      <c r="G51" s="15">
        <v>44</v>
      </c>
      <c r="H51" s="33">
        <v>0</v>
      </c>
      <c r="I51" s="33">
        <v>0</v>
      </c>
    </row>
    <row r="52" spans="1:9" ht="12.75" customHeight="1">
      <c r="A52" s="191" t="s">
        <v>46</v>
      </c>
      <c r="B52" s="191"/>
      <c r="C52" s="191"/>
      <c r="D52" s="191"/>
      <c r="E52" s="191"/>
      <c r="F52" s="191"/>
      <c r="G52" s="15">
        <v>45</v>
      </c>
      <c r="H52" s="33">
        <v>0</v>
      </c>
      <c r="I52" s="33">
        <v>0</v>
      </c>
    </row>
    <row r="53" spans="1:9" ht="12.75" customHeight="1">
      <c r="A53" s="195" t="s">
        <v>47</v>
      </c>
      <c r="B53" s="195"/>
      <c r="C53" s="195"/>
      <c r="D53" s="195"/>
      <c r="E53" s="195"/>
      <c r="F53" s="195"/>
      <c r="G53" s="16">
        <v>46</v>
      </c>
      <c r="H53" s="34">
        <f>SUM(H54:H59)</f>
        <v>84405794</v>
      </c>
      <c r="I53" s="34">
        <f>SUM(I54:I59)</f>
        <v>113284971</v>
      </c>
    </row>
    <row r="54" spans="1:9" ht="12.75" customHeight="1">
      <c r="A54" s="191" t="s">
        <v>48</v>
      </c>
      <c r="B54" s="191"/>
      <c r="C54" s="191"/>
      <c r="D54" s="191"/>
      <c r="E54" s="191"/>
      <c r="F54" s="191"/>
      <c r="G54" s="15">
        <v>47</v>
      </c>
      <c r="H54" s="33">
        <v>12105443</v>
      </c>
      <c r="I54" s="33">
        <v>12655758</v>
      </c>
    </row>
    <row r="55" spans="1:9" ht="12.75" customHeight="1">
      <c r="A55" s="191" t="s">
        <v>49</v>
      </c>
      <c r="B55" s="191"/>
      <c r="C55" s="191"/>
      <c r="D55" s="191"/>
      <c r="E55" s="191"/>
      <c r="F55" s="191"/>
      <c r="G55" s="15">
        <v>48</v>
      </c>
      <c r="H55" s="33">
        <v>0</v>
      </c>
      <c r="I55" s="33">
        <v>0</v>
      </c>
    </row>
    <row r="56" spans="1:9" ht="12.75" customHeight="1">
      <c r="A56" s="191" t="s">
        <v>50</v>
      </c>
      <c r="B56" s="191"/>
      <c r="C56" s="191"/>
      <c r="D56" s="191"/>
      <c r="E56" s="191"/>
      <c r="F56" s="191"/>
      <c r="G56" s="15">
        <v>49</v>
      </c>
      <c r="H56" s="33">
        <v>52284738</v>
      </c>
      <c r="I56" s="33">
        <v>87815374</v>
      </c>
    </row>
    <row r="57" spans="1:9" ht="12.75" customHeight="1">
      <c r="A57" s="191" t="s">
        <v>51</v>
      </c>
      <c r="B57" s="191"/>
      <c r="C57" s="191"/>
      <c r="D57" s="191"/>
      <c r="E57" s="191"/>
      <c r="F57" s="191"/>
      <c r="G57" s="15">
        <v>50</v>
      </c>
      <c r="H57" s="33">
        <v>5364</v>
      </c>
      <c r="I57" s="33">
        <v>3917</v>
      </c>
    </row>
    <row r="58" spans="1:9" ht="12.75" customHeight="1">
      <c r="A58" s="191" t="s">
        <v>52</v>
      </c>
      <c r="B58" s="191"/>
      <c r="C58" s="191"/>
      <c r="D58" s="191"/>
      <c r="E58" s="191"/>
      <c r="F58" s="191"/>
      <c r="G58" s="15">
        <v>51</v>
      </c>
      <c r="H58" s="33">
        <v>17174886</v>
      </c>
      <c r="I58" s="33">
        <v>11785197</v>
      </c>
    </row>
    <row r="59" spans="1:9" ht="12.75" customHeight="1">
      <c r="A59" s="191" t="s">
        <v>53</v>
      </c>
      <c r="B59" s="191"/>
      <c r="C59" s="191"/>
      <c r="D59" s="191"/>
      <c r="E59" s="191"/>
      <c r="F59" s="191"/>
      <c r="G59" s="15">
        <v>52</v>
      </c>
      <c r="H59" s="33">
        <v>2835363</v>
      </c>
      <c r="I59" s="33">
        <v>1024725</v>
      </c>
    </row>
    <row r="60" spans="1:9" ht="12.75" customHeight="1">
      <c r="A60" s="195" t="s">
        <v>54</v>
      </c>
      <c r="B60" s="195"/>
      <c r="C60" s="195"/>
      <c r="D60" s="195"/>
      <c r="E60" s="195"/>
      <c r="F60" s="195"/>
      <c r="G60" s="16">
        <v>53</v>
      </c>
      <c r="H60" s="34">
        <f>SUM(H61:H69)</f>
        <v>24368793</v>
      </c>
      <c r="I60" s="34">
        <f>SUM(I61:I69)</f>
        <v>7172118</v>
      </c>
    </row>
    <row r="61" spans="1:9" ht="12.75" customHeight="1">
      <c r="A61" s="191" t="s">
        <v>23</v>
      </c>
      <c r="B61" s="191"/>
      <c r="C61" s="191"/>
      <c r="D61" s="191"/>
      <c r="E61" s="191"/>
      <c r="F61" s="191"/>
      <c r="G61" s="15">
        <v>54</v>
      </c>
      <c r="H61" s="33">
        <v>0</v>
      </c>
      <c r="I61" s="33">
        <v>0</v>
      </c>
    </row>
    <row r="62" spans="1:9" ht="27.6" customHeight="1">
      <c r="A62" s="191" t="s">
        <v>24</v>
      </c>
      <c r="B62" s="191"/>
      <c r="C62" s="191"/>
      <c r="D62" s="191"/>
      <c r="E62" s="191"/>
      <c r="F62" s="191"/>
      <c r="G62" s="15">
        <v>55</v>
      </c>
      <c r="H62" s="33">
        <v>0</v>
      </c>
      <c r="I62" s="33">
        <v>0</v>
      </c>
    </row>
    <row r="63" spans="1:9" ht="12.75" customHeight="1">
      <c r="A63" s="191" t="s">
        <v>25</v>
      </c>
      <c r="B63" s="191"/>
      <c r="C63" s="191"/>
      <c r="D63" s="191"/>
      <c r="E63" s="191"/>
      <c r="F63" s="191"/>
      <c r="G63" s="15">
        <v>56</v>
      </c>
      <c r="H63" s="33">
        <v>14672297</v>
      </c>
      <c r="I63" s="33">
        <v>411948</v>
      </c>
    </row>
    <row r="64" spans="1:9" ht="25.95" customHeight="1">
      <c r="A64" s="191" t="s">
        <v>55</v>
      </c>
      <c r="B64" s="191"/>
      <c r="C64" s="191"/>
      <c r="D64" s="191"/>
      <c r="E64" s="191"/>
      <c r="F64" s="191"/>
      <c r="G64" s="15">
        <v>57</v>
      </c>
      <c r="H64" s="33">
        <v>0</v>
      </c>
      <c r="I64" s="33">
        <v>0</v>
      </c>
    </row>
    <row r="65" spans="1:9" ht="21.6" customHeight="1">
      <c r="A65" s="191" t="s">
        <v>27</v>
      </c>
      <c r="B65" s="191"/>
      <c r="C65" s="191"/>
      <c r="D65" s="191"/>
      <c r="E65" s="191"/>
      <c r="F65" s="191"/>
      <c r="G65" s="15">
        <v>58</v>
      </c>
      <c r="H65" s="33">
        <v>0</v>
      </c>
      <c r="I65" s="33">
        <v>0</v>
      </c>
    </row>
    <row r="66" spans="1:9" ht="21.6" customHeight="1">
      <c r="A66" s="191" t="s">
        <v>28</v>
      </c>
      <c r="B66" s="191"/>
      <c r="C66" s="191"/>
      <c r="D66" s="191"/>
      <c r="E66" s="191"/>
      <c r="F66" s="191"/>
      <c r="G66" s="15">
        <v>59</v>
      </c>
      <c r="H66" s="33">
        <v>0</v>
      </c>
      <c r="I66" s="33">
        <v>0</v>
      </c>
    </row>
    <row r="67" spans="1:9" ht="12.75" customHeight="1">
      <c r="A67" s="191" t="s">
        <v>29</v>
      </c>
      <c r="B67" s="191"/>
      <c r="C67" s="191"/>
      <c r="D67" s="191"/>
      <c r="E67" s="191"/>
      <c r="F67" s="191"/>
      <c r="G67" s="15">
        <v>60</v>
      </c>
      <c r="H67" s="33">
        <v>0</v>
      </c>
      <c r="I67" s="33">
        <v>0</v>
      </c>
    </row>
    <row r="68" spans="1:9" ht="12.75" customHeight="1">
      <c r="A68" s="191" t="s">
        <v>30</v>
      </c>
      <c r="B68" s="191"/>
      <c r="C68" s="191"/>
      <c r="D68" s="191"/>
      <c r="E68" s="191"/>
      <c r="F68" s="191"/>
      <c r="G68" s="15">
        <v>61</v>
      </c>
      <c r="H68" s="33">
        <v>8904496</v>
      </c>
      <c r="I68" s="33">
        <v>6668170</v>
      </c>
    </row>
    <row r="69" spans="1:9" ht="12.75" customHeight="1">
      <c r="A69" s="191" t="s">
        <v>56</v>
      </c>
      <c r="B69" s="191"/>
      <c r="C69" s="191"/>
      <c r="D69" s="191"/>
      <c r="E69" s="191"/>
      <c r="F69" s="191"/>
      <c r="G69" s="15">
        <v>62</v>
      </c>
      <c r="H69" s="33">
        <v>792000</v>
      </c>
      <c r="I69" s="33">
        <v>92000</v>
      </c>
    </row>
    <row r="70" spans="1:9" ht="12.75" customHeight="1">
      <c r="A70" s="191" t="s">
        <v>57</v>
      </c>
      <c r="B70" s="191"/>
      <c r="C70" s="191"/>
      <c r="D70" s="191"/>
      <c r="E70" s="191"/>
      <c r="F70" s="191"/>
      <c r="G70" s="15">
        <v>63</v>
      </c>
      <c r="H70" s="33">
        <v>4836521</v>
      </c>
      <c r="I70" s="33">
        <v>9471509</v>
      </c>
    </row>
    <row r="71" spans="1:9" ht="12.75" customHeight="1">
      <c r="A71" s="192" t="s">
        <v>58</v>
      </c>
      <c r="B71" s="192"/>
      <c r="C71" s="192"/>
      <c r="D71" s="192"/>
      <c r="E71" s="192"/>
      <c r="F71" s="192"/>
      <c r="G71" s="15">
        <v>64</v>
      </c>
      <c r="H71" s="33">
        <v>3250641</v>
      </c>
      <c r="I71" s="33">
        <v>1952206</v>
      </c>
    </row>
    <row r="72" spans="1:9" ht="12.75" customHeight="1">
      <c r="A72" s="193" t="s">
        <v>383</v>
      </c>
      <c r="B72" s="193"/>
      <c r="C72" s="193"/>
      <c r="D72" s="193"/>
      <c r="E72" s="193"/>
      <c r="F72" s="193"/>
      <c r="G72" s="16">
        <v>65</v>
      </c>
      <c r="H72" s="34">
        <f>H8+H9+H44+H71</f>
        <v>976329601</v>
      </c>
      <c r="I72" s="34">
        <f>I8+I9+I44+I71</f>
        <v>776053915</v>
      </c>
    </row>
    <row r="73" spans="1:9" ht="12.75" customHeight="1">
      <c r="A73" s="192" t="s">
        <v>59</v>
      </c>
      <c r="B73" s="192"/>
      <c r="C73" s="192"/>
      <c r="D73" s="192"/>
      <c r="E73" s="192"/>
      <c r="F73" s="192"/>
      <c r="G73" s="15">
        <v>66</v>
      </c>
      <c r="H73" s="33">
        <v>1147302721</v>
      </c>
      <c r="I73" s="33">
        <v>1299074560</v>
      </c>
    </row>
    <row r="74" spans="1:9">
      <c r="A74" s="196" t="s">
        <v>60</v>
      </c>
      <c r="B74" s="197"/>
      <c r="C74" s="197"/>
      <c r="D74" s="197"/>
      <c r="E74" s="197"/>
      <c r="F74" s="197"/>
      <c r="G74" s="197"/>
      <c r="H74" s="197"/>
      <c r="I74" s="197"/>
    </row>
    <row r="75" spans="1:9" ht="12.75" customHeight="1">
      <c r="A75" s="193" t="s">
        <v>384</v>
      </c>
      <c r="B75" s="193"/>
      <c r="C75" s="193"/>
      <c r="D75" s="193"/>
      <c r="E75" s="193"/>
      <c r="F75" s="193"/>
      <c r="G75" s="16">
        <v>67</v>
      </c>
      <c r="H75" s="34">
        <f>H76+H77+H78+H84+H85+H89+H92+H95</f>
        <v>193664202</v>
      </c>
      <c r="I75" s="34">
        <f>I76+I77+I78+I84+I85+I89+I92+I95</f>
        <v>140483757</v>
      </c>
    </row>
    <row r="76" spans="1:9" ht="12.75" customHeight="1">
      <c r="A76" s="191" t="s">
        <v>61</v>
      </c>
      <c r="B76" s="191"/>
      <c r="C76" s="191"/>
      <c r="D76" s="191"/>
      <c r="E76" s="191"/>
      <c r="F76" s="191"/>
      <c r="G76" s="15">
        <v>68</v>
      </c>
      <c r="H76" s="33">
        <v>249600060</v>
      </c>
      <c r="I76" s="33">
        <v>249600060</v>
      </c>
    </row>
    <row r="77" spans="1:9" ht="12.75" customHeight="1">
      <c r="A77" s="191" t="s">
        <v>62</v>
      </c>
      <c r="B77" s="191"/>
      <c r="C77" s="191"/>
      <c r="D77" s="191"/>
      <c r="E77" s="191"/>
      <c r="F77" s="191"/>
      <c r="G77" s="15">
        <v>69</v>
      </c>
      <c r="H77" s="33">
        <v>10368101</v>
      </c>
      <c r="I77" s="33">
        <v>10368101</v>
      </c>
    </row>
    <row r="78" spans="1:9" ht="12.75" customHeight="1">
      <c r="A78" s="195" t="s">
        <v>63</v>
      </c>
      <c r="B78" s="195"/>
      <c r="C78" s="195"/>
      <c r="D78" s="195"/>
      <c r="E78" s="195"/>
      <c r="F78" s="195"/>
      <c r="G78" s="16">
        <v>70</v>
      </c>
      <c r="H78" s="34">
        <f>SUM(H79:H83)</f>
        <v>51781966</v>
      </c>
      <c r="I78" s="34">
        <f>SUM(I79:I83)</f>
        <v>51171031</v>
      </c>
    </row>
    <row r="79" spans="1:9" ht="12.75" customHeight="1">
      <c r="A79" s="191" t="s">
        <v>64</v>
      </c>
      <c r="B79" s="191"/>
      <c r="C79" s="191"/>
      <c r="D79" s="191"/>
      <c r="E79" s="191"/>
      <c r="F79" s="191"/>
      <c r="G79" s="15">
        <v>71</v>
      </c>
      <c r="H79" s="33">
        <v>12532960</v>
      </c>
      <c r="I79" s="33">
        <v>12532960</v>
      </c>
    </row>
    <row r="80" spans="1:9" ht="12.75" customHeight="1">
      <c r="A80" s="191" t="s">
        <v>65</v>
      </c>
      <c r="B80" s="191"/>
      <c r="C80" s="191"/>
      <c r="D80" s="191"/>
      <c r="E80" s="191"/>
      <c r="F80" s="191"/>
      <c r="G80" s="15">
        <v>72</v>
      </c>
      <c r="H80" s="33">
        <v>39231550</v>
      </c>
      <c r="I80" s="33">
        <v>38620615</v>
      </c>
    </row>
    <row r="81" spans="1:9" ht="12.75" customHeight="1">
      <c r="A81" s="191" t="s">
        <v>66</v>
      </c>
      <c r="B81" s="191"/>
      <c r="C81" s="191"/>
      <c r="D81" s="191"/>
      <c r="E81" s="191"/>
      <c r="F81" s="191"/>
      <c r="G81" s="15">
        <v>73</v>
      </c>
      <c r="H81" s="33">
        <v>0</v>
      </c>
      <c r="I81" s="33">
        <v>0</v>
      </c>
    </row>
    <row r="82" spans="1:9" ht="12.75" customHeight="1">
      <c r="A82" s="191" t="s">
        <v>67</v>
      </c>
      <c r="B82" s="191"/>
      <c r="C82" s="191"/>
      <c r="D82" s="191"/>
      <c r="E82" s="191"/>
      <c r="F82" s="191"/>
      <c r="G82" s="15">
        <v>74</v>
      </c>
      <c r="H82" s="33">
        <v>0</v>
      </c>
      <c r="I82" s="33">
        <v>0</v>
      </c>
    </row>
    <row r="83" spans="1:9" ht="12.75" customHeight="1">
      <c r="A83" s="191" t="s">
        <v>68</v>
      </c>
      <c r="B83" s="191"/>
      <c r="C83" s="191"/>
      <c r="D83" s="191"/>
      <c r="E83" s="191"/>
      <c r="F83" s="191"/>
      <c r="G83" s="15">
        <v>75</v>
      </c>
      <c r="H83" s="33">
        <v>17456</v>
      </c>
      <c r="I83" s="33">
        <v>17456</v>
      </c>
    </row>
    <row r="84" spans="1:9" ht="12.75" customHeight="1">
      <c r="A84" s="194" t="s">
        <v>69</v>
      </c>
      <c r="B84" s="194"/>
      <c r="C84" s="194"/>
      <c r="D84" s="194"/>
      <c r="E84" s="194"/>
      <c r="F84" s="194"/>
      <c r="G84" s="118">
        <v>76</v>
      </c>
      <c r="H84" s="119">
        <v>0</v>
      </c>
      <c r="I84" s="119">
        <v>0</v>
      </c>
    </row>
    <row r="85" spans="1:9" ht="12.75" customHeight="1">
      <c r="A85" s="195" t="s">
        <v>70</v>
      </c>
      <c r="B85" s="195"/>
      <c r="C85" s="195"/>
      <c r="D85" s="195"/>
      <c r="E85" s="195"/>
      <c r="F85" s="195"/>
      <c r="G85" s="16">
        <v>77</v>
      </c>
      <c r="H85" s="34">
        <f>H86+H87+H88</f>
        <v>0</v>
      </c>
      <c r="I85" s="34">
        <f>I86+I87+I88</f>
        <v>0</v>
      </c>
    </row>
    <row r="86" spans="1:9" ht="12.75" customHeight="1">
      <c r="A86" s="191" t="s">
        <v>71</v>
      </c>
      <c r="B86" s="191"/>
      <c r="C86" s="191"/>
      <c r="D86" s="191"/>
      <c r="E86" s="191"/>
      <c r="F86" s="191"/>
      <c r="G86" s="15">
        <v>78</v>
      </c>
      <c r="H86" s="33">
        <v>0</v>
      </c>
      <c r="I86" s="33">
        <v>0</v>
      </c>
    </row>
    <row r="87" spans="1:9" ht="12.75" customHeight="1">
      <c r="A87" s="191" t="s">
        <v>72</v>
      </c>
      <c r="B87" s="191"/>
      <c r="C87" s="191"/>
      <c r="D87" s="191"/>
      <c r="E87" s="191"/>
      <c r="F87" s="191"/>
      <c r="G87" s="15">
        <v>79</v>
      </c>
      <c r="H87" s="33">
        <v>0</v>
      </c>
      <c r="I87" s="33">
        <v>0</v>
      </c>
    </row>
    <row r="88" spans="1:9" ht="12.75" customHeight="1">
      <c r="A88" s="191" t="s">
        <v>73</v>
      </c>
      <c r="B88" s="191"/>
      <c r="C88" s="191"/>
      <c r="D88" s="191"/>
      <c r="E88" s="191"/>
      <c r="F88" s="191"/>
      <c r="G88" s="15">
        <v>80</v>
      </c>
      <c r="H88" s="33">
        <v>0</v>
      </c>
      <c r="I88" s="33">
        <v>0</v>
      </c>
    </row>
    <row r="89" spans="1:9" ht="12.75" customHeight="1">
      <c r="A89" s="195" t="s">
        <v>74</v>
      </c>
      <c r="B89" s="195"/>
      <c r="C89" s="195"/>
      <c r="D89" s="195"/>
      <c r="E89" s="195"/>
      <c r="F89" s="195"/>
      <c r="G89" s="16">
        <v>81</v>
      </c>
      <c r="H89" s="34">
        <f>H90-H91</f>
        <v>-26654267</v>
      </c>
      <c r="I89" s="34">
        <f>I90-I91</f>
        <v>-123510038</v>
      </c>
    </row>
    <row r="90" spans="1:9" ht="12.75" customHeight="1">
      <c r="A90" s="191" t="s">
        <v>75</v>
      </c>
      <c r="B90" s="191"/>
      <c r="C90" s="191"/>
      <c r="D90" s="191"/>
      <c r="E90" s="191"/>
      <c r="F90" s="191"/>
      <c r="G90" s="15">
        <v>82</v>
      </c>
      <c r="H90" s="33">
        <v>0</v>
      </c>
      <c r="I90" s="33">
        <v>0</v>
      </c>
    </row>
    <row r="91" spans="1:9" ht="12.75" customHeight="1">
      <c r="A91" s="191" t="s">
        <v>76</v>
      </c>
      <c r="B91" s="191"/>
      <c r="C91" s="191"/>
      <c r="D91" s="191"/>
      <c r="E91" s="191"/>
      <c r="F91" s="191"/>
      <c r="G91" s="15">
        <v>83</v>
      </c>
      <c r="H91" s="33">
        <v>26654267</v>
      </c>
      <c r="I91" s="33">
        <v>123510038</v>
      </c>
    </row>
    <row r="92" spans="1:9" ht="12.75" customHeight="1">
      <c r="A92" s="195" t="s">
        <v>77</v>
      </c>
      <c r="B92" s="195"/>
      <c r="C92" s="195"/>
      <c r="D92" s="195"/>
      <c r="E92" s="195"/>
      <c r="F92" s="195"/>
      <c r="G92" s="16">
        <v>84</v>
      </c>
      <c r="H92" s="34">
        <f>H93-H94</f>
        <v>-96454000</v>
      </c>
      <c r="I92" s="34">
        <f>I93-I94</f>
        <v>-51643365</v>
      </c>
    </row>
    <row r="93" spans="1:9" ht="12.75" customHeight="1">
      <c r="A93" s="191" t="s">
        <v>78</v>
      </c>
      <c r="B93" s="191"/>
      <c r="C93" s="191"/>
      <c r="D93" s="191"/>
      <c r="E93" s="191"/>
      <c r="F93" s="191"/>
      <c r="G93" s="15">
        <v>85</v>
      </c>
      <c r="H93" s="33">
        <v>0</v>
      </c>
      <c r="I93" s="33">
        <v>0</v>
      </c>
    </row>
    <row r="94" spans="1:9" ht="12.75" customHeight="1">
      <c r="A94" s="191" t="s">
        <v>79</v>
      </c>
      <c r="B94" s="191"/>
      <c r="C94" s="191"/>
      <c r="D94" s="191"/>
      <c r="E94" s="191"/>
      <c r="F94" s="191"/>
      <c r="G94" s="15">
        <v>86</v>
      </c>
      <c r="H94" s="33">
        <v>96454000</v>
      </c>
      <c r="I94" s="33">
        <v>51643365</v>
      </c>
    </row>
    <row r="95" spans="1:9" ht="12.75" customHeight="1">
      <c r="A95" s="191" t="s">
        <v>80</v>
      </c>
      <c r="B95" s="191"/>
      <c r="C95" s="191"/>
      <c r="D95" s="191"/>
      <c r="E95" s="191"/>
      <c r="F95" s="191"/>
      <c r="G95" s="15">
        <v>87</v>
      </c>
      <c r="H95" s="33">
        <v>5022342</v>
      </c>
      <c r="I95" s="33">
        <v>4497968</v>
      </c>
    </row>
    <row r="96" spans="1:9" ht="12.75" customHeight="1">
      <c r="A96" s="193" t="s">
        <v>385</v>
      </c>
      <c r="B96" s="193"/>
      <c r="C96" s="193"/>
      <c r="D96" s="193"/>
      <c r="E96" s="193"/>
      <c r="F96" s="193"/>
      <c r="G96" s="16">
        <v>88</v>
      </c>
      <c r="H96" s="34">
        <f>SUM(H97:H102)</f>
        <v>3748157</v>
      </c>
      <c r="I96" s="34">
        <f>SUM(I97:I102)</f>
        <v>3663096</v>
      </c>
    </row>
    <row r="97" spans="1:9" ht="12.75" customHeight="1">
      <c r="A97" s="191" t="s">
        <v>81</v>
      </c>
      <c r="B97" s="191"/>
      <c r="C97" s="191"/>
      <c r="D97" s="191"/>
      <c r="E97" s="191"/>
      <c r="F97" s="191"/>
      <c r="G97" s="15">
        <v>89</v>
      </c>
      <c r="H97" s="33">
        <v>0</v>
      </c>
      <c r="I97" s="33">
        <v>0</v>
      </c>
    </row>
    <row r="98" spans="1:9" ht="12.75" customHeight="1">
      <c r="A98" s="191" t="s">
        <v>82</v>
      </c>
      <c r="B98" s="191"/>
      <c r="C98" s="191"/>
      <c r="D98" s="191"/>
      <c r="E98" s="191"/>
      <c r="F98" s="191"/>
      <c r="G98" s="15">
        <v>90</v>
      </c>
      <c r="H98" s="33">
        <v>0</v>
      </c>
      <c r="I98" s="33">
        <v>0</v>
      </c>
    </row>
    <row r="99" spans="1:9" ht="12.75" customHeight="1">
      <c r="A99" s="191" t="s">
        <v>83</v>
      </c>
      <c r="B99" s="191"/>
      <c r="C99" s="191"/>
      <c r="D99" s="191"/>
      <c r="E99" s="191"/>
      <c r="F99" s="191"/>
      <c r="G99" s="15">
        <v>91</v>
      </c>
      <c r="H99" s="33">
        <v>453209</v>
      </c>
      <c r="I99" s="33">
        <v>368150</v>
      </c>
    </row>
    <row r="100" spans="1:9" ht="12.75" customHeight="1">
      <c r="A100" s="191" t="s">
        <v>84</v>
      </c>
      <c r="B100" s="191"/>
      <c r="C100" s="191"/>
      <c r="D100" s="191"/>
      <c r="E100" s="191"/>
      <c r="F100" s="191"/>
      <c r="G100" s="15">
        <v>92</v>
      </c>
      <c r="H100" s="33">
        <v>0</v>
      </c>
      <c r="I100" s="33">
        <v>0</v>
      </c>
    </row>
    <row r="101" spans="1:9" ht="12.75" customHeight="1">
      <c r="A101" s="191" t="s">
        <v>85</v>
      </c>
      <c r="B101" s="191"/>
      <c r="C101" s="191"/>
      <c r="D101" s="191"/>
      <c r="E101" s="191"/>
      <c r="F101" s="191"/>
      <c r="G101" s="15">
        <v>93</v>
      </c>
      <c r="H101" s="33">
        <v>0</v>
      </c>
      <c r="I101" s="33">
        <v>0</v>
      </c>
    </row>
    <row r="102" spans="1:9" ht="12.75" customHeight="1">
      <c r="A102" s="191" t="s">
        <v>86</v>
      </c>
      <c r="B102" s="191"/>
      <c r="C102" s="191"/>
      <c r="D102" s="191"/>
      <c r="E102" s="191"/>
      <c r="F102" s="191"/>
      <c r="G102" s="15">
        <v>94</v>
      </c>
      <c r="H102" s="33">
        <v>3294948</v>
      </c>
      <c r="I102" s="33">
        <v>3294946</v>
      </c>
    </row>
    <row r="103" spans="1:9" ht="12.75" customHeight="1">
      <c r="A103" s="193" t="s">
        <v>386</v>
      </c>
      <c r="B103" s="193"/>
      <c r="C103" s="193"/>
      <c r="D103" s="193"/>
      <c r="E103" s="193"/>
      <c r="F103" s="193"/>
      <c r="G103" s="16">
        <v>95</v>
      </c>
      <c r="H103" s="34">
        <f>SUM(H104:H114)</f>
        <v>96886212</v>
      </c>
      <c r="I103" s="34">
        <f>SUM(I104:I114)</f>
        <v>59950626</v>
      </c>
    </row>
    <row r="104" spans="1:9" ht="12.75" customHeight="1">
      <c r="A104" s="191" t="s">
        <v>87</v>
      </c>
      <c r="B104" s="191"/>
      <c r="C104" s="191"/>
      <c r="D104" s="191"/>
      <c r="E104" s="191"/>
      <c r="F104" s="191"/>
      <c r="G104" s="15">
        <v>96</v>
      </c>
      <c r="H104" s="33">
        <v>0</v>
      </c>
      <c r="I104" s="33">
        <v>0</v>
      </c>
    </row>
    <row r="105" spans="1:9" ht="24.6" customHeight="1">
      <c r="A105" s="191" t="s">
        <v>88</v>
      </c>
      <c r="B105" s="191"/>
      <c r="C105" s="191"/>
      <c r="D105" s="191"/>
      <c r="E105" s="191"/>
      <c r="F105" s="191"/>
      <c r="G105" s="15">
        <v>97</v>
      </c>
      <c r="H105" s="33">
        <v>0</v>
      </c>
      <c r="I105" s="33">
        <v>0</v>
      </c>
    </row>
    <row r="106" spans="1:9" ht="12.75" customHeight="1">
      <c r="A106" s="191" t="s">
        <v>89</v>
      </c>
      <c r="B106" s="191"/>
      <c r="C106" s="191"/>
      <c r="D106" s="191"/>
      <c r="E106" s="191"/>
      <c r="F106" s="191"/>
      <c r="G106" s="15">
        <v>98</v>
      </c>
      <c r="H106" s="33">
        <v>0</v>
      </c>
      <c r="I106" s="33">
        <v>0</v>
      </c>
    </row>
    <row r="107" spans="1:9" ht="21.6" customHeight="1">
      <c r="A107" s="191" t="s">
        <v>90</v>
      </c>
      <c r="B107" s="191"/>
      <c r="C107" s="191"/>
      <c r="D107" s="191"/>
      <c r="E107" s="191"/>
      <c r="F107" s="191"/>
      <c r="G107" s="15">
        <v>99</v>
      </c>
      <c r="H107" s="33">
        <v>0</v>
      </c>
      <c r="I107" s="33">
        <v>0</v>
      </c>
    </row>
    <row r="108" spans="1:9" ht="12.75" customHeight="1">
      <c r="A108" s="191" t="s">
        <v>91</v>
      </c>
      <c r="B108" s="191"/>
      <c r="C108" s="191"/>
      <c r="D108" s="191"/>
      <c r="E108" s="191"/>
      <c r="F108" s="191"/>
      <c r="G108" s="15">
        <v>100</v>
      </c>
      <c r="H108" s="33">
        <v>347225</v>
      </c>
      <c r="I108" s="33">
        <v>242661</v>
      </c>
    </row>
    <row r="109" spans="1:9" ht="12.75" customHeight="1">
      <c r="A109" s="191" t="s">
        <v>92</v>
      </c>
      <c r="B109" s="191"/>
      <c r="C109" s="191"/>
      <c r="D109" s="191"/>
      <c r="E109" s="191"/>
      <c r="F109" s="191"/>
      <c r="G109" s="15">
        <v>101</v>
      </c>
      <c r="H109" s="33">
        <v>94978340</v>
      </c>
      <c r="I109" s="33">
        <v>43201340</v>
      </c>
    </row>
    <row r="110" spans="1:9" ht="12.75" customHeight="1">
      <c r="A110" s="191" t="s">
        <v>93</v>
      </c>
      <c r="B110" s="191"/>
      <c r="C110" s="191"/>
      <c r="D110" s="191"/>
      <c r="E110" s="191"/>
      <c r="F110" s="191"/>
      <c r="G110" s="15">
        <v>102</v>
      </c>
      <c r="H110" s="33">
        <v>0</v>
      </c>
      <c r="I110" s="33">
        <v>0</v>
      </c>
    </row>
    <row r="111" spans="1:9" ht="12.75" customHeight="1">
      <c r="A111" s="191" t="s">
        <v>94</v>
      </c>
      <c r="B111" s="191"/>
      <c r="C111" s="191"/>
      <c r="D111" s="191"/>
      <c r="E111" s="191"/>
      <c r="F111" s="191"/>
      <c r="G111" s="15">
        <v>103</v>
      </c>
      <c r="H111" s="33">
        <v>0</v>
      </c>
      <c r="I111" s="33">
        <v>0</v>
      </c>
    </row>
    <row r="112" spans="1:9" ht="12.75" customHeight="1">
      <c r="A112" s="191" t="s">
        <v>95</v>
      </c>
      <c r="B112" s="191"/>
      <c r="C112" s="191"/>
      <c r="D112" s="191"/>
      <c r="E112" s="191"/>
      <c r="F112" s="191"/>
      <c r="G112" s="15">
        <v>104</v>
      </c>
      <c r="H112" s="33">
        <v>0</v>
      </c>
      <c r="I112" s="33">
        <v>0</v>
      </c>
    </row>
    <row r="113" spans="1:9" ht="12.75" customHeight="1">
      <c r="A113" s="191" t="s">
        <v>96</v>
      </c>
      <c r="B113" s="191"/>
      <c r="C113" s="191"/>
      <c r="D113" s="191"/>
      <c r="E113" s="191"/>
      <c r="F113" s="191"/>
      <c r="G113" s="15">
        <v>105</v>
      </c>
      <c r="H113" s="33">
        <v>1560647</v>
      </c>
      <c r="I113" s="33">
        <v>16506625</v>
      </c>
    </row>
    <row r="114" spans="1:9" ht="12.75" customHeight="1">
      <c r="A114" s="191" t="s">
        <v>97</v>
      </c>
      <c r="B114" s="191"/>
      <c r="C114" s="191"/>
      <c r="D114" s="191"/>
      <c r="E114" s="191"/>
      <c r="F114" s="191"/>
      <c r="G114" s="15">
        <v>106</v>
      </c>
      <c r="H114" s="33">
        <v>0</v>
      </c>
      <c r="I114" s="33">
        <v>0</v>
      </c>
    </row>
    <row r="115" spans="1:9" ht="12.75" customHeight="1">
      <c r="A115" s="193" t="s">
        <v>387</v>
      </c>
      <c r="B115" s="193"/>
      <c r="C115" s="193"/>
      <c r="D115" s="193"/>
      <c r="E115" s="193"/>
      <c r="F115" s="193"/>
      <c r="G115" s="16">
        <v>107</v>
      </c>
      <c r="H115" s="34">
        <f>SUM(H116:H129)</f>
        <v>666715493</v>
      </c>
      <c r="I115" s="34">
        <f>SUM(I116:I129)</f>
        <v>571838340</v>
      </c>
    </row>
    <row r="116" spans="1:9" ht="12.75" customHeight="1">
      <c r="A116" s="191" t="s">
        <v>87</v>
      </c>
      <c r="B116" s="191"/>
      <c r="C116" s="191"/>
      <c r="D116" s="191"/>
      <c r="E116" s="191"/>
      <c r="F116" s="191"/>
      <c r="G116" s="15">
        <v>108</v>
      </c>
      <c r="H116" s="33">
        <v>4350696</v>
      </c>
      <c r="I116" s="33">
        <v>510067</v>
      </c>
    </row>
    <row r="117" spans="1:9" ht="22.2" customHeight="1">
      <c r="A117" s="191" t="s">
        <v>88</v>
      </c>
      <c r="B117" s="191"/>
      <c r="C117" s="191"/>
      <c r="D117" s="191"/>
      <c r="E117" s="191"/>
      <c r="F117" s="191"/>
      <c r="G117" s="15">
        <v>109</v>
      </c>
      <c r="H117" s="33">
        <v>0</v>
      </c>
      <c r="I117" s="33">
        <v>0</v>
      </c>
    </row>
    <row r="118" spans="1:9" ht="12.75" customHeight="1">
      <c r="A118" s="191" t="s">
        <v>89</v>
      </c>
      <c r="B118" s="191"/>
      <c r="C118" s="191"/>
      <c r="D118" s="191"/>
      <c r="E118" s="191"/>
      <c r="F118" s="191"/>
      <c r="G118" s="15">
        <v>110</v>
      </c>
      <c r="H118" s="33">
        <v>0</v>
      </c>
      <c r="I118" s="33">
        <v>0</v>
      </c>
    </row>
    <row r="119" spans="1:9" ht="23.4" customHeight="1">
      <c r="A119" s="191" t="s">
        <v>90</v>
      </c>
      <c r="B119" s="191"/>
      <c r="C119" s="191"/>
      <c r="D119" s="191"/>
      <c r="E119" s="191"/>
      <c r="F119" s="191"/>
      <c r="G119" s="15">
        <v>111</v>
      </c>
      <c r="H119" s="33">
        <v>0</v>
      </c>
      <c r="I119" s="33">
        <v>0</v>
      </c>
    </row>
    <row r="120" spans="1:9" ht="12.75" customHeight="1">
      <c r="A120" s="191" t="s">
        <v>91</v>
      </c>
      <c r="B120" s="191"/>
      <c r="C120" s="191"/>
      <c r="D120" s="191"/>
      <c r="E120" s="191"/>
      <c r="F120" s="191"/>
      <c r="G120" s="15">
        <v>112</v>
      </c>
      <c r="H120" s="33">
        <v>7469807</v>
      </c>
      <c r="I120" s="33">
        <v>19373414</v>
      </c>
    </row>
    <row r="121" spans="1:9" ht="12.75" customHeight="1">
      <c r="A121" s="191" t="s">
        <v>92</v>
      </c>
      <c r="B121" s="191"/>
      <c r="C121" s="191"/>
      <c r="D121" s="191"/>
      <c r="E121" s="191"/>
      <c r="F121" s="191"/>
      <c r="G121" s="15">
        <v>113</v>
      </c>
      <c r="H121" s="33">
        <v>375011456</v>
      </c>
      <c r="I121" s="33">
        <v>211791563</v>
      </c>
    </row>
    <row r="122" spans="1:9" ht="12.75" customHeight="1">
      <c r="A122" s="191" t="s">
        <v>93</v>
      </c>
      <c r="B122" s="191"/>
      <c r="C122" s="191"/>
      <c r="D122" s="191"/>
      <c r="E122" s="191"/>
      <c r="F122" s="191"/>
      <c r="G122" s="15">
        <v>114</v>
      </c>
      <c r="H122" s="33">
        <v>32038074</v>
      </c>
      <c r="I122" s="33">
        <v>32205066</v>
      </c>
    </row>
    <row r="123" spans="1:9" ht="12.75" customHeight="1">
      <c r="A123" s="191" t="s">
        <v>94</v>
      </c>
      <c r="B123" s="191"/>
      <c r="C123" s="191"/>
      <c r="D123" s="191"/>
      <c r="E123" s="191"/>
      <c r="F123" s="191"/>
      <c r="G123" s="15">
        <v>115</v>
      </c>
      <c r="H123" s="33">
        <v>239997574</v>
      </c>
      <c r="I123" s="33">
        <v>287669112</v>
      </c>
    </row>
    <row r="124" spans="1:9">
      <c r="A124" s="191" t="s">
        <v>95</v>
      </c>
      <c r="B124" s="191"/>
      <c r="C124" s="191"/>
      <c r="D124" s="191"/>
      <c r="E124" s="191"/>
      <c r="F124" s="191"/>
      <c r="G124" s="15">
        <v>116</v>
      </c>
      <c r="H124" s="33">
        <v>0</v>
      </c>
      <c r="I124" s="33">
        <v>0</v>
      </c>
    </row>
    <row r="125" spans="1:9">
      <c r="A125" s="191" t="s">
        <v>98</v>
      </c>
      <c r="B125" s="191"/>
      <c r="C125" s="191"/>
      <c r="D125" s="191"/>
      <c r="E125" s="191"/>
      <c r="F125" s="191"/>
      <c r="G125" s="15">
        <v>117</v>
      </c>
      <c r="H125" s="33">
        <v>3294136</v>
      </c>
      <c r="I125" s="33">
        <v>2917233</v>
      </c>
    </row>
    <row r="126" spans="1:9">
      <c r="A126" s="191" t="s">
        <v>99</v>
      </c>
      <c r="B126" s="191"/>
      <c r="C126" s="191"/>
      <c r="D126" s="191"/>
      <c r="E126" s="191"/>
      <c r="F126" s="191"/>
      <c r="G126" s="15">
        <v>118</v>
      </c>
      <c r="H126" s="33">
        <v>3979069</v>
      </c>
      <c r="I126" s="33">
        <v>12278298</v>
      </c>
    </row>
    <row r="127" spans="1:9">
      <c r="A127" s="191" t="s">
        <v>100</v>
      </c>
      <c r="B127" s="191"/>
      <c r="C127" s="191"/>
      <c r="D127" s="191"/>
      <c r="E127" s="191"/>
      <c r="F127" s="191"/>
      <c r="G127" s="15">
        <v>119</v>
      </c>
      <c r="H127" s="33">
        <v>30963</v>
      </c>
      <c r="I127" s="33">
        <v>30963</v>
      </c>
    </row>
    <row r="128" spans="1:9">
      <c r="A128" s="191" t="s">
        <v>101</v>
      </c>
      <c r="B128" s="191"/>
      <c r="C128" s="191"/>
      <c r="D128" s="191"/>
      <c r="E128" s="191"/>
      <c r="F128" s="191"/>
      <c r="G128" s="15">
        <v>120</v>
      </c>
      <c r="H128" s="33">
        <v>0</v>
      </c>
      <c r="I128" s="33">
        <v>0</v>
      </c>
    </row>
    <row r="129" spans="1:9">
      <c r="A129" s="191" t="s">
        <v>102</v>
      </c>
      <c r="B129" s="191"/>
      <c r="C129" s="191"/>
      <c r="D129" s="191"/>
      <c r="E129" s="191"/>
      <c r="F129" s="191"/>
      <c r="G129" s="15">
        <v>121</v>
      </c>
      <c r="H129" s="33">
        <v>543718</v>
      </c>
      <c r="I129" s="33">
        <v>5062624</v>
      </c>
    </row>
    <row r="130" spans="1:9" ht="22.2" customHeight="1">
      <c r="A130" s="192" t="s">
        <v>103</v>
      </c>
      <c r="B130" s="192"/>
      <c r="C130" s="192"/>
      <c r="D130" s="192"/>
      <c r="E130" s="192"/>
      <c r="F130" s="192"/>
      <c r="G130" s="15">
        <v>122</v>
      </c>
      <c r="H130" s="33">
        <v>15315537</v>
      </c>
      <c r="I130" s="33">
        <v>118096</v>
      </c>
    </row>
    <row r="131" spans="1:9">
      <c r="A131" s="193" t="s">
        <v>388</v>
      </c>
      <c r="B131" s="193"/>
      <c r="C131" s="193"/>
      <c r="D131" s="193"/>
      <c r="E131" s="193"/>
      <c r="F131" s="193"/>
      <c r="G131" s="16">
        <v>123</v>
      </c>
      <c r="H131" s="34">
        <f>H75+H96+H103+H115+H130</f>
        <v>976329601</v>
      </c>
      <c r="I131" s="34">
        <f>I75+I96+I103+I115+I130</f>
        <v>776053915</v>
      </c>
    </row>
    <row r="132" spans="1:9">
      <c r="A132" s="192" t="s">
        <v>104</v>
      </c>
      <c r="B132" s="192"/>
      <c r="C132" s="192"/>
      <c r="D132" s="192"/>
      <c r="E132" s="192"/>
      <c r="F132" s="192"/>
      <c r="G132" s="15">
        <v>124</v>
      </c>
      <c r="H132" s="33">
        <v>1147302721</v>
      </c>
      <c r="I132" s="33">
        <v>1299074560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topLeftCell="A64" zoomScaleNormal="100" zoomScaleSheetLayoutView="110" workbookViewId="0">
      <selection activeCell="K90" sqref="K90"/>
    </sheetView>
  </sheetViews>
  <sheetFormatPr defaultRowHeight="13.2"/>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c r="A1" s="226" t="s">
        <v>106</v>
      </c>
      <c r="B1" s="227"/>
      <c r="C1" s="227"/>
      <c r="D1" s="227"/>
      <c r="E1" s="227"/>
      <c r="F1" s="227"/>
      <c r="G1" s="227"/>
      <c r="H1" s="227"/>
      <c r="I1" s="227"/>
      <c r="J1" s="120"/>
      <c r="K1" s="120"/>
    </row>
    <row r="2" spans="1:11">
      <c r="A2" s="225" t="s">
        <v>468</v>
      </c>
      <c r="B2" s="201"/>
      <c r="C2" s="201"/>
      <c r="D2" s="201"/>
      <c r="E2" s="201"/>
      <c r="F2" s="201"/>
      <c r="G2" s="201"/>
      <c r="H2" s="201"/>
      <c r="I2" s="201"/>
      <c r="J2" s="120"/>
      <c r="K2" s="120"/>
    </row>
    <row r="3" spans="1:11">
      <c r="A3" s="231" t="s">
        <v>355</v>
      </c>
      <c r="B3" s="232"/>
      <c r="C3" s="232"/>
      <c r="D3" s="232"/>
      <c r="E3" s="232"/>
      <c r="F3" s="232"/>
      <c r="G3" s="232"/>
      <c r="H3" s="232"/>
      <c r="I3" s="232"/>
      <c r="J3" s="233"/>
      <c r="K3" s="233"/>
    </row>
    <row r="4" spans="1:11">
      <c r="A4" s="234" t="s">
        <v>462</v>
      </c>
      <c r="B4" s="235"/>
      <c r="C4" s="235"/>
      <c r="D4" s="235"/>
      <c r="E4" s="235"/>
      <c r="F4" s="235"/>
      <c r="G4" s="235"/>
      <c r="H4" s="235"/>
      <c r="I4" s="235"/>
      <c r="J4" s="236"/>
      <c r="K4" s="236"/>
    </row>
    <row r="5" spans="1:11" ht="22.2" customHeight="1">
      <c r="A5" s="228" t="s">
        <v>2</v>
      </c>
      <c r="B5" s="210"/>
      <c r="C5" s="210"/>
      <c r="D5" s="210"/>
      <c r="E5" s="210"/>
      <c r="F5" s="210"/>
      <c r="G5" s="228" t="s">
        <v>107</v>
      </c>
      <c r="H5" s="229" t="s">
        <v>380</v>
      </c>
      <c r="I5" s="230"/>
      <c r="J5" s="229" t="s">
        <v>347</v>
      </c>
      <c r="K5" s="230"/>
    </row>
    <row r="6" spans="1:11">
      <c r="A6" s="210"/>
      <c r="B6" s="210"/>
      <c r="C6" s="210"/>
      <c r="D6" s="210"/>
      <c r="E6" s="210"/>
      <c r="F6" s="210"/>
      <c r="G6" s="210"/>
      <c r="H6" s="19" t="s">
        <v>370</v>
      </c>
      <c r="I6" s="19" t="s">
        <v>371</v>
      </c>
      <c r="J6" s="19" t="s">
        <v>370</v>
      </c>
      <c r="K6" s="19" t="s">
        <v>371</v>
      </c>
    </row>
    <row r="7" spans="1:11">
      <c r="A7" s="237">
        <v>1</v>
      </c>
      <c r="B7" s="208"/>
      <c r="C7" s="208"/>
      <c r="D7" s="208"/>
      <c r="E7" s="208"/>
      <c r="F7" s="208"/>
      <c r="G7" s="18">
        <v>2</v>
      </c>
      <c r="H7" s="19">
        <v>3</v>
      </c>
      <c r="I7" s="19">
        <v>4</v>
      </c>
      <c r="J7" s="19">
        <v>5</v>
      </c>
      <c r="K7" s="19">
        <v>6</v>
      </c>
    </row>
    <row r="8" spans="1:11">
      <c r="A8" s="219" t="s">
        <v>120</v>
      </c>
      <c r="B8" s="219"/>
      <c r="C8" s="219"/>
      <c r="D8" s="219"/>
      <c r="E8" s="219"/>
      <c r="F8" s="219"/>
      <c r="G8" s="20">
        <v>125</v>
      </c>
      <c r="H8" s="37">
        <f>SUM(H9:H13)</f>
        <v>521135842</v>
      </c>
      <c r="I8" s="37">
        <f>SUM(I9:I13)</f>
        <v>136385869</v>
      </c>
      <c r="J8" s="37">
        <f>SUM(J9:J13)</f>
        <v>545080533</v>
      </c>
      <c r="K8" s="37">
        <f>SUM(K9:K13)</f>
        <v>179209373</v>
      </c>
    </row>
    <row r="9" spans="1:11">
      <c r="A9" s="191" t="s">
        <v>121</v>
      </c>
      <c r="B9" s="191"/>
      <c r="C9" s="191"/>
      <c r="D9" s="191"/>
      <c r="E9" s="191"/>
      <c r="F9" s="191"/>
      <c r="G9" s="15">
        <v>126</v>
      </c>
      <c r="H9" s="33">
        <v>2333539</v>
      </c>
      <c r="I9" s="33">
        <v>516766</v>
      </c>
      <c r="J9" s="33">
        <v>8950774</v>
      </c>
      <c r="K9" s="33">
        <v>1980171</v>
      </c>
    </row>
    <row r="10" spans="1:11">
      <c r="A10" s="191" t="s">
        <v>122</v>
      </c>
      <c r="B10" s="191"/>
      <c r="C10" s="191"/>
      <c r="D10" s="191"/>
      <c r="E10" s="191"/>
      <c r="F10" s="191"/>
      <c r="G10" s="15">
        <v>127</v>
      </c>
      <c r="H10" s="33">
        <v>499046736</v>
      </c>
      <c r="I10" s="33">
        <v>127942989</v>
      </c>
      <c r="J10" s="33">
        <v>527107706</v>
      </c>
      <c r="K10" s="33">
        <v>174542606</v>
      </c>
    </row>
    <row r="11" spans="1:11">
      <c r="A11" s="191" t="s">
        <v>123</v>
      </c>
      <c r="B11" s="191"/>
      <c r="C11" s="191"/>
      <c r="D11" s="191"/>
      <c r="E11" s="191"/>
      <c r="F11" s="191"/>
      <c r="G11" s="15">
        <v>128</v>
      </c>
      <c r="H11" s="33">
        <v>97946</v>
      </c>
      <c r="I11" s="33">
        <v>27894</v>
      </c>
      <c r="J11" s="33">
        <v>60423</v>
      </c>
      <c r="K11" s="33">
        <v>14670</v>
      </c>
    </row>
    <row r="12" spans="1:11">
      <c r="A12" s="191" t="s">
        <v>124</v>
      </c>
      <c r="B12" s="191"/>
      <c r="C12" s="191"/>
      <c r="D12" s="191"/>
      <c r="E12" s="191"/>
      <c r="F12" s="191"/>
      <c r="G12" s="15">
        <v>129</v>
      </c>
      <c r="H12" s="33">
        <v>0</v>
      </c>
      <c r="I12" s="33">
        <v>0</v>
      </c>
      <c r="J12" s="33">
        <v>57200</v>
      </c>
      <c r="K12" s="33">
        <v>16131</v>
      </c>
    </row>
    <row r="13" spans="1:11">
      <c r="A13" s="191" t="s">
        <v>125</v>
      </c>
      <c r="B13" s="191"/>
      <c r="C13" s="191"/>
      <c r="D13" s="191"/>
      <c r="E13" s="191"/>
      <c r="F13" s="191"/>
      <c r="G13" s="15">
        <v>130</v>
      </c>
      <c r="H13" s="33">
        <v>19657621</v>
      </c>
      <c r="I13" s="33">
        <v>7898220</v>
      </c>
      <c r="J13" s="33">
        <v>8904430</v>
      </c>
      <c r="K13" s="33">
        <v>2655795</v>
      </c>
    </row>
    <row r="14" spans="1:11">
      <c r="A14" s="219" t="s">
        <v>126</v>
      </c>
      <c r="B14" s="219"/>
      <c r="C14" s="219"/>
      <c r="D14" s="219"/>
      <c r="E14" s="219"/>
      <c r="F14" s="219"/>
      <c r="G14" s="20">
        <v>131</v>
      </c>
      <c r="H14" s="37">
        <f>H15+H16+H20+H24+H25+H26+H29+H36</f>
        <v>564277721</v>
      </c>
      <c r="I14" s="37">
        <f>I15+I16+I20+I24+I25+I26+I29+I36</f>
        <v>150901103</v>
      </c>
      <c r="J14" s="37">
        <f>J15+J16+J20+J24+J25+J26+J29+J36</f>
        <v>603256309</v>
      </c>
      <c r="K14" s="37">
        <f>K15+K16+K20+K24+K25+K26+K29+K36</f>
        <v>192753466</v>
      </c>
    </row>
    <row r="15" spans="1:11">
      <c r="A15" s="191" t="s">
        <v>108</v>
      </c>
      <c r="B15" s="191"/>
      <c r="C15" s="191"/>
      <c r="D15" s="191"/>
      <c r="E15" s="191"/>
      <c r="F15" s="191"/>
      <c r="G15" s="15">
        <v>132</v>
      </c>
      <c r="H15" s="33">
        <v>227073833</v>
      </c>
      <c r="I15" s="33">
        <v>42195060</v>
      </c>
      <c r="J15" s="33">
        <v>122574031</v>
      </c>
      <c r="K15" s="33">
        <v>25051525</v>
      </c>
    </row>
    <row r="16" spans="1:11">
      <c r="A16" s="220" t="s">
        <v>127</v>
      </c>
      <c r="B16" s="220"/>
      <c r="C16" s="220"/>
      <c r="D16" s="220"/>
      <c r="E16" s="220"/>
      <c r="F16" s="220"/>
      <c r="G16" s="20">
        <v>133</v>
      </c>
      <c r="H16" s="37">
        <f>SUM(H17:H19)</f>
        <v>241365230</v>
      </c>
      <c r="I16" s="37">
        <f>SUM(I17:I19)</f>
        <v>76414878</v>
      </c>
      <c r="J16" s="37">
        <f>SUM(J17:J19)</f>
        <v>397936401</v>
      </c>
      <c r="K16" s="37">
        <f>SUM(K17:K19)</f>
        <v>137291653</v>
      </c>
    </row>
    <row r="17" spans="1:11">
      <c r="A17" s="221" t="s">
        <v>128</v>
      </c>
      <c r="B17" s="221"/>
      <c r="C17" s="221"/>
      <c r="D17" s="221"/>
      <c r="E17" s="221"/>
      <c r="F17" s="221"/>
      <c r="G17" s="15">
        <v>134</v>
      </c>
      <c r="H17" s="33">
        <v>55984921</v>
      </c>
      <c r="I17" s="33">
        <v>37181047</v>
      </c>
      <c r="J17" s="33">
        <v>228813895</v>
      </c>
      <c r="K17" s="33">
        <v>46454912</v>
      </c>
    </row>
    <row r="18" spans="1:11">
      <c r="A18" s="221" t="s">
        <v>129</v>
      </c>
      <c r="B18" s="221"/>
      <c r="C18" s="221"/>
      <c r="D18" s="221"/>
      <c r="E18" s="221"/>
      <c r="F18" s="221"/>
      <c r="G18" s="15">
        <v>135</v>
      </c>
      <c r="H18" s="33">
        <v>138986852</v>
      </c>
      <c r="I18" s="33">
        <v>22548348</v>
      </c>
      <c r="J18" s="33">
        <v>143306538</v>
      </c>
      <c r="K18" s="33">
        <v>80519213</v>
      </c>
    </row>
    <row r="19" spans="1:11">
      <c r="A19" s="221" t="s">
        <v>130</v>
      </c>
      <c r="B19" s="221"/>
      <c r="C19" s="221"/>
      <c r="D19" s="221"/>
      <c r="E19" s="221"/>
      <c r="F19" s="221"/>
      <c r="G19" s="15">
        <v>136</v>
      </c>
      <c r="H19" s="33">
        <v>46393457</v>
      </c>
      <c r="I19" s="33">
        <v>16685483</v>
      </c>
      <c r="J19" s="33">
        <v>25815968</v>
      </c>
      <c r="K19" s="33">
        <v>10317528</v>
      </c>
    </row>
    <row r="20" spans="1:11">
      <c r="A20" s="220" t="s">
        <v>131</v>
      </c>
      <c r="B20" s="220"/>
      <c r="C20" s="220"/>
      <c r="D20" s="220"/>
      <c r="E20" s="220"/>
      <c r="F20" s="220"/>
      <c r="G20" s="20">
        <v>137</v>
      </c>
      <c r="H20" s="37">
        <f>SUM(H21:H23)</f>
        <v>40382541</v>
      </c>
      <c r="I20" s="37">
        <f>SUM(I21:I23)</f>
        <v>15108879</v>
      </c>
      <c r="J20" s="37">
        <f>SUM(J21:J23)</f>
        <v>37247021</v>
      </c>
      <c r="K20" s="37">
        <f>SUM(K21:K23)</f>
        <v>11719826</v>
      </c>
    </row>
    <row r="21" spans="1:11">
      <c r="A21" s="221" t="s">
        <v>109</v>
      </c>
      <c r="B21" s="221"/>
      <c r="C21" s="221"/>
      <c r="D21" s="221"/>
      <c r="E21" s="221"/>
      <c r="F21" s="221"/>
      <c r="G21" s="15">
        <v>138</v>
      </c>
      <c r="H21" s="33">
        <v>25410209</v>
      </c>
      <c r="I21" s="33">
        <v>9379937</v>
      </c>
      <c r="J21" s="33">
        <v>23665016</v>
      </c>
      <c r="K21" s="33">
        <v>7338755</v>
      </c>
    </row>
    <row r="22" spans="1:11">
      <c r="A22" s="221" t="s">
        <v>110</v>
      </c>
      <c r="B22" s="221"/>
      <c r="C22" s="221"/>
      <c r="D22" s="221"/>
      <c r="E22" s="221"/>
      <c r="F22" s="221"/>
      <c r="G22" s="15">
        <v>139</v>
      </c>
      <c r="H22" s="33">
        <v>9268574</v>
      </c>
      <c r="I22" s="33">
        <v>3599827</v>
      </c>
      <c r="J22" s="33">
        <v>8503248</v>
      </c>
      <c r="K22" s="33">
        <v>2734053</v>
      </c>
    </row>
    <row r="23" spans="1:11">
      <c r="A23" s="221" t="s">
        <v>111</v>
      </c>
      <c r="B23" s="221"/>
      <c r="C23" s="221"/>
      <c r="D23" s="221"/>
      <c r="E23" s="221"/>
      <c r="F23" s="221"/>
      <c r="G23" s="15">
        <v>140</v>
      </c>
      <c r="H23" s="33">
        <v>5703758</v>
      </c>
      <c r="I23" s="33">
        <v>2129115</v>
      </c>
      <c r="J23" s="33">
        <v>5078757</v>
      </c>
      <c r="K23" s="33">
        <v>1647018</v>
      </c>
    </row>
    <row r="24" spans="1:11">
      <c r="A24" s="191" t="s">
        <v>112</v>
      </c>
      <c r="B24" s="191"/>
      <c r="C24" s="191"/>
      <c r="D24" s="191"/>
      <c r="E24" s="191"/>
      <c r="F24" s="191"/>
      <c r="G24" s="15">
        <v>141</v>
      </c>
      <c r="H24" s="33">
        <v>39450919</v>
      </c>
      <c r="I24" s="33">
        <v>13041578</v>
      </c>
      <c r="J24" s="33">
        <v>26272215</v>
      </c>
      <c r="K24" s="33">
        <v>6925195</v>
      </c>
    </row>
    <row r="25" spans="1:11">
      <c r="A25" s="191" t="s">
        <v>113</v>
      </c>
      <c r="B25" s="191"/>
      <c r="C25" s="191"/>
      <c r="D25" s="191"/>
      <c r="E25" s="191"/>
      <c r="F25" s="191"/>
      <c r="G25" s="15">
        <v>142</v>
      </c>
      <c r="H25" s="33">
        <v>11113359</v>
      </c>
      <c r="I25" s="33">
        <v>3147952</v>
      </c>
      <c r="J25" s="33">
        <v>12553256</v>
      </c>
      <c r="K25" s="33">
        <v>6693268</v>
      </c>
    </row>
    <row r="26" spans="1:11">
      <c r="A26" s="220" t="s">
        <v>132</v>
      </c>
      <c r="B26" s="220"/>
      <c r="C26" s="220"/>
      <c r="D26" s="220"/>
      <c r="E26" s="220"/>
      <c r="F26" s="220"/>
      <c r="G26" s="20">
        <v>143</v>
      </c>
      <c r="H26" s="37">
        <f>H27+H28</f>
        <v>0</v>
      </c>
      <c r="I26" s="37">
        <f>I27+I28</f>
        <v>0</v>
      </c>
      <c r="J26" s="37">
        <f>J27+J28</f>
        <v>0</v>
      </c>
      <c r="K26" s="37">
        <f>K27+K28</f>
        <v>0</v>
      </c>
    </row>
    <row r="27" spans="1:11">
      <c r="A27" s="221" t="s">
        <v>133</v>
      </c>
      <c r="B27" s="221"/>
      <c r="C27" s="221"/>
      <c r="D27" s="221"/>
      <c r="E27" s="221"/>
      <c r="F27" s="221"/>
      <c r="G27" s="15">
        <v>144</v>
      </c>
      <c r="H27" s="33">
        <v>0</v>
      </c>
      <c r="I27" s="33">
        <v>0</v>
      </c>
      <c r="J27" s="33">
        <v>0</v>
      </c>
      <c r="K27" s="33">
        <v>0</v>
      </c>
    </row>
    <row r="28" spans="1:11">
      <c r="A28" s="221" t="s">
        <v>134</v>
      </c>
      <c r="B28" s="221"/>
      <c r="C28" s="221"/>
      <c r="D28" s="221"/>
      <c r="E28" s="221"/>
      <c r="F28" s="221"/>
      <c r="G28" s="15">
        <v>145</v>
      </c>
      <c r="H28" s="33">
        <v>0</v>
      </c>
      <c r="I28" s="33">
        <v>0</v>
      </c>
      <c r="J28" s="33">
        <v>0</v>
      </c>
      <c r="K28" s="33">
        <v>0</v>
      </c>
    </row>
    <row r="29" spans="1:11">
      <c r="A29" s="220" t="s">
        <v>135</v>
      </c>
      <c r="B29" s="220"/>
      <c r="C29" s="220"/>
      <c r="D29" s="220"/>
      <c r="E29" s="220"/>
      <c r="F29" s="220"/>
      <c r="G29" s="20">
        <v>146</v>
      </c>
      <c r="H29" s="37">
        <f>SUM(H30:H35)</f>
        <v>0</v>
      </c>
      <c r="I29" s="37">
        <f>SUM(I30:I35)</f>
        <v>0</v>
      </c>
      <c r="J29" s="37">
        <f>SUM(J30:J35)</f>
        <v>0</v>
      </c>
      <c r="K29" s="37">
        <f>SUM(K30:K35)</f>
        <v>0</v>
      </c>
    </row>
    <row r="30" spans="1:11">
      <c r="A30" s="221" t="s">
        <v>136</v>
      </c>
      <c r="B30" s="221"/>
      <c r="C30" s="221"/>
      <c r="D30" s="221"/>
      <c r="E30" s="221"/>
      <c r="F30" s="221"/>
      <c r="G30" s="15">
        <v>147</v>
      </c>
      <c r="H30" s="33">
        <v>0</v>
      </c>
      <c r="I30" s="33">
        <v>0</v>
      </c>
      <c r="J30" s="33">
        <v>0</v>
      </c>
      <c r="K30" s="33">
        <v>0</v>
      </c>
    </row>
    <row r="31" spans="1:11">
      <c r="A31" s="221" t="s">
        <v>137</v>
      </c>
      <c r="B31" s="221"/>
      <c r="C31" s="221"/>
      <c r="D31" s="221"/>
      <c r="E31" s="221"/>
      <c r="F31" s="221"/>
      <c r="G31" s="15">
        <v>148</v>
      </c>
      <c r="H31" s="33">
        <v>0</v>
      </c>
      <c r="I31" s="33">
        <v>0</v>
      </c>
      <c r="J31" s="33">
        <v>0</v>
      </c>
      <c r="K31" s="33">
        <v>0</v>
      </c>
    </row>
    <row r="32" spans="1:11">
      <c r="A32" s="221" t="s">
        <v>138</v>
      </c>
      <c r="B32" s="221"/>
      <c r="C32" s="221"/>
      <c r="D32" s="221"/>
      <c r="E32" s="221"/>
      <c r="F32" s="221"/>
      <c r="G32" s="15">
        <v>149</v>
      </c>
      <c r="H32" s="33">
        <v>0</v>
      </c>
      <c r="I32" s="33">
        <v>0</v>
      </c>
      <c r="J32" s="33">
        <v>0</v>
      </c>
      <c r="K32" s="33">
        <v>0</v>
      </c>
    </row>
    <row r="33" spans="1:11">
      <c r="A33" s="221" t="s">
        <v>139</v>
      </c>
      <c r="B33" s="221"/>
      <c r="C33" s="221"/>
      <c r="D33" s="221"/>
      <c r="E33" s="221"/>
      <c r="F33" s="221"/>
      <c r="G33" s="15">
        <v>150</v>
      </c>
      <c r="H33" s="33">
        <v>0</v>
      </c>
      <c r="I33" s="33">
        <v>0</v>
      </c>
      <c r="J33" s="33">
        <v>0</v>
      </c>
      <c r="K33" s="33">
        <v>0</v>
      </c>
    </row>
    <row r="34" spans="1:11">
      <c r="A34" s="221" t="s">
        <v>140</v>
      </c>
      <c r="B34" s="221"/>
      <c r="C34" s="221"/>
      <c r="D34" s="221"/>
      <c r="E34" s="221"/>
      <c r="F34" s="221"/>
      <c r="G34" s="15">
        <v>151</v>
      </c>
      <c r="H34" s="33">
        <v>0</v>
      </c>
      <c r="I34" s="33">
        <v>0</v>
      </c>
      <c r="J34" s="33">
        <v>0</v>
      </c>
      <c r="K34" s="33">
        <v>0</v>
      </c>
    </row>
    <row r="35" spans="1:11">
      <c r="A35" s="221" t="s">
        <v>141</v>
      </c>
      <c r="B35" s="221"/>
      <c r="C35" s="221"/>
      <c r="D35" s="221"/>
      <c r="E35" s="221"/>
      <c r="F35" s="221"/>
      <c r="G35" s="15">
        <v>152</v>
      </c>
      <c r="H35" s="33">
        <v>0</v>
      </c>
      <c r="I35" s="33">
        <v>0</v>
      </c>
      <c r="J35" s="33">
        <v>0</v>
      </c>
      <c r="K35" s="33">
        <v>0</v>
      </c>
    </row>
    <row r="36" spans="1:11">
      <c r="A36" s="191" t="s">
        <v>114</v>
      </c>
      <c r="B36" s="191"/>
      <c r="C36" s="191"/>
      <c r="D36" s="191"/>
      <c r="E36" s="191"/>
      <c r="F36" s="191"/>
      <c r="G36" s="15">
        <v>153</v>
      </c>
      <c r="H36" s="33">
        <v>4891839</v>
      </c>
      <c r="I36" s="33">
        <v>992756</v>
      </c>
      <c r="J36" s="33">
        <v>6673385</v>
      </c>
      <c r="K36" s="33">
        <v>5071999</v>
      </c>
    </row>
    <row r="37" spans="1:11">
      <c r="A37" s="219" t="s">
        <v>142</v>
      </c>
      <c r="B37" s="219"/>
      <c r="C37" s="219"/>
      <c r="D37" s="219"/>
      <c r="E37" s="219"/>
      <c r="F37" s="219"/>
      <c r="G37" s="20">
        <v>154</v>
      </c>
      <c r="H37" s="37">
        <f>SUM(H38:H47)</f>
        <v>50157067</v>
      </c>
      <c r="I37" s="37">
        <f>SUM(I38:I47)</f>
        <v>3482554</v>
      </c>
      <c r="J37" s="37">
        <f>SUM(J38:J47)</f>
        <v>28416518</v>
      </c>
      <c r="K37" s="37">
        <f>SUM(K38:K47)</f>
        <v>1270124</v>
      </c>
    </row>
    <row r="38" spans="1:11">
      <c r="A38" s="191" t="s">
        <v>143</v>
      </c>
      <c r="B38" s="191"/>
      <c r="C38" s="191"/>
      <c r="D38" s="191"/>
      <c r="E38" s="191"/>
      <c r="F38" s="191"/>
      <c r="G38" s="15">
        <v>155</v>
      </c>
      <c r="H38" s="33">
        <v>0</v>
      </c>
      <c r="I38" s="33">
        <v>0</v>
      </c>
      <c r="J38" s="33">
        <v>0</v>
      </c>
      <c r="K38" s="33">
        <v>0</v>
      </c>
    </row>
    <row r="39" spans="1:11" ht="25.2" customHeight="1">
      <c r="A39" s="191" t="s">
        <v>144</v>
      </c>
      <c r="B39" s="191"/>
      <c r="C39" s="191"/>
      <c r="D39" s="191"/>
      <c r="E39" s="191"/>
      <c r="F39" s="191"/>
      <c r="G39" s="15">
        <v>156</v>
      </c>
      <c r="H39" s="33">
        <v>0</v>
      </c>
      <c r="I39" s="33">
        <v>0</v>
      </c>
      <c r="J39" s="33">
        <v>0</v>
      </c>
      <c r="K39" s="33">
        <v>0</v>
      </c>
    </row>
    <row r="40" spans="1:11" ht="25.2" customHeight="1">
      <c r="A40" s="191" t="s">
        <v>145</v>
      </c>
      <c r="B40" s="191"/>
      <c r="C40" s="191"/>
      <c r="D40" s="191"/>
      <c r="E40" s="191"/>
      <c r="F40" s="191"/>
      <c r="G40" s="15">
        <v>157</v>
      </c>
      <c r="H40" s="33">
        <v>467790</v>
      </c>
      <c r="I40" s="33">
        <v>168220</v>
      </c>
      <c r="J40" s="33">
        <v>226737</v>
      </c>
      <c r="K40" s="33">
        <v>-6247</v>
      </c>
    </row>
    <row r="41" spans="1:11" ht="25.2" customHeight="1">
      <c r="A41" s="191" t="s">
        <v>146</v>
      </c>
      <c r="B41" s="191"/>
      <c r="C41" s="191"/>
      <c r="D41" s="191"/>
      <c r="E41" s="191"/>
      <c r="F41" s="191"/>
      <c r="G41" s="15">
        <v>158</v>
      </c>
      <c r="H41" s="33">
        <v>0</v>
      </c>
      <c r="I41" s="33">
        <v>0</v>
      </c>
      <c r="J41" s="33">
        <v>0</v>
      </c>
      <c r="K41" s="33">
        <v>0</v>
      </c>
    </row>
    <row r="42" spans="1:11" ht="25.2" customHeight="1">
      <c r="A42" s="191" t="s">
        <v>147</v>
      </c>
      <c r="B42" s="191"/>
      <c r="C42" s="191"/>
      <c r="D42" s="191"/>
      <c r="E42" s="191"/>
      <c r="F42" s="191"/>
      <c r="G42" s="15">
        <v>159</v>
      </c>
      <c r="H42" s="33">
        <v>300269</v>
      </c>
      <c r="I42" s="33">
        <v>299573</v>
      </c>
      <c r="J42" s="33">
        <v>74672</v>
      </c>
      <c r="K42" s="33">
        <v>41667</v>
      </c>
    </row>
    <row r="43" spans="1:11">
      <c r="A43" s="191" t="s">
        <v>148</v>
      </c>
      <c r="B43" s="191"/>
      <c r="C43" s="191"/>
      <c r="D43" s="191"/>
      <c r="E43" s="191"/>
      <c r="F43" s="191"/>
      <c r="G43" s="15">
        <v>160</v>
      </c>
      <c r="H43" s="33">
        <v>752976</v>
      </c>
      <c r="I43" s="33">
        <v>302824</v>
      </c>
      <c r="J43" s="33">
        <v>258976</v>
      </c>
      <c r="K43" s="33">
        <v>72124</v>
      </c>
    </row>
    <row r="44" spans="1:11">
      <c r="A44" s="191" t="s">
        <v>149</v>
      </c>
      <c r="B44" s="191"/>
      <c r="C44" s="191"/>
      <c r="D44" s="191"/>
      <c r="E44" s="191"/>
      <c r="F44" s="191"/>
      <c r="G44" s="15">
        <v>161</v>
      </c>
      <c r="H44" s="33">
        <v>10242</v>
      </c>
      <c r="I44" s="33">
        <v>0</v>
      </c>
      <c r="J44" s="33">
        <v>76213</v>
      </c>
      <c r="K44" s="33">
        <v>53554</v>
      </c>
    </row>
    <row r="45" spans="1:11">
      <c r="A45" s="191" t="s">
        <v>150</v>
      </c>
      <c r="B45" s="191"/>
      <c r="C45" s="191"/>
      <c r="D45" s="191"/>
      <c r="E45" s="191"/>
      <c r="F45" s="191"/>
      <c r="G45" s="15">
        <v>162</v>
      </c>
      <c r="H45" s="33">
        <v>7179305</v>
      </c>
      <c r="I45" s="33">
        <v>617852</v>
      </c>
      <c r="J45" s="33">
        <v>2259207</v>
      </c>
      <c r="K45" s="33">
        <v>266292</v>
      </c>
    </row>
    <row r="46" spans="1:11">
      <c r="A46" s="191" t="s">
        <v>151</v>
      </c>
      <c r="B46" s="191"/>
      <c r="C46" s="191"/>
      <c r="D46" s="191"/>
      <c r="E46" s="191"/>
      <c r="F46" s="191"/>
      <c r="G46" s="15">
        <v>163</v>
      </c>
      <c r="H46" s="33">
        <v>351464</v>
      </c>
      <c r="I46" s="33">
        <v>200964</v>
      </c>
      <c r="J46" s="33">
        <v>0</v>
      </c>
      <c r="K46" s="33">
        <v>0</v>
      </c>
    </row>
    <row r="47" spans="1:11">
      <c r="A47" s="191" t="s">
        <v>152</v>
      </c>
      <c r="B47" s="191"/>
      <c r="C47" s="191"/>
      <c r="D47" s="191"/>
      <c r="E47" s="191"/>
      <c r="F47" s="191"/>
      <c r="G47" s="15">
        <v>164</v>
      </c>
      <c r="H47" s="33">
        <v>41095021</v>
      </c>
      <c r="I47" s="33">
        <v>1893121</v>
      </c>
      <c r="J47" s="33">
        <v>25520713</v>
      </c>
      <c r="K47" s="33">
        <v>842734</v>
      </c>
    </row>
    <row r="48" spans="1:11">
      <c r="A48" s="219" t="s">
        <v>153</v>
      </c>
      <c r="B48" s="219"/>
      <c r="C48" s="219"/>
      <c r="D48" s="219"/>
      <c r="E48" s="219"/>
      <c r="F48" s="219"/>
      <c r="G48" s="20">
        <v>165</v>
      </c>
      <c r="H48" s="37">
        <f>SUM(H49:H55)</f>
        <v>25669934</v>
      </c>
      <c r="I48" s="37">
        <f>SUM(I49:I55)</f>
        <v>9494491</v>
      </c>
      <c r="J48" s="37">
        <f>SUM(J49:J55)</f>
        <v>22359252</v>
      </c>
      <c r="K48" s="37">
        <f>SUM(K49:K55)</f>
        <v>6619656</v>
      </c>
    </row>
    <row r="49" spans="1:11" ht="25.2" customHeight="1">
      <c r="A49" s="191" t="s">
        <v>154</v>
      </c>
      <c r="B49" s="191"/>
      <c r="C49" s="191"/>
      <c r="D49" s="191"/>
      <c r="E49" s="191"/>
      <c r="F49" s="191"/>
      <c r="G49" s="15">
        <v>166</v>
      </c>
      <c r="H49" s="33">
        <v>0</v>
      </c>
      <c r="I49" s="33">
        <v>0</v>
      </c>
      <c r="J49" s="33">
        <v>0</v>
      </c>
      <c r="K49" s="33">
        <v>0</v>
      </c>
    </row>
    <row r="50" spans="1:11">
      <c r="A50" s="215" t="s">
        <v>155</v>
      </c>
      <c r="B50" s="215"/>
      <c r="C50" s="215"/>
      <c r="D50" s="215"/>
      <c r="E50" s="215"/>
      <c r="F50" s="215"/>
      <c r="G50" s="15">
        <v>167</v>
      </c>
      <c r="H50" s="33">
        <v>697679</v>
      </c>
      <c r="I50" s="33">
        <v>0</v>
      </c>
      <c r="J50" s="33">
        <v>121989</v>
      </c>
      <c r="K50" s="33">
        <v>365</v>
      </c>
    </row>
    <row r="51" spans="1:11">
      <c r="A51" s="215" t="s">
        <v>156</v>
      </c>
      <c r="B51" s="215"/>
      <c r="C51" s="215"/>
      <c r="D51" s="215"/>
      <c r="E51" s="215"/>
      <c r="F51" s="215"/>
      <c r="G51" s="15">
        <v>168</v>
      </c>
      <c r="H51" s="33">
        <v>21288927</v>
      </c>
      <c r="I51" s="33">
        <v>7184935</v>
      </c>
      <c r="J51" s="33">
        <v>18290125</v>
      </c>
      <c r="K51" s="33">
        <v>6079344</v>
      </c>
    </row>
    <row r="52" spans="1:11">
      <c r="A52" s="215" t="s">
        <v>157</v>
      </c>
      <c r="B52" s="215"/>
      <c r="C52" s="215"/>
      <c r="D52" s="215"/>
      <c r="E52" s="215"/>
      <c r="F52" s="215"/>
      <c r="G52" s="15">
        <v>169</v>
      </c>
      <c r="H52" s="33">
        <v>3683328</v>
      </c>
      <c r="I52" s="33">
        <v>2309556</v>
      </c>
      <c r="J52" s="33">
        <v>1603232</v>
      </c>
      <c r="K52" s="33">
        <v>539947</v>
      </c>
    </row>
    <row r="53" spans="1:11">
      <c r="A53" s="215" t="s">
        <v>158</v>
      </c>
      <c r="B53" s="215"/>
      <c r="C53" s="215"/>
      <c r="D53" s="215"/>
      <c r="E53" s="215"/>
      <c r="F53" s="215"/>
      <c r="G53" s="15">
        <v>170</v>
      </c>
      <c r="H53" s="33">
        <v>0</v>
      </c>
      <c r="I53" s="33">
        <v>0</v>
      </c>
      <c r="J53" s="33">
        <v>0</v>
      </c>
      <c r="K53" s="33">
        <v>0</v>
      </c>
    </row>
    <row r="54" spans="1:11">
      <c r="A54" s="215" t="s">
        <v>159</v>
      </c>
      <c r="B54" s="215"/>
      <c r="C54" s="215"/>
      <c r="D54" s="215"/>
      <c r="E54" s="215"/>
      <c r="F54" s="215"/>
      <c r="G54" s="15">
        <v>171</v>
      </c>
      <c r="H54" s="33">
        <v>0</v>
      </c>
      <c r="I54" s="33">
        <v>0</v>
      </c>
      <c r="J54" s="33">
        <v>0</v>
      </c>
      <c r="K54" s="33">
        <v>0</v>
      </c>
    </row>
    <row r="55" spans="1:11">
      <c r="A55" s="215" t="s">
        <v>160</v>
      </c>
      <c r="B55" s="215"/>
      <c r="C55" s="215"/>
      <c r="D55" s="215"/>
      <c r="E55" s="215"/>
      <c r="F55" s="215"/>
      <c r="G55" s="15">
        <v>172</v>
      </c>
      <c r="H55" s="33">
        <v>0</v>
      </c>
      <c r="I55" s="33">
        <v>0</v>
      </c>
      <c r="J55" s="33">
        <v>2343906</v>
      </c>
      <c r="K55" s="33">
        <v>0</v>
      </c>
    </row>
    <row r="56" spans="1:11" ht="22.2" customHeight="1">
      <c r="A56" s="224" t="s">
        <v>161</v>
      </c>
      <c r="B56" s="224"/>
      <c r="C56" s="224"/>
      <c r="D56" s="224"/>
      <c r="E56" s="224"/>
      <c r="F56" s="224"/>
      <c r="G56" s="15">
        <v>173</v>
      </c>
      <c r="H56" s="33">
        <v>0</v>
      </c>
      <c r="I56" s="33">
        <v>0</v>
      </c>
      <c r="J56" s="33">
        <v>0</v>
      </c>
      <c r="K56" s="33">
        <v>0</v>
      </c>
    </row>
    <row r="57" spans="1:11">
      <c r="A57" s="224" t="s">
        <v>162</v>
      </c>
      <c r="B57" s="224"/>
      <c r="C57" s="224"/>
      <c r="D57" s="224"/>
      <c r="E57" s="224"/>
      <c r="F57" s="224"/>
      <c r="G57" s="15">
        <v>174</v>
      </c>
      <c r="H57" s="33">
        <v>0</v>
      </c>
      <c r="I57" s="33">
        <v>0</v>
      </c>
      <c r="J57" s="33">
        <v>0</v>
      </c>
      <c r="K57" s="33">
        <v>0</v>
      </c>
    </row>
    <row r="58" spans="1:11" ht="24.6" customHeight="1">
      <c r="A58" s="224" t="s">
        <v>163</v>
      </c>
      <c r="B58" s="224"/>
      <c r="C58" s="224"/>
      <c r="D58" s="224"/>
      <c r="E58" s="224"/>
      <c r="F58" s="224"/>
      <c r="G58" s="15">
        <v>175</v>
      </c>
      <c r="H58" s="33">
        <v>0</v>
      </c>
      <c r="I58" s="33">
        <v>0</v>
      </c>
      <c r="J58" s="33">
        <v>0</v>
      </c>
      <c r="K58" s="33">
        <v>0</v>
      </c>
    </row>
    <row r="59" spans="1:11">
      <c r="A59" s="224" t="s">
        <v>164</v>
      </c>
      <c r="B59" s="224"/>
      <c r="C59" s="224"/>
      <c r="D59" s="224"/>
      <c r="E59" s="224"/>
      <c r="F59" s="224"/>
      <c r="G59" s="15">
        <v>176</v>
      </c>
      <c r="H59" s="33">
        <v>0</v>
      </c>
      <c r="I59" s="33">
        <v>0</v>
      </c>
      <c r="J59" s="33">
        <v>0</v>
      </c>
      <c r="K59" s="33">
        <v>0</v>
      </c>
    </row>
    <row r="60" spans="1:11">
      <c r="A60" s="219" t="s">
        <v>165</v>
      </c>
      <c r="B60" s="219"/>
      <c r="C60" s="219"/>
      <c r="D60" s="219"/>
      <c r="E60" s="219"/>
      <c r="F60" s="219"/>
      <c r="G60" s="20">
        <v>177</v>
      </c>
      <c r="H60" s="37">
        <f>H8+H37+H56+H57</f>
        <v>571292909</v>
      </c>
      <c r="I60" s="37">
        <f t="shared" ref="I60:K60" si="0">I8+I37+I56+I57</f>
        <v>139868423</v>
      </c>
      <c r="J60" s="37">
        <f t="shared" si="0"/>
        <v>573497051</v>
      </c>
      <c r="K60" s="37">
        <f t="shared" si="0"/>
        <v>180479497</v>
      </c>
    </row>
    <row r="61" spans="1:11">
      <c r="A61" s="219" t="s">
        <v>166</v>
      </c>
      <c r="B61" s="219"/>
      <c r="C61" s="219"/>
      <c r="D61" s="219"/>
      <c r="E61" s="219"/>
      <c r="F61" s="219"/>
      <c r="G61" s="20">
        <v>178</v>
      </c>
      <c r="H61" s="37">
        <f>H14+H48+H58+H59</f>
        <v>589947655</v>
      </c>
      <c r="I61" s="37">
        <f t="shared" ref="I61:K61" si="1">I14+I48+I58+I59</f>
        <v>160395594</v>
      </c>
      <c r="J61" s="37">
        <f t="shared" si="1"/>
        <v>625615561</v>
      </c>
      <c r="K61" s="37">
        <f t="shared" si="1"/>
        <v>199373122</v>
      </c>
    </row>
    <row r="62" spans="1:11">
      <c r="A62" s="219" t="s">
        <v>167</v>
      </c>
      <c r="B62" s="219"/>
      <c r="C62" s="219"/>
      <c r="D62" s="219"/>
      <c r="E62" s="219"/>
      <c r="F62" s="219"/>
      <c r="G62" s="20">
        <v>179</v>
      </c>
      <c r="H62" s="37">
        <f>H60-H61</f>
        <v>-18654746</v>
      </c>
      <c r="I62" s="37">
        <f t="shared" ref="I62:K62" si="2">I60-I61</f>
        <v>-20527171</v>
      </c>
      <c r="J62" s="37">
        <f t="shared" si="2"/>
        <v>-52118510</v>
      </c>
      <c r="K62" s="37">
        <f t="shared" si="2"/>
        <v>-18893625</v>
      </c>
    </row>
    <row r="63" spans="1:11">
      <c r="A63" s="218" t="s">
        <v>168</v>
      </c>
      <c r="B63" s="218"/>
      <c r="C63" s="218"/>
      <c r="D63" s="218"/>
      <c r="E63" s="218"/>
      <c r="F63" s="218"/>
      <c r="G63" s="20">
        <v>180</v>
      </c>
      <c r="H63" s="37">
        <f>+IF((H60-H61)&gt;0,(H60-H61),0)</f>
        <v>0</v>
      </c>
      <c r="I63" s="37">
        <f t="shared" ref="I63:K63" si="3">+IF((I60-I61)&gt;0,(I60-I61),0)</f>
        <v>0</v>
      </c>
      <c r="J63" s="37">
        <f t="shared" si="3"/>
        <v>0</v>
      </c>
      <c r="K63" s="37">
        <f t="shared" si="3"/>
        <v>0</v>
      </c>
    </row>
    <row r="64" spans="1:11">
      <c r="A64" s="218" t="s">
        <v>169</v>
      </c>
      <c r="B64" s="218"/>
      <c r="C64" s="218"/>
      <c r="D64" s="218"/>
      <c r="E64" s="218"/>
      <c r="F64" s="218"/>
      <c r="G64" s="20">
        <v>181</v>
      </c>
      <c r="H64" s="37">
        <f>+IF((H60-H61)&lt;0,(H60-H61),0)</f>
        <v>-18654746</v>
      </c>
      <c r="I64" s="37">
        <f t="shared" ref="I64:K64" si="4">+IF((I60-I61)&lt;0,(I60-I61),0)</f>
        <v>-20527171</v>
      </c>
      <c r="J64" s="37">
        <f t="shared" si="4"/>
        <v>-52118510</v>
      </c>
      <c r="K64" s="37">
        <f t="shared" si="4"/>
        <v>-18893625</v>
      </c>
    </row>
    <row r="65" spans="1:11">
      <c r="A65" s="224" t="s">
        <v>115</v>
      </c>
      <c r="B65" s="224"/>
      <c r="C65" s="224"/>
      <c r="D65" s="224"/>
      <c r="E65" s="224"/>
      <c r="F65" s="224"/>
      <c r="G65" s="15">
        <v>182</v>
      </c>
      <c r="H65" s="33">
        <v>0</v>
      </c>
      <c r="I65" s="33">
        <v>0</v>
      </c>
      <c r="J65" s="33">
        <v>0</v>
      </c>
      <c r="K65" s="33">
        <v>0</v>
      </c>
    </row>
    <row r="66" spans="1:11">
      <c r="A66" s="219" t="s">
        <v>170</v>
      </c>
      <c r="B66" s="219"/>
      <c r="C66" s="219"/>
      <c r="D66" s="219"/>
      <c r="E66" s="219"/>
      <c r="F66" s="219"/>
      <c r="G66" s="20">
        <v>183</v>
      </c>
      <c r="H66" s="37">
        <f>H62-H65</f>
        <v>-18654746</v>
      </c>
      <c r="I66" s="37">
        <f t="shared" ref="I66:K66" si="5">I62-I65</f>
        <v>-20527171</v>
      </c>
      <c r="J66" s="37">
        <f t="shared" si="5"/>
        <v>-52118510</v>
      </c>
      <c r="K66" s="37">
        <f t="shared" si="5"/>
        <v>-18893625</v>
      </c>
    </row>
    <row r="67" spans="1:11">
      <c r="A67" s="218" t="s">
        <v>171</v>
      </c>
      <c r="B67" s="218"/>
      <c r="C67" s="218"/>
      <c r="D67" s="218"/>
      <c r="E67" s="218"/>
      <c r="F67" s="218"/>
      <c r="G67" s="20">
        <v>184</v>
      </c>
      <c r="H67" s="37">
        <f>+IF((H62-H65)&gt;0,(H62-H65),0)</f>
        <v>0</v>
      </c>
      <c r="I67" s="37">
        <f t="shared" ref="I67:K67" si="6">+IF((I62-I65)&gt;0,(I62-I65),0)</f>
        <v>0</v>
      </c>
      <c r="J67" s="37">
        <f t="shared" si="6"/>
        <v>0</v>
      </c>
      <c r="K67" s="37">
        <f t="shared" si="6"/>
        <v>0</v>
      </c>
    </row>
    <row r="68" spans="1:11">
      <c r="A68" s="218" t="s">
        <v>172</v>
      </c>
      <c r="B68" s="218"/>
      <c r="C68" s="218"/>
      <c r="D68" s="218"/>
      <c r="E68" s="218"/>
      <c r="F68" s="218"/>
      <c r="G68" s="20">
        <v>185</v>
      </c>
      <c r="H68" s="37">
        <f>+IF((H62-H65)&lt;0,(H62-H65),0)</f>
        <v>-18654746</v>
      </c>
      <c r="I68" s="37">
        <f t="shared" ref="I68:K68" si="7">+IF((I62-I65)&lt;0,(I62-I65),0)</f>
        <v>-20527171</v>
      </c>
      <c r="J68" s="37">
        <f t="shared" si="7"/>
        <v>-52118510</v>
      </c>
      <c r="K68" s="37">
        <f t="shared" si="7"/>
        <v>-18893625</v>
      </c>
    </row>
    <row r="69" spans="1:11">
      <c r="A69" s="196" t="s">
        <v>173</v>
      </c>
      <c r="B69" s="196"/>
      <c r="C69" s="196"/>
      <c r="D69" s="196"/>
      <c r="E69" s="196"/>
      <c r="F69" s="196"/>
      <c r="G69" s="216"/>
      <c r="H69" s="216"/>
      <c r="I69" s="216"/>
      <c r="J69" s="217"/>
      <c r="K69" s="217"/>
    </row>
    <row r="70" spans="1:11" ht="22.2" customHeight="1">
      <c r="A70" s="219" t="s">
        <v>174</v>
      </c>
      <c r="B70" s="219"/>
      <c r="C70" s="219"/>
      <c r="D70" s="219"/>
      <c r="E70" s="219"/>
      <c r="F70" s="219"/>
      <c r="G70" s="20">
        <v>186</v>
      </c>
      <c r="H70" s="37">
        <f>H71-H72</f>
        <v>0</v>
      </c>
      <c r="I70" s="37">
        <f>I71-I72</f>
        <v>0</v>
      </c>
      <c r="J70" s="37">
        <f>J71-J72</f>
        <v>0</v>
      </c>
      <c r="K70" s="37">
        <f>K71-K72</f>
        <v>0</v>
      </c>
    </row>
    <row r="71" spans="1:11">
      <c r="A71" s="215" t="s">
        <v>175</v>
      </c>
      <c r="B71" s="215"/>
      <c r="C71" s="215"/>
      <c r="D71" s="215"/>
      <c r="E71" s="215"/>
      <c r="F71" s="215"/>
      <c r="G71" s="15">
        <v>187</v>
      </c>
      <c r="H71" s="33">
        <v>0</v>
      </c>
      <c r="I71" s="33">
        <v>0</v>
      </c>
      <c r="J71" s="33">
        <v>0</v>
      </c>
      <c r="K71" s="33">
        <v>0</v>
      </c>
    </row>
    <row r="72" spans="1:11">
      <c r="A72" s="215" t="s">
        <v>176</v>
      </c>
      <c r="B72" s="215"/>
      <c r="C72" s="215"/>
      <c r="D72" s="215"/>
      <c r="E72" s="215"/>
      <c r="F72" s="215"/>
      <c r="G72" s="15">
        <v>188</v>
      </c>
      <c r="H72" s="33">
        <v>0</v>
      </c>
      <c r="I72" s="33">
        <v>0</v>
      </c>
      <c r="J72" s="33">
        <v>0</v>
      </c>
      <c r="K72" s="33">
        <v>0</v>
      </c>
    </row>
    <row r="73" spans="1:11">
      <c r="A73" s="224" t="s">
        <v>177</v>
      </c>
      <c r="B73" s="224"/>
      <c r="C73" s="224"/>
      <c r="D73" s="224"/>
      <c r="E73" s="224"/>
      <c r="F73" s="224"/>
      <c r="G73" s="15">
        <v>189</v>
      </c>
      <c r="H73" s="33">
        <v>0</v>
      </c>
      <c r="I73" s="33">
        <v>0</v>
      </c>
      <c r="J73" s="33">
        <v>0</v>
      </c>
      <c r="K73" s="33">
        <v>0</v>
      </c>
    </row>
    <row r="74" spans="1:11">
      <c r="A74" s="218" t="s">
        <v>178</v>
      </c>
      <c r="B74" s="218"/>
      <c r="C74" s="218"/>
      <c r="D74" s="218"/>
      <c r="E74" s="218"/>
      <c r="F74" s="218"/>
      <c r="G74" s="20">
        <v>190</v>
      </c>
      <c r="H74" s="121">
        <v>0</v>
      </c>
      <c r="I74" s="121">
        <v>0</v>
      </c>
      <c r="J74" s="121">
        <v>0</v>
      </c>
      <c r="K74" s="121">
        <v>0</v>
      </c>
    </row>
    <row r="75" spans="1:11">
      <c r="A75" s="218" t="s">
        <v>179</v>
      </c>
      <c r="B75" s="218"/>
      <c r="C75" s="218"/>
      <c r="D75" s="218"/>
      <c r="E75" s="218"/>
      <c r="F75" s="218"/>
      <c r="G75" s="20">
        <v>191</v>
      </c>
      <c r="H75" s="121">
        <v>0</v>
      </c>
      <c r="I75" s="121">
        <v>0</v>
      </c>
      <c r="J75" s="121">
        <v>0</v>
      </c>
      <c r="K75" s="121">
        <v>0</v>
      </c>
    </row>
    <row r="76" spans="1:11">
      <c r="A76" s="196" t="s">
        <v>180</v>
      </c>
      <c r="B76" s="196"/>
      <c r="C76" s="196"/>
      <c r="D76" s="196"/>
      <c r="E76" s="196"/>
      <c r="F76" s="196"/>
      <c r="G76" s="216"/>
      <c r="H76" s="216"/>
      <c r="I76" s="216"/>
      <c r="J76" s="217"/>
      <c r="K76" s="217"/>
    </row>
    <row r="77" spans="1:11">
      <c r="A77" s="219" t="s">
        <v>181</v>
      </c>
      <c r="B77" s="219"/>
      <c r="C77" s="219"/>
      <c r="D77" s="219"/>
      <c r="E77" s="219"/>
      <c r="F77" s="219"/>
      <c r="G77" s="20">
        <v>192</v>
      </c>
      <c r="H77" s="121"/>
      <c r="I77" s="121"/>
      <c r="J77" s="121"/>
      <c r="K77" s="121"/>
    </row>
    <row r="78" spans="1:11">
      <c r="A78" s="215" t="s">
        <v>182</v>
      </c>
      <c r="B78" s="215"/>
      <c r="C78" s="215"/>
      <c r="D78" s="215"/>
      <c r="E78" s="215"/>
      <c r="F78" s="215"/>
      <c r="G78" s="15">
        <v>193</v>
      </c>
      <c r="H78" s="38">
        <v>0</v>
      </c>
      <c r="I78" s="38">
        <v>0</v>
      </c>
      <c r="J78" s="38">
        <v>0</v>
      </c>
      <c r="K78" s="38">
        <v>0</v>
      </c>
    </row>
    <row r="79" spans="1:11">
      <c r="A79" s="215" t="s">
        <v>183</v>
      </c>
      <c r="B79" s="215"/>
      <c r="C79" s="215"/>
      <c r="D79" s="215"/>
      <c r="E79" s="215"/>
      <c r="F79" s="215"/>
      <c r="G79" s="15">
        <v>194</v>
      </c>
      <c r="H79" s="38">
        <v>0</v>
      </c>
      <c r="I79" s="38">
        <v>0</v>
      </c>
      <c r="J79" s="38">
        <v>0</v>
      </c>
      <c r="K79" s="38">
        <v>0</v>
      </c>
    </row>
    <row r="80" spans="1:11">
      <c r="A80" s="219" t="s">
        <v>184</v>
      </c>
      <c r="B80" s="219"/>
      <c r="C80" s="219"/>
      <c r="D80" s="219"/>
      <c r="E80" s="219"/>
      <c r="F80" s="219"/>
      <c r="G80" s="20">
        <v>195</v>
      </c>
      <c r="H80" s="121">
        <v>0</v>
      </c>
      <c r="I80" s="121">
        <v>0</v>
      </c>
      <c r="J80" s="121">
        <v>0</v>
      </c>
      <c r="K80" s="121">
        <v>0</v>
      </c>
    </row>
    <row r="81" spans="1:11">
      <c r="A81" s="219" t="s">
        <v>185</v>
      </c>
      <c r="B81" s="219"/>
      <c r="C81" s="219"/>
      <c r="D81" s="219"/>
      <c r="E81" s="219"/>
      <c r="F81" s="219"/>
      <c r="G81" s="20">
        <v>196</v>
      </c>
      <c r="H81" s="121">
        <v>0</v>
      </c>
      <c r="I81" s="121">
        <v>0</v>
      </c>
      <c r="J81" s="121">
        <v>0</v>
      </c>
      <c r="K81" s="121">
        <v>0</v>
      </c>
    </row>
    <row r="82" spans="1:11">
      <c r="A82" s="218" t="s">
        <v>186</v>
      </c>
      <c r="B82" s="218"/>
      <c r="C82" s="218"/>
      <c r="D82" s="218"/>
      <c r="E82" s="218"/>
      <c r="F82" s="218"/>
      <c r="G82" s="20">
        <v>197</v>
      </c>
      <c r="H82" s="121">
        <v>0</v>
      </c>
      <c r="I82" s="121">
        <v>0</v>
      </c>
      <c r="J82" s="121">
        <v>0</v>
      </c>
      <c r="K82" s="121">
        <v>0</v>
      </c>
    </row>
    <row r="83" spans="1:11">
      <c r="A83" s="218" t="s">
        <v>187</v>
      </c>
      <c r="B83" s="218"/>
      <c r="C83" s="218"/>
      <c r="D83" s="218"/>
      <c r="E83" s="218"/>
      <c r="F83" s="218"/>
      <c r="G83" s="20">
        <v>198</v>
      </c>
      <c r="H83" s="121">
        <v>0</v>
      </c>
      <c r="I83" s="121">
        <v>0</v>
      </c>
      <c r="J83" s="121">
        <v>0</v>
      </c>
      <c r="K83" s="121">
        <v>0</v>
      </c>
    </row>
    <row r="84" spans="1:11">
      <c r="A84" s="196" t="s">
        <v>116</v>
      </c>
      <c r="B84" s="196"/>
      <c r="C84" s="196"/>
      <c r="D84" s="196"/>
      <c r="E84" s="196"/>
      <c r="F84" s="196"/>
      <c r="G84" s="216"/>
      <c r="H84" s="216"/>
      <c r="I84" s="216"/>
      <c r="J84" s="217"/>
      <c r="K84" s="217"/>
    </row>
    <row r="85" spans="1:11">
      <c r="A85" s="213" t="s">
        <v>188</v>
      </c>
      <c r="B85" s="213"/>
      <c r="C85" s="213"/>
      <c r="D85" s="213"/>
      <c r="E85" s="213"/>
      <c r="F85" s="213"/>
      <c r="G85" s="20">
        <v>199</v>
      </c>
      <c r="H85" s="39">
        <f>H86+H87</f>
        <v>-18654746</v>
      </c>
      <c r="I85" s="39">
        <f>I86+I87</f>
        <v>-20527171</v>
      </c>
      <c r="J85" s="39">
        <f>J86+J87</f>
        <v>-52118510</v>
      </c>
      <c r="K85" s="39">
        <f>K86+K87</f>
        <v>-18893625</v>
      </c>
    </row>
    <row r="86" spans="1:11">
      <c r="A86" s="214" t="s">
        <v>189</v>
      </c>
      <c r="B86" s="214"/>
      <c r="C86" s="214"/>
      <c r="D86" s="214"/>
      <c r="E86" s="214"/>
      <c r="F86" s="214"/>
      <c r="G86" s="15">
        <v>200</v>
      </c>
      <c r="H86" s="40">
        <v>-18482659</v>
      </c>
      <c r="I86" s="40">
        <v>-20266007</v>
      </c>
      <c r="J86" s="40">
        <v>-51643365</v>
      </c>
      <c r="K86" s="40">
        <v>-18719686</v>
      </c>
    </row>
    <row r="87" spans="1:11">
      <c r="A87" s="214" t="s">
        <v>190</v>
      </c>
      <c r="B87" s="214"/>
      <c r="C87" s="214"/>
      <c r="D87" s="214"/>
      <c r="E87" s="214"/>
      <c r="F87" s="214"/>
      <c r="G87" s="15">
        <v>201</v>
      </c>
      <c r="H87" s="40">
        <v>-172087</v>
      </c>
      <c r="I87" s="40">
        <v>-261164</v>
      </c>
      <c r="J87" s="40">
        <v>-475145</v>
      </c>
      <c r="K87" s="40">
        <v>-173939</v>
      </c>
    </row>
    <row r="88" spans="1:11">
      <c r="A88" s="222" t="s">
        <v>118</v>
      </c>
      <c r="B88" s="222"/>
      <c r="C88" s="222"/>
      <c r="D88" s="222"/>
      <c r="E88" s="222"/>
      <c r="F88" s="222"/>
      <c r="G88" s="223"/>
      <c r="H88" s="223"/>
      <c r="I88" s="223"/>
      <c r="J88" s="217"/>
      <c r="K88" s="217"/>
    </row>
    <row r="89" spans="1:11">
      <c r="A89" s="192" t="s">
        <v>191</v>
      </c>
      <c r="B89" s="192"/>
      <c r="C89" s="192"/>
      <c r="D89" s="192"/>
      <c r="E89" s="192"/>
      <c r="F89" s="192"/>
      <c r="G89" s="15">
        <v>202</v>
      </c>
      <c r="H89" s="40">
        <v>18654746</v>
      </c>
      <c r="I89" s="40">
        <v>20527171</v>
      </c>
      <c r="J89" s="40">
        <v>52118510</v>
      </c>
      <c r="K89" s="40">
        <v>18893625</v>
      </c>
    </row>
    <row r="90" spans="1:11" ht="24" customHeight="1">
      <c r="A90" s="212" t="s">
        <v>192</v>
      </c>
      <c r="B90" s="212"/>
      <c r="C90" s="212"/>
      <c r="D90" s="212"/>
      <c r="E90" s="212"/>
      <c r="F90" s="212"/>
      <c r="G90" s="20">
        <v>203</v>
      </c>
      <c r="H90" s="39">
        <f>SUM(H91:H98)</f>
        <v>0</v>
      </c>
      <c r="I90" s="39">
        <f>SUM(I91:I98)</f>
        <v>0</v>
      </c>
      <c r="J90" s="39">
        <f>SUM(J91:J98)</f>
        <v>0</v>
      </c>
      <c r="K90" s="39">
        <f>SUM(K91:K98)</f>
        <v>0</v>
      </c>
    </row>
    <row r="91" spans="1:11">
      <c r="A91" s="215" t="s">
        <v>193</v>
      </c>
      <c r="B91" s="215"/>
      <c r="C91" s="215"/>
      <c r="D91" s="215"/>
      <c r="E91" s="215"/>
      <c r="F91" s="215"/>
      <c r="G91" s="15">
        <v>204</v>
      </c>
      <c r="H91" s="40">
        <v>0</v>
      </c>
      <c r="I91" s="40">
        <v>0</v>
      </c>
      <c r="J91" s="40">
        <v>0</v>
      </c>
      <c r="K91" s="40">
        <v>0</v>
      </c>
    </row>
    <row r="92" spans="1:11" ht="22.2" customHeight="1">
      <c r="A92" s="215" t="s">
        <v>194</v>
      </c>
      <c r="B92" s="215"/>
      <c r="C92" s="215"/>
      <c r="D92" s="215"/>
      <c r="E92" s="215"/>
      <c r="F92" s="215"/>
      <c r="G92" s="15">
        <v>205</v>
      </c>
      <c r="H92" s="40">
        <v>0</v>
      </c>
      <c r="I92" s="40">
        <v>0</v>
      </c>
      <c r="J92" s="40">
        <v>0</v>
      </c>
      <c r="K92" s="40">
        <v>0</v>
      </c>
    </row>
    <row r="93" spans="1:11" ht="22.2" customHeight="1">
      <c r="A93" s="215" t="s">
        <v>195</v>
      </c>
      <c r="B93" s="215"/>
      <c r="C93" s="215"/>
      <c r="D93" s="215"/>
      <c r="E93" s="215"/>
      <c r="F93" s="215"/>
      <c r="G93" s="15">
        <v>206</v>
      </c>
      <c r="H93" s="40">
        <v>0</v>
      </c>
      <c r="I93" s="40">
        <v>0</v>
      </c>
      <c r="J93" s="40">
        <v>0</v>
      </c>
      <c r="K93" s="40">
        <v>0</v>
      </c>
    </row>
    <row r="94" spans="1:11" ht="22.2" customHeight="1">
      <c r="A94" s="215" t="s">
        <v>196</v>
      </c>
      <c r="B94" s="215"/>
      <c r="C94" s="215"/>
      <c r="D94" s="215"/>
      <c r="E94" s="215"/>
      <c r="F94" s="215"/>
      <c r="G94" s="15">
        <v>207</v>
      </c>
      <c r="H94" s="40">
        <v>0</v>
      </c>
      <c r="I94" s="40">
        <v>0</v>
      </c>
      <c r="J94" s="40">
        <v>0</v>
      </c>
      <c r="K94" s="40">
        <v>0</v>
      </c>
    </row>
    <row r="95" spans="1:11" ht="22.2" customHeight="1">
      <c r="A95" s="215" t="s">
        <v>197</v>
      </c>
      <c r="B95" s="215"/>
      <c r="C95" s="215"/>
      <c r="D95" s="215"/>
      <c r="E95" s="215"/>
      <c r="F95" s="215"/>
      <c r="G95" s="15">
        <v>208</v>
      </c>
      <c r="H95" s="40">
        <v>0</v>
      </c>
      <c r="I95" s="40">
        <v>0</v>
      </c>
      <c r="J95" s="40">
        <v>0</v>
      </c>
      <c r="K95" s="40">
        <v>0</v>
      </c>
    </row>
    <row r="96" spans="1:11" ht="22.2" customHeight="1">
      <c r="A96" s="215" t="s">
        <v>198</v>
      </c>
      <c r="B96" s="215"/>
      <c r="C96" s="215"/>
      <c r="D96" s="215"/>
      <c r="E96" s="215"/>
      <c r="F96" s="215"/>
      <c r="G96" s="15">
        <v>209</v>
      </c>
      <c r="H96" s="40">
        <v>0</v>
      </c>
      <c r="I96" s="40">
        <v>0</v>
      </c>
      <c r="J96" s="40">
        <v>0</v>
      </c>
      <c r="K96" s="40">
        <v>0</v>
      </c>
    </row>
    <row r="97" spans="1:11">
      <c r="A97" s="215" t="s">
        <v>199</v>
      </c>
      <c r="B97" s="215"/>
      <c r="C97" s="215"/>
      <c r="D97" s="215"/>
      <c r="E97" s="215"/>
      <c r="F97" s="215"/>
      <c r="G97" s="15">
        <v>210</v>
      </c>
      <c r="H97" s="40">
        <v>0</v>
      </c>
      <c r="I97" s="40">
        <v>0</v>
      </c>
      <c r="J97" s="40">
        <v>0</v>
      </c>
      <c r="K97" s="40">
        <v>0</v>
      </c>
    </row>
    <row r="98" spans="1:11">
      <c r="A98" s="215" t="s">
        <v>200</v>
      </c>
      <c r="B98" s="215"/>
      <c r="C98" s="215"/>
      <c r="D98" s="215"/>
      <c r="E98" s="215"/>
      <c r="F98" s="215"/>
      <c r="G98" s="15">
        <v>211</v>
      </c>
      <c r="H98" s="40">
        <v>0</v>
      </c>
      <c r="I98" s="40">
        <v>0</v>
      </c>
      <c r="J98" s="40">
        <v>0</v>
      </c>
      <c r="K98" s="40">
        <v>0</v>
      </c>
    </row>
    <row r="99" spans="1:11">
      <c r="A99" s="192" t="s">
        <v>119</v>
      </c>
      <c r="B99" s="192"/>
      <c r="C99" s="192"/>
      <c r="D99" s="192"/>
      <c r="E99" s="192"/>
      <c r="F99" s="192"/>
      <c r="G99" s="15">
        <v>212</v>
      </c>
      <c r="H99" s="40">
        <v>0</v>
      </c>
      <c r="I99" s="40">
        <v>0</v>
      </c>
      <c r="J99" s="40">
        <v>0</v>
      </c>
      <c r="K99" s="40">
        <v>0</v>
      </c>
    </row>
    <row r="100" spans="1:11" ht="22.95" customHeight="1">
      <c r="A100" s="212" t="s">
        <v>201</v>
      </c>
      <c r="B100" s="212"/>
      <c r="C100" s="212"/>
      <c r="D100" s="212"/>
      <c r="E100" s="212"/>
      <c r="F100" s="212"/>
      <c r="G100" s="20">
        <v>213</v>
      </c>
      <c r="H100" s="39">
        <f>H90-H99</f>
        <v>0</v>
      </c>
      <c r="I100" s="39">
        <f>I90-I99</f>
        <v>0</v>
      </c>
      <c r="J100" s="39">
        <f>J90-J99</f>
        <v>0</v>
      </c>
      <c r="K100" s="39">
        <f>K90-K99</f>
        <v>0</v>
      </c>
    </row>
    <row r="101" spans="1:11">
      <c r="A101" s="212" t="s">
        <v>202</v>
      </c>
      <c r="B101" s="212"/>
      <c r="C101" s="212"/>
      <c r="D101" s="212"/>
      <c r="E101" s="212"/>
      <c r="F101" s="212"/>
      <c r="G101" s="20">
        <v>214</v>
      </c>
      <c r="H101" s="39">
        <f>H89+H100</f>
        <v>18654746</v>
      </c>
      <c r="I101" s="39">
        <f>I89+I100</f>
        <v>20527171</v>
      </c>
      <c r="J101" s="39">
        <f>J89+J100</f>
        <v>52118510</v>
      </c>
      <c r="K101" s="39">
        <f>K89+K100</f>
        <v>18893625</v>
      </c>
    </row>
    <row r="102" spans="1:11">
      <c r="A102" s="196" t="s">
        <v>203</v>
      </c>
      <c r="B102" s="196"/>
      <c r="C102" s="196"/>
      <c r="D102" s="196"/>
      <c r="E102" s="196"/>
      <c r="F102" s="196"/>
      <c r="G102" s="216"/>
      <c r="H102" s="216"/>
      <c r="I102" s="216"/>
      <c r="J102" s="217"/>
      <c r="K102" s="217"/>
    </row>
    <row r="103" spans="1:11">
      <c r="A103" s="213" t="s">
        <v>204</v>
      </c>
      <c r="B103" s="213"/>
      <c r="C103" s="213"/>
      <c r="D103" s="213"/>
      <c r="E103" s="213"/>
      <c r="F103" s="213"/>
      <c r="G103" s="20">
        <v>215</v>
      </c>
      <c r="H103" s="39">
        <f>H104+H105</f>
        <v>-18654746</v>
      </c>
      <c r="I103" s="39">
        <f>I104+I105</f>
        <v>-20527171</v>
      </c>
      <c r="J103" s="39">
        <f>J104+J105</f>
        <v>-52118510</v>
      </c>
      <c r="K103" s="39">
        <f>K104+K105</f>
        <v>-18893625</v>
      </c>
    </row>
    <row r="104" spans="1:11">
      <c r="A104" s="214" t="s">
        <v>117</v>
      </c>
      <c r="B104" s="214"/>
      <c r="C104" s="214"/>
      <c r="D104" s="214"/>
      <c r="E104" s="214"/>
      <c r="F104" s="214"/>
      <c r="G104" s="15">
        <v>216</v>
      </c>
      <c r="H104" s="40">
        <v>-18482659</v>
      </c>
      <c r="I104" s="40">
        <v>-20266007</v>
      </c>
      <c r="J104" s="40">
        <v>-51643365</v>
      </c>
      <c r="K104" s="40">
        <v>-18719686</v>
      </c>
    </row>
    <row r="105" spans="1:11">
      <c r="A105" s="214" t="s">
        <v>205</v>
      </c>
      <c r="B105" s="214"/>
      <c r="C105" s="214"/>
      <c r="D105" s="214"/>
      <c r="E105" s="214"/>
      <c r="F105" s="214"/>
      <c r="G105" s="15">
        <v>217</v>
      </c>
      <c r="H105" s="40">
        <v>-172087</v>
      </c>
      <c r="I105" s="40">
        <v>-261164</v>
      </c>
      <c r="J105" s="40">
        <v>-475145</v>
      </c>
      <c r="K105" s="40">
        <v>-173939</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0.75" right="0.17" top="1" bottom="1" header="0.5" footer="0.5"/>
  <pageSetup paperSize="9" scale="7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topLeftCell="A25" zoomScale="110" zoomScaleNormal="100" workbookViewId="0">
      <selection activeCell="H44" sqref="H44:I47"/>
    </sheetView>
  </sheetViews>
  <sheetFormatPr defaultColWidth="9.109375" defaultRowHeight="13.2"/>
  <cols>
    <col min="1" max="7" width="9.109375" style="21"/>
    <col min="8" max="9" width="30.33203125" style="51" customWidth="1"/>
    <col min="10" max="16384" width="9.109375" style="21"/>
  </cols>
  <sheetData>
    <row r="1" spans="1:9">
      <c r="A1" s="265" t="s">
        <v>206</v>
      </c>
      <c r="B1" s="266"/>
      <c r="C1" s="266"/>
      <c r="D1" s="266"/>
      <c r="E1" s="266"/>
      <c r="F1" s="266"/>
      <c r="G1" s="266"/>
      <c r="H1" s="266"/>
      <c r="I1" s="266"/>
    </row>
    <row r="2" spans="1:9">
      <c r="A2" s="225" t="s">
        <v>469</v>
      </c>
      <c r="B2" s="201"/>
      <c r="C2" s="201"/>
      <c r="D2" s="201"/>
      <c r="E2" s="201"/>
      <c r="F2" s="201"/>
      <c r="G2" s="201"/>
      <c r="H2" s="201"/>
      <c r="I2" s="201"/>
    </row>
    <row r="3" spans="1:9">
      <c r="A3" s="268" t="s">
        <v>355</v>
      </c>
      <c r="B3" s="269"/>
      <c r="C3" s="269"/>
      <c r="D3" s="269"/>
      <c r="E3" s="269"/>
      <c r="F3" s="269"/>
      <c r="G3" s="269"/>
      <c r="H3" s="269"/>
      <c r="I3" s="269"/>
    </row>
    <row r="4" spans="1:9">
      <c r="A4" s="267" t="s">
        <v>462</v>
      </c>
      <c r="B4" s="205"/>
      <c r="C4" s="205"/>
      <c r="D4" s="205"/>
      <c r="E4" s="205"/>
      <c r="F4" s="205"/>
      <c r="G4" s="205"/>
      <c r="H4" s="205"/>
      <c r="I4" s="206"/>
    </row>
    <row r="5" spans="1:9" ht="22.8" thickBot="1">
      <c r="A5" s="270" t="s">
        <v>2</v>
      </c>
      <c r="B5" s="271"/>
      <c r="C5" s="271"/>
      <c r="D5" s="271"/>
      <c r="E5" s="271"/>
      <c r="F5" s="272"/>
      <c r="G5" s="22" t="s">
        <v>107</v>
      </c>
      <c r="H5" s="41" t="s">
        <v>380</v>
      </c>
      <c r="I5" s="41" t="s">
        <v>347</v>
      </c>
    </row>
    <row r="6" spans="1:9">
      <c r="A6" s="273">
        <v>1</v>
      </c>
      <c r="B6" s="274"/>
      <c r="C6" s="274"/>
      <c r="D6" s="274"/>
      <c r="E6" s="274"/>
      <c r="F6" s="275"/>
      <c r="G6" s="23">
        <v>2</v>
      </c>
      <c r="H6" s="42" t="s">
        <v>207</v>
      </c>
      <c r="I6" s="42" t="s">
        <v>208</v>
      </c>
    </row>
    <row r="7" spans="1:9">
      <c r="A7" s="244" t="s">
        <v>209</v>
      </c>
      <c r="B7" s="245"/>
      <c r="C7" s="245"/>
      <c r="D7" s="245"/>
      <c r="E7" s="245"/>
      <c r="F7" s="245"/>
      <c r="G7" s="245"/>
      <c r="H7" s="245"/>
      <c r="I7" s="246"/>
    </row>
    <row r="8" spans="1:9" ht="12.75" customHeight="1">
      <c r="A8" s="247" t="s">
        <v>210</v>
      </c>
      <c r="B8" s="248"/>
      <c r="C8" s="248"/>
      <c r="D8" s="248"/>
      <c r="E8" s="248"/>
      <c r="F8" s="249"/>
      <c r="G8" s="24">
        <v>1</v>
      </c>
      <c r="H8" s="43">
        <v>-18654746</v>
      </c>
      <c r="I8" s="43">
        <v>-52118510</v>
      </c>
    </row>
    <row r="9" spans="1:9" ht="12.75" customHeight="1">
      <c r="A9" s="262" t="s">
        <v>211</v>
      </c>
      <c r="B9" s="263"/>
      <c r="C9" s="263"/>
      <c r="D9" s="263"/>
      <c r="E9" s="263"/>
      <c r="F9" s="264"/>
      <c r="G9" s="25">
        <v>2</v>
      </c>
      <c r="H9" s="44">
        <f>H10+H11+H12+H13+H14+H15+H16+H17</f>
        <v>39450919</v>
      </c>
      <c r="I9" s="44">
        <f>I10+I11+I12+I13+I14+I15+I16+I17</f>
        <v>26272215</v>
      </c>
    </row>
    <row r="10" spans="1:9" ht="12.75" customHeight="1">
      <c r="A10" s="259" t="s">
        <v>212</v>
      </c>
      <c r="B10" s="260"/>
      <c r="C10" s="260"/>
      <c r="D10" s="260"/>
      <c r="E10" s="260"/>
      <c r="F10" s="261"/>
      <c r="G10" s="26">
        <v>3</v>
      </c>
      <c r="H10" s="45">
        <v>39450919</v>
      </c>
      <c r="I10" s="45">
        <v>26272215</v>
      </c>
    </row>
    <row r="11" spans="1:9" ht="22.2" customHeight="1">
      <c r="A11" s="259" t="s">
        <v>213</v>
      </c>
      <c r="B11" s="260"/>
      <c r="C11" s="260"/>
      <c r="D11" s="260"/>
      <c r="E11" s="260"/>
      <c r="F11" s="261"/>
      <c r="G11" s="26">
        <v>4</v>
      </c>
      <c r="H11" s="45">
        <v>0</v>
      </c>
      <c r="I11" s="45">
        <v>0</v>
      </c>
    </row>
    <row r="12" spans="1:9" ht="23.4" customHeight="1">
      <c r="A12" s="259" t="s">
        <v>214</v>
      </c>
      <c r="B12" s="260"/>
      <c r="C12" s="260"/>
      <c r="D12" s="260"/>
      <c r="E12" s="260"/>
      <c r="F12" s="261"/>
      <c r="G12" s="26">
        <v>5</v>
      </c>
      <c r="H12" s="45">
        <v>0</v>
      </c>
      <c r="I12" s="45">
        <v>0</v>
      </c>
    </row>
    <row r="13" spans="1:9" ht="12.75" customHeight="1">
      <c r="A13" s="259" t="s">
        <v>215</v>
      </c>
      <c r="B13" s="260"/>
      <c r="C13" s="260"/>
      <c r="D13" s="260"/>
      <c r="E13" s="260"/>
      <c r="F13" s="261"/>
      <c r="G13" s="26">
        <v>6</v>
      </c>
      <c r="H13" s="45">
        <v>0</v>
      </c>
      <c r="I13" s="45">
        <v>0</v>
      </c>
    </row>
    <row r="14" spans="1:9" ht="12.75" customHeight="1">
      <c r="A14" s="259" t="s">
        <v>216</v>
      </c>
      <c r="B14" s="260"/>
      <c r="C14" s="260"/>
      <c r="D14" s="260"/>
      <c r="E14" s="260"/>
      <c r="F14" s="261"/>
      <c r="G14" s="26">
        <v>7</v>
      </c>
      <c r="H14" s="45">
        <v>0</v>
      </c>
      <c r="I14" s="45">
        <v>0</v>
      </c>
    </row>
    <row r="15" spans="1:9" ht="12.75" customHeight="1">
      <c r="A15" s="259" t="s">
        <v>217</v>
      </c>
      <c r="B15" s="260"/>
      <c r="C15" s="260"/>
      <c r="D15" s="260"/>
      <c r="E15" s="260"/>
      <c r="F15" s="261"/>
      <c r="G15" s="26">
        <v>8</v>
      </c>
      <c r="H15" s="45">
        <v>0</v>
      </c>
      <c r="I15" s="45">
        <v>0</v>
      </c>
    </row>
    <row r="16" spans="1:9" ht="12.75" customHeight="1">
      <c r="A16" s="259" t="s">
        <v>218</v>
      </c>
      <c r="B16" s="260"/>
      <c r="C16" s="260"/>
      <c r="D16" s="260"/>
      <c r="E16" s="260"/>
      <c r="F16" s="261"/>
      <c r="G16" s="26">
        <v>9</v>
      </c>
      <c r="H16" s="45">
        <v>0</v>
      </c>
      <c r="I16" s="45">
        <v>0</v>
      </c>
    </row>
    <row r="17" spans="1:9" ht="25.2" customHeight="1">
      <c r="A17" s="259" t="s">
        <v>219</v>
      </c>
      <c r="B17" s="260"/>
      <c r="C17" s="260"/>
      <c r="D17" s="260"/>
      <c r="E17" s="260"/>
      <c r="F17" s="261"/>
      <c r="G17" s="26">
        <v>10</v>
      </c>
      <c r="H17" s="45">
        <v>0</v>
      </c>
      <c r="I17" s="45">
        <v>0</v>
      </c>
    </row>
    <row r="18" spans="1:9" ht="28.2" customHeight="1">
      <c r="A18" s="238" t="s">
        <v>390</v>
      </c>
      <c r="B18" s="239"/>
      <c r="C18" s="239"/>
      <c r="D18" s="239"/>
      <c r="E18" s="239"/>
      <c r="F18" s="240"/>
      <c r="G18" s="25">
        <v>11</v>
      </c>
      <c r="H18" s="44">
        <f>H8+H9</f>
        <v>20796173</v>
      </c>
      <c r="I18" s="44">
        <f>I8+I9</f>
        <v>-25846295</v>
      </c>
    </row>
    <row r="19" spans="1:9" ht="12.75" customHeight="1">
      <c r="A19" s="262" t="s">
        <v>220</v>
      </c>
      <c r="B19" s="263"/>
      <c r="C19" s="263"/>
      <c r="D19" s="263"/>
      <c r="E19" s="263"/>
      <c r="F19" s="264"/>
      <c r="G19" s="25">
        <v>12</v>
      </c>
      <c r="H19" s="44">
        <f>H20+H21+H22+H23</f>
        <v>-38185434</v>
      </c>
      <c r="I19" s="44">
        <f>I20+I21+I22+I23</f>
        <v>243846202</v>
      </c>
    </row>
    <row r="20" spans="1:9" ht="12.75" customHeight="1">
      <c r="A20" s="259" t="s">
        <v>221</v>
      </c>
      <c r="B20" s="260"/>
      <c r="C20" s="260"/>
      <c r="D20" s="260"/>
      <c r="E20" s="260"/>
      <c r="F20" s="261"/>
      <c r="G20" s="26">
        <v>13</v>
      </c>
      <c r="H20" s="45">
        <v>-237075676</v>
      </c>
      <c r="I20" s="45">
        <v>70966984</v>
      </c>
    </row>
    <row r="21" spans="1:9" ht="12.75" customHeight="1">
      <c r="A21" s="259" t="s">
        <v>222</v>
      </c>
      <c r="B21" s="260"/>
      <c r="C21" s="260"/>
      <c r="D21" s="260"/>
      <c r="E21" s="260"/>
      <c r="F21" s="261"/>
      <c r="G21" s="26">
        <v>14</v>
      </c>
      <c r="H21" s="45">
        <v>-2325246</v>
      </c>
      <c r="I21" s="45">
        <v>-79049330</v>
      </c>
    </row>
    <row r="22" spans="1:9" ht="12.75" customHeight="1">
      <c r="A22" s="259" t="s">
        <v>223</v>
      </c>
      <c r="B22" s="260"/>
      <c r="C22" s="260"/>
      <c r="D22" s="260"/>
      <c r="E22" s="260"/>
      <c r="F22" s="261"/>
      <c r="G22" s="26">
        <v>15</v>
      </c>
      <c r="H22" s="45">
        <v>224164195</v>
      </c>
      <c r="I22" s="45">
        <v>196465586</v>
      </c>
    </row>
    <row r="23" spans="1:9" ht="12.75" customHeight="1">
      <c r="A23" s="259" t="s">
        <v>224</v>
      </c>
      <c r="B23" s="260"/>
      <c r="C23" s="260"/>
      <c r="D23" s="260"/>
      <c r="E23" s="260"/>
      <c r="F23" s="261"/>
      <c r="G23" s="26">
        <v>16</v>
      </c>
      <c r="H23" s="45">
        <v>-22948707</v>
      </c>
      <c r="I23" s="45">
        <v>55462962</v>
      </c>
    </row>
    <row r="24" spans="1:9" ht="12.75" customHeight="1">
      <c r="A24" s="238" t="s">
        <v>225</v>
      </c>
      <c r="B24" s="239"/>
      <c r="C24" s="239"/>
      <c r="D24" s="239"/>
      <c r="E24" s="239"/>
      <c r="F24" s="240"/>
      <c r="G24" s="25">
        <v>17</v>
      </c>
      <c r="H24" s="44">
        <f>H18+H19</f>
        <v>-17389261</v>
      </c>
      <c r="I24" s="44">
        <f>I18+I19</f>
        <v>217999907</v>
      </c>
    </row>
    <row r="25" spans="1:9" ht="12.75" customHeight="1">
      <c r="A25" s="250" t="s">
        <v>226</v>
      </c>
      <c r="B25" s="251"/>
      <c r="C25" s="251"/>
      <c r="D25" s="251"/>
      <c r="E25" s="251"/>
      <c r="F25" s="252"/>
      <c r="G25" s="26">
        <v>18</v>
      </c>
      <c r="H25" s="45">
        <v>0</v>
      </c>
      <c r="I25" s="45">
        <v>0</v>
      </c>
    </row>
    <row r="26" spans="1:9" ht="12.75" customHeight="1">
      <c r="A26" s="250" t="s">
        <v>227</v>
      </c>
      <c r="B26" s="251"/>
      <c r="C26" s="251"/>
      <c r="D26" s="251"/>
      <c r="E26" s="251"/>
      <c r="F26" s="252"/>
      <c r="G26" s="26">
        <v>19</v>
      </c>
      <c r="H26" s="45">
        <v>0</v>
      </c>
      <c r="I26" s="45">
        <v>0</v>
      </c>
    </row>
    <row r="27" spans="1:9" ht="25.95" customHeight="1">
      <c r="A27" s="241" t="s">
        <v>228</v>
      </c>
      <c r="B27" s="242"/>
      <c r="C27" s="242"/>
      <c r="D27" s="242"/>
      <c r="E27" s="242"/>
      <c r="F27" s="243"/>
      <c r="G27" s="27">
        <v>20</v>
      </c>
      <c r="H27" s="46">
        <f>H24+H25+H26</f>
        <v>-17389261</v>
      </c>
      <c r="I27" s="46">
        <f>I24+I25+I26</f>
        <v>217999907</v>
      </c>
    </row>
    <row r="28" spans="1:9">
      <c r="A28" s="244" t="s">
        <v>229</v>
      </c>
      <c r="B28" s="245"/>
      <c r="C28" s="245"/>
      <c r="D28" s="245"/>
      <c r="E28" s="245"/>
      <c r="F28" s="245"/>
      <c r="G28" s="245"/>
      <c r="H28" s="245"/>
      <c r="I28" s="246"/>
    </row>
    <row r="29" spans="1:9" ht="30.6" customHeight="1">
      <c r="A29" s="247" t="s">
        <v>230</v>
      </c>
      <c r="B29" s="248"/>
      <c r="C29" s="248"/>
      <c r="D29" s="248"/>
      <c r="E29" s="248"/>
      <c r="F29" s="249"/>
      <c r="G29" s="24">
        <v>21</v>
      </c>
      <c r="H29" s="47">
        <v>28955</v>
      </c>
      <c r="I29" s="47">
        <v>10678367</v>
      </c>
    </row>
    <row r="30" spans="1:9" ht="12.75" customHeight="1">
      <c r="A30" s="250" t="s">
        <v>231</v>
      </c>
      <c r="B30" s="251"/>
      <c r="C30" s="251"/>
      <c r="D30" s="251"/>
      <c r="E30" s="251"/>
      <c r="F30" s="252"/>
      <c r="G30" s="26">
        <v>22</v>
      </c>
      <c r="H30" s="48">
        <v>0</v>
      </c>
      <c r="I30" s="48">
        <v>0</v>
      </c>
    </row>
    <row r="31" spans="1:9" ht="12.75" customHeight="1">
      <c r="A31" s="250" t="s">
        <v>232</v>
      </c>
      <c r="B31" s="251"/>
      <c r="C31" s="251"/>
      <c r="D31" s="251"/>
      <c r="E31" s="251"/>
      <c r="F31" s="252"/>
      <c r="G31" s="26">
        <v>23</v>
      </c>
      <c r="H31" s="48">
        <v>7455010</v>
      </c>
      <c r="I31" s="48">
        <v>7124371</v>
      </c>
    </row>
    <row r="32" spans="1:9" ht="12.75" customHeight="1">
      <c r="A32" s="250" t="s">
        <v>233</v>
      </c>
      <c r="B32" s="251"/>
      <c r="C32" s="251"/>
      <c r="D32" s="251"/>
      <c r="E32" s="251"/>
      <c r="F32" s="252"/>
      <c r="G32" s="26">
        <v>24</v>
      </c>
      <c r="H32" s="48">
        <v>75390</v>
      </c>
      <c r="I32" s="48">
        <v>0</v>
      </c>
    </row>
    <row r="33" spans="1:9" ht="12.75" customHeight="1">
      <c r="A33" s="250" t="s">
        <v>234</v>
      </c>
      <c r="B33" s="251"/>
      <c r="C33" s="251"/>
      <c r="D33" s="251"/>
      <c r="E33" s="251"/>
      <c r="F33" s="252"/>
      <c r="G33" s="26">
        <v>25</v>
      </c>
      <c r="H33" s="48">
        <v>0</v>
      </c>
      <c r="I33" s="48">
        <v>0</v>
      </c>
    </row>
    <row r="34" spans="1:9" ht="12.75" customHeight="1">
      <c r="A34" s="250" t="s">
        <v>235</v>
      </c>
      <c r="B34" s="251"/>
      <c r="C34" s="251"/>
      <c r="D34" s="251"/>
      <c r="E34" s="251"/>
      <c r="F34" s="252"/>
      <c r="G34" s="26">
        <v>26</v>
      </c>
      <c r="H34" s="48">
        <v>1712675</v>
      </c>
      <c r="I34" s="48">
        <v>4767588</v>
      </c>
    </row>
    <row r="35" spans="1:9" ht="26.4" customHeight="1">
      <c r="A35" s="238" t="s">
        <v>236</v>
      </c>
      <c r="B35" s="239"/>
      <c r="C35" s="239"/>
      <c r="D35" s="239"/>
      <c r="E35" s="239"/>
      <c r="F35" s="240"/>
      <c r="G35" s="25">
        <v>27</v>
      </c>
      <c r="H35" s="49">
        <f>H29+H30+H31+H32+H33+H34</f>
        <v>9272030</v>
      </c>
      <c r="I35" s="49">
        <f>I29+I30+I31+I32+I33+I34</f>
        <v>22570326</v>
      </c>
    </row>
    <row r="36" spans="1:9" ht="22.95" customHeight="1">
      <c r="A36" s="250" t="s">
        <v>237</v>
      </c>
      <c r="B36" s="251"/>
      <c r="C36" s="251"/>
      <c r="D36" s="251"/>
      <c r="E36" s="251"/>
      <c r="F36" s="252"/>
      <c r="G36" s="26">
        <v>28</v>
      </c>
      <c r="H36" s="48">
        <v>-17979346</v>
      </c>
      <c r="I36" s="48">
        <v>-25948179</v>
      </c>
    </row>
    <row r="37" spans="1:9" ht="12.75" customHeight="1">
      <c r="A37" s="250" t="s">
        <v>238</v>
      </c>
      <c r="B37" s="251"/>
      <c r="C37" s="251"/>
      <c r="D37" s="251"/>
      <c r="E37" s="251"/>
      <c r="F37" s="252"/>
      <c r="G37" s="26">
        <v>29</v>
      </c>
      <c r="H37" s="48">
        <v>0</v>
      </c>
      <c r="I37" s="48">
        <v>0</v>
      </c>
    </row>
    <row r="38" spans="1:9" ht="12.75" customHeight="1">
      <c r="A38" s="250" t="s">
        <v>239</v>
      </c>
      <c r="B38" s="251"/>
      <c r="C38" s="251"/>
      <c r="D38" s="251"/>
      <c r="E38" s="251"/>
      <c r="F38" s="252"/>
      <c r="G38" s="26">
        <v>30</v>
      </c>
      <c r="H38" s="48">
        <v>0</v>
      </c>
      <c r="I38" s="48">
        <v>0</v>
      </c>
    </row>
    <row r="39" spans="1:9" ht="12.75" customHeight="1">
      <c r="A39" s="250" t="s">
        <v>240</v>
      </c>
      <c r="B39" s="251"/>
      <c r="C39" s="251"/>
      <c r="D39" s="251"/>
      <c r="E39" s="251"/>
      <c r="F39" s="252"/>
      <c r="G39" s="26">
        <v>31</v>
      </c>
      <c r="H39" s="48">
        <v>0</v>
      </c>
      <c r="I39" s="48">
        <v>0</v>
      </c>
    </row>
    <row r="40" spans="1:9" ht="12.75" customHeight="1">
      <c r="A40" s="250" t="s">
        <v>241</v>
      </c>
      <c r="B40" s="251"/>
      <c r="C40" s="251"/>
      <c r="D40" s="251"/>
      <c r="E40" s="251"/>
      <c r="F40" s="252"/>
      <c r="G40" s="26">
        <v>32</v>
      </c>
      <c r="H40" s="48">
        <v>-11107327</v>
      </c>
      <c r="I40" s="48">
        <v>-2807722</v>
      </c>
    </row>
    <row r="41" spans="1:9" ht="24" customHeight="1">
      <c r="A41" s="238" t="s">
        <v>242</v>
      </c>
      <c r="B41" s="239"/>
      <c r="C41" s="239"/>
      <c r="D41" s="239"/>
      <c r="E41" s="239"/>
      <c r="F41" s="240"/>
      <c r="G41" s="25">
        <v>33</v>
      </c>
      <c r="H41" s="49">
        <f>H36+H37+H38+H39+H40</f>
        <v>-29086673</v>
      </c>
      <c r="I41" s="49">
        <f>I36+I37+I38+I39+I40</f>
        <v>-28755901</v>
      </c>
    </row>
    <row r="42" spans="1:9" ht="29.4" customHeight="1">
      <c r="A42" s="241" t="s">
        <v>243</v>
      </c>
      <c r="B42" s="242"/>
      <c r="C42" s="242"/>
      <c r="D42" s="242"/>
      <c r="E42" s="242"/>
      <c r="F42" s="243"/>
      <c r="G42" s="27">
        <v>34</v>
      </c>
      <c r="H42" s="50">
        <f>H35+H41</f>
        <v>-19814643</v>
      </c>
      <c r="I42" s="50">
        <f>I35+I41</f>
        <v>-6185575</v>
      </c>
    </row>
    <row r="43" spans="1:9">
      <c r="A43" s="244" t="s">
        <v>244</v>
      </c>
      <c r="B43" s="245"/>
      <c r="C43" s="245"/>
      <c r="D43" s="245"/>
      <c r="E43" s="245"/>
      <c r="F43" s="245"/>
      <c r="G43" s="245"/>
      <c r="H43" s="245"/>
      <c r="I43" s="246"/>
    </row>
    <row r="44" spans="1:9" ht="12.75" customHeight="1">
      <c r="A44" s="247" t="s">
        <v>245</v>
      </c>
      <c r="B44" s="248"/>
      <c r="C44" s="248"/>
      <c r="D44" s="248"/>
      <c r="E44" s="248"/>
      <c r="F44" s="249"/>
      <c r="G44" s="24">
        <v>35</v>
      </c>
      <c r="H44" s="47">
        <v>0</v>
      </c>
      <c r="I44" s="47">
        <v>0</v>
      </c>
    </row>
    <row r="45" spans="1:9" ht="25.2" customHeight="1">
      <c r="A45" s="250" t="s">
        <v>246</v>
      </c>
      <c r="B45" s="251"/>
      <c r="C45" s="251"/>
      <c r="D45" s="251"/>
      <c r="E45" s="251"/>
      <c r="F45" s="252"/>
      <c r="G45" s="26">
        <v>36</v>
      </c>
      <c r="H45" s="48">
        <v>0</v>
      </c>
      <c r="I45" s="48">
        <v>0</v>
      </c>
    </row>
    <row r="46" spans="1:9" ht="12.75" customHeight="1">
      <c r="A46" s="250" t="s">
        <v>247</v>
      </c>
      <c r="B46" s="251"/>
      <c r="C46" s="251"/>
      <c r="D46" s="251"/>
      <c r="E46" s="251"/>
      <c r="F46" s="252"/>
      <c r="G46" s="26">
        <v>37</v>
      </c>
      <c r="H46" s="48">
        <v>386781675</v>
      </c>
      <c r="I46" s="48">
        <v>120294089</v>
      </c>
    </row>
    <row r="47" spans="1:9" ht="12.75" customHeight="1">
      <c r="A47" s="250" t="s">
        <v>248</v>
      </c>
      <c r="B47" s="251"/>
      <c r="C47" s="251"/>
      <c r="D47" s="251"/>
      <c r="E47" s="251"/>
      <c r="F47" s="252"/>
      <c r="G47" s="26">
        <v>38</v>
      </c>
      <c r="H47" s="48">
        <v>5500000</v>
      </c>
      <c r="I47" s="48">
        <v>1900000</v>
      </c>
    </row>
    <row r="48" spans="1:9" ht="22.2" customHeight="1">
      <c r="A48" s="238" t="s">
        <v>249</v>
      </c>
      <c r="B48" s="239"/>
      <c r="C48" s="239"/>
      <c r="D48" s="239"/>
      <c r="E48" s="239"/>
      <c r="F48" s="240"/>
      <c r="G48" s="25">
        <v>39</v>
      </c>
      <c r="H48" s="49">
        <f>H44+H45+H46+H47</f>
        <v>392281675</v>
      </c>
      <c r="I48" s="49">
        <f>I44+I45+I46+I47</f>
        <v>122194089</v>
      </c>
    </row>
    <row r="49" spans="1:9" ht="24.6" customHeight="1">
      <c r="A49" s="250" t="s">
        <v>389</v>
      </c>
      <c r="B49" s="251"/>
      <c r="C49" s="251"/>
      <c r="D49" s="251"/>
      <c r="E49" s="251"/>
      <c r="F49" s="252"/>
      <c r="G49" s="26">
        <v>40</v>
      </c>
      <c r="H49" s="48">
        <v>-377423860</v>
      </c>
      <c r="I49" s="48">
        <v>-324599468</v>
      </c>
    </row>
    <row r="50" spans="1:9" ht="12.75" customHeight="1">
      <c r="A50" s="250" t="s">
        <v>250</v>
      </c>
      <c r="B50" s="251"/>
      <c r="C50" s="251"/>
      <c r="D50" s="251"/>
      <c r="E50" s="251"/>
      <c r="F50" s="252"/>
      <c r="G50" s="26">
        <v>41</v>
      </c>
      <c r="H50" s="48">
        <v>0</v>
      </c>
      <c r="I50" s="48">
        <v>0</v>
      </c>
    </row>
    <row r="51" spans="1:9" ht="12.75" customHeight="1">
      <c r="A51" s="250" t="s">
        <v>251</v>
      </c>
      <c r="B51" s="251"/>
      <c r="C51" s="251"/>
      <c r="D51" s="251"/>
      <c r="E51" s="251"/>
      <c r="F51" s="252"/>
      <c r="G51" s="26">
        <v>42</v>
      </c>
      <c r="H51" s="48">
        <v>-563525</v>
      </c>
      <c r="I51" s="48">
        <v>-259453</v>
      </c>
    </row>
    <row r="52" spans="1:9" ht="22.95" customHeight="1">
      <c r="A52" s="250" t="s">
        <v>252</v>
      </c>
      <c r="B52" s="251"/>
      <c r="C52" s="251"/>
      <c r="D52" s="251"/>
      <c r="E52" s="251"/>
      <c r="F52" s="252"/>
      <c r="G52" s="26">
        <v>43</v>
      </c>
      <c r="H52" s="48">
        <v>-4635120</v>
      </c>
      <c r="I52" s="48">
        <v>-610935</v>
      </c>
    </row>
    <row r="53" spans="1:9" ht="12.75" customHeight="1">
      <c r="A53" s="250" t="s">
        <v>253</v>
      </c>
      <c r="B53" s="251"/>
      <c r="C53" s="251"/>
      <c r="D53" s="251"/>
      <c r="E53" s="251"/>
      <c r="F53" s="252"/>
      <c r="G53" s="26">
        <v>44</v>
      </c>
      <c r="H53" s="48">
        <v>-13573169</v>
      </c>
      <c r="I53" s="48">
        <v>-3903577</v>
      </c>
    </row>
    <row r="54" spans="1:9" ht="30.6" customHeight="1">
      <c r="A54" s="238" t="s">
        <v>254</v>
      </c>
      <c r="B54" s="239"/>
      <c r="C54" s="239"/>
      <c r="D54" s="239"/>
      <c r="E54" s="239"/>
      <c r="F54" s="240"/>
      <c r="G54" s="25">
        <v>45</v>
      </c>
      <c r="H54" s="49">
        <f>H49+H50+H51+H52+H53</f>
        <v>-396195674</v>
      </c>
      <c r="I54" s="49">
        <f>I49+I50+I51+I52+I53</f>
        <v>-329373433</v>
      </c>
    </row>
    <row r="55" spans="1:9" ht="29.4" customHeight="1">
      <c r="A55" s="253" t="s">
        <v>255</v>
      </c>
      <c r="B55" s="254"/>
      <c r="C55" s="254"/>
      <c r="D55" s="254"/>
      <c r="E55" s="254"/>
      <c r="F55" s="255"/>
      <c r="G55" s="25">
        <v>46</v>
      </c>
      <c r="H55" s="49">
        <f>H48+H54</f>
        <v>-3913999</v>
      </c>
      <c r="I55" s="49">
        <f>I48+I54</f>
        <v>-207179344</v>
      </c>
    </row>
    <row r="56" spans="1:9">
      <c r="A56" s="250" t="s">
        <v>256</v>
      </c>
      <c r="B56" s="251"/>
      <c r="C56" s="251"/>
      <c r="D56" s="251"/>
      <c r="E56" s="251"/>
      <c r="F56" s="252"/>
      <c r="G56" s="26">
        <v>47</v>
      </c>
      <c r="H56" s="48">
        <v>0</v>
      </c>
      <c r="I56" s="48">
        <v>0</v>
      </c>
    </row>
    <row r="57" spans="1:9" ht="26.4" customHeight="1">
      <c r="A57" s="253" t="s">
        <v>257</v>
      </c>
      <c r="B57" s="254"/>
      <c r="C57" s="254"/>
      <c r="D57" s="254"/>
      <c r="E57" s="254"/>
      <c r="F57" s="255"/>
      <c r="G57" s="25">
        <v>48</v>
      </c>
      <c r="H57" s="49">
        <f>H27+H42+H55+H56</f>
        <v>-41117903</v>
      </c>
      <c r="I57" s="49">
        <f>I27+I42+I55+I56</f>
        <v>4634988</v>
      </c>
    </row>
    <row r="58" spans="1:9">
      <c r="A58" s="256" t="s">
        <v>258</v>
      </c>
      <c r="B58" s="257"/>
      <c r="C58" s="257"/>
      <c r="D58" s="257"/>
      <c r="E58" s="257"/>
      <c r="F58" s="258"/>
      <c r="G58" s="26">
        <v>49</v>
      </c>
      <c r="H58" s="48">
        <v>72100347</v>
      </c>
      <c r="I58" s="48">
        <v>4836521</v>
      </c>
    </row>
    <row r="59" spans="1:9" ht="31.2" customHeight="1">
      <c r="A59" s="241" t="s">
        <v>259</v>
      </c>
      <c r="B59" s="242"/>
      <c r="C59" s="242"/>
      <c r="D59" s="242"/>
      <c r="E59" s="242"/>
      <c r="F59" s="243"/>
      <c r="G59" s="27">
        <v>50</v>
      </c>
      <c r="H59" s="50">
        <f>H57+H58</f>
        <v>30982444</v>
      </c>
      <c r="I59" s="50">
        <f>I57+I58</f>
        <v>9471509</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I51" sqref="I51"/>
    </sheetView>
  </sheetViews>
  <sheetFormatPr defaultRowHeight="13.2"/>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c r="A1" s="265" t="s">
        <v>260</v>
      </c>
      <c r="B1" s="266"/>
      <c r="C1" s="266"/>
      <c r="D1" s="266"/>
      <c r="E1" s="266"/>
      <c r="F1" s="266"/>
      <c r="G1" s="266"/>
      <c r="H1" s="266"/>
      <c r="I1" s="266"/>
    </row>
    <row r="2" spans="1:9" ht="12.75" customHeight="1">
      <c r="A2" s="225" t="s">
        <v>412</v>
      </c>
      <c r="B2" s="201"/>
      <c r="C2" s="201"/>
      <c r="D2" s="201"/>
      <c r="E2" s="201"/>
      <c r="F2" s="201"/>
      <c r="G2" s="201"/>
      <c r="H2" s="201"/>
      <c r="I2" s="201"/>
    </row>
    <row r="3" spans="1:9">
      <c r="A3" s="276" t="s">
        <v>355</v>
      </c>
      <c r="B3" s="277"/>
      <c r="C3" s="277"/>
      <c r="D3" s="277"/>
      <c r="E3" s="277"/>
      <c r="F3" s="277"/>
      <c r="G3" s="277"/>
      <c r="H3" s="277"/>
      <c r="I3" s="277"/>
    </row>
    <row r="4" spans="1:9">
      <c r="A4" s="267" t="s">
        <v>413</v>
      </c>
      <c r="B4" s="205"/>
      <c r="C4" s="205"/>
      <c r="D4" s="205"/>
      <c r="E4" s="205"/>
      <c r="F4" s="205"/>
      <c r="G4" s="205"/>
      <c r="H4" s="205"/>
      <c r="I4" s="206"/>
    </row>
    <row r="5" spans="1:9" ht="22.8" thickBot="1">
      <c r="A5" s="270" t="s">
        <v>2</v>
      </c>
      <c r="B5" s="271"/>
      <c r="C5" s="271"/>
      <c r="D5" s="271"/>
      <c r="E5" s="271"/>
      <c r="F5" s="272"/>
      <c r="G5" s="22" t="s">
        <v>107</v>
      </c>
      <c r="H5" s="41" t="s">
        <v>380</v>
      </c>
      <c r="I5" s="41" t="s">
        <v>347</v>
      </c>
    </row>
    <row r="6" spans="1:9">
      <c r="A6" s="273">
        <v>1</v>
      </c>
      <c r="B6" s="274"/>
      <c r="C6" s="274"/>
      <c r="D6" s="274"/>
      <c r="E6" s="274"/>
      <c r="F6" s="275"/>
      <c r="G6" s="28">
        <v>2</v>
      </c>
      <c r="H6" s="42" t="s">
        <v>207</v>
      </c>
      <c r="I6" s="42" t="s">
        <v>208</v>
      </c>
    </row>
    <row r="7" spans="1:9">
      <c r="A7" s="284" t="s">
        <v>209</v>
      </c>
      <c r="B7" s="285"/>
      <c r="C7" s="285"/>
      <c r="D7" s="285"/>
      <c r="E7" s="285"/>
      <c r="F7" s="285"/>
      <c r="G7" s="285"/>
      <c r="H7" s="285"/>
      <c r="I7" s="286"/>
    </row>
    <row r="8" spans="1:9">
      <c r="A8" s="287" t="s">
        <v>261</v>
      </c>
      <c r="B8" s="287"/>
      <c r="C8" s="287"/>
      <c r="D8" s="287"/>
      <c r="E8" s="287"/>
      <c r="F8" s="287"/>
      <c r="G8" s="29">
        <v>1</v>
      </c>
      <c r="H8" s="52">
        <v>0</v>
      </c>
      <c r="I8" s="52">
        <v>0</v>
      </c>
    </row>
    <row r="9" spans="1:9">
      <c r="A9" s="282" t="s">
        <v>262</v>
      </c>
      <c r="B9" s="282"/>
      <c r="C9" s="282"/>
      <c r="D9" s="282"/>
      <c r="E9" s="282"/>
      <c r="F9" s="282"/>
      <c r="G9" s="30">
        <v>2</v>
      </c>
      <c r="H9" s="52">
        <v>0</v>
      </c>
      <c r="I9" s="52">
        <v>0</v>
      </c>
    </row>
    <row r="10" spans="1:9">
      <c r="A10" s="282" t="s">
        <v>263</v>
      </c>
      <c r="B10" s="282"/>
      <c r="C10" s="282"/>
      <c r="D10" s="282"/>
      <c r="E10" s="282"/>
      <c r="F10" s="282"/>
      <c r="G10" s="30">
        <v>3</v>
      </c>
      <c r="H10" s="52">
        <v>0</v>
      </c>
      <c r="I10" s="52">
        <v>0</v>
      </c>
    </row>
    <row r="11" spans="1:9">
      <c r="A11" s="282" t="s">
        <v>264</v>
      </c>
      <c r="B11" s="282"/>
      <c r="C11" s="282"/>
      <c r="D11" s="282"/>
      <c r="E11" s="282"/>
      <c r="F11" s="282"/>
      <c r="G11" s="30">
        <v>4</v>
      </c>
      <c r="H11" s="52">
        <v>0</v>
      </c>
      <c r="I11" s="52">
        <v>0</v>
      </c>
    </row>
    <row r="12" spans="1:9">
      <c r="A12" s="282" t="s">
        <v>265</v>
      </c>
      <c r="B12" s="282"/>
      <c r="C12" s="282"/>
      <c r="D12" s="282"/>
      <c r="E12" s="282"/>
      <c r="F12" s="282"/>
      <c r="G12" s="30">
        <v>5</v>
      </c>
      <c r="H12" s="52">
        <v>0</v>
      </c>
      <c r="I12" s="52">
        <v>0</v>
      </c>
    </row>
    <row r="13" spans="1:9">
      <c r="A13" s="282" t="s">
        <v>266</v>
      </c>
      <c r="B13" s="282"/>
      <c r="C13" s="282"/>
      <c r="D13" s="282"/>
      <c r="E13" s="282"/>
      <c r="F13" s="282"/>
      <c r="G13" s="30">
        <v>6</v>
      </c>
      <c r="H13" s="52">
        <v>0</v>
      </c>
      <c r="I13" s="52">
        <v>0</v>
      </c>
    </row>
    <row r="14" spans="1:9">
      <c r="A14" s="282" t="s">
        <v>267</v>
      </c>
      <c r="B14" s="282"/>
      <c r="C14" s="282"/>
      <c r="D14" s="282"/>
      <c r="E14" s="282"/>
      <c r="F14" s="282"/>
      <c r="G14" s="30">
        <v>7</v>
      </c>
      <c r="H14" s="52">
        <v>0</v>
      </c>
      <c r="I14" s="52">
        <v>0</v>
      </c>
    </row>
    <row r="15" spans="1:9">
      <c r="A15" s="282" t="s">
        <v>268</v>
      </c>
      <c r="B15" s="282"/>
      <c r="C15" s="282"/>
      <c r="D15" s="282"/>
      <c r="E15" s="282"/>
      <c r="F15" s="282"/>
      <c r="G15" s="30">
        <v>8</v>
      </c>
      <c r="H15" s="52">
        <v>0</v>
      </c>
      <c r="I15" s="52">
        <v>0</v>
      </c>
    </row>
    <row r="16" spans="1:9">
      <c r="A16" s="280" t="s">
        <v>269</v>
      </c>
      <c r="B16" s="280"/>
      <c r="C16" s="280"/>
      <c r="D16" s="280"/>
      <c r="E16" s="280"/>
      <c r="F16" s="280"/>
      <c r="G16" s="31">
        <v>9</v>
      </c>
      <c r="H16" s="54">
        <f>SUM(H8:H15)</f>
        <v>0</v>
      </c>
      <c r="I16" s="54">
        <f>SUM(I8:I15)</f>
        <v>0</v>
      </c>
    </row>
    <row r="17" spans="1:9">
      <c r="A17" s="282" t="s">
        <v>270</v>
      </c>
      <c r="B17" s="282"/>
      <c r="C17" s="282"/>
      <c r="D17" s="282"/>
      <c r="E17" s="282"/>
      <c r="F17" s="282"/>
      <c r="G17" s="30">
        <v>10</v>
      </c>
      <c r="H17" s="53">
        <v>0</v>
      </c>
      <c r="I17" s="53">
        <v>0</v>
      </c>
    </row>
    <row r="18" spans="1:9">
      <c r="A18" s="282" t="s">
        <v>271</v>
      </c>
      <c r="B18" s="282"/>
      <c r="C18" s="282"/>
      <c r="D18" s="282"/>
      <c r="E18" s="282"/>
      <c r="F18" s="282"/>
      <c r="G18" s="30">
        <v>11</v>
      </c>
      <c r="H18" s="53">
        <v>0</v>
      </c>
      <c r="I18" s="53">
        <v>0</v>
      </c>
    </row>
    <row r="19" spans="1:9" ht="27.6" customHeight="1">
      <c r="A19" s="278" t="s">
        <v>272</v>
      </c>
      <c r="B19" s="278"/>
      <c r="C19" s="278"/>
      <c r="D19" s="278"/>
      <c r="E19" s="278"/>
      <c r="F19" s="278"/>
      <c r="G19" s="32">
        <v>12</v>
      </c>
      <c r="H19" s="55">
        <f>H16+H17+H18</f>
        <v>0</v>
      </c>
      <c r="I19" s="55">
        <f>I16+I17+I18</f>
        <v>0</v>
      </c>
    </row>
    <row r="20" spans="1:9">
      <c r="A20" s="284" t="s">
        <v>229</v>
      </c>
      <c r="B20" s="285"/>
      <c r="C20" s="285"/>
      <c r="D20" s="285"/>
      <c r="E20" s="285"/>
      <c r="F20" s="285"/>
      <c r="G20" s="285"/>
      <c r="H20" s="285"/>
      <c r="I20" s="286"/>
    </row>
    <row r="21" spans="1:9" ht="26.4" customHeight="1">
      <c r="A21" s="287" t="s">
        <v>273</v>
      </c>
      <c r="B21" s="287"/>
      <c r="C21" s="287"/>
      <c r="D21" s="287"/>
      <c r="E21" s="287"/>
      <c r="F21" s="287"/>
      <c r="G21" s="29">
        <v>13</v>
      </c>
      <c r="H21" s="52">
        <v>0</v>
      </c>
      <c r="I21" s="52">
        <v>0</v>
      </c>
    </row>
    <row r="22" spans="1:9">
      <c r="A22" s="282" t="s">
        <v>274</v>
      </c>
      <c r="B22" s="282"/>
      <c r="C22" s="282"/>
      <c r="D22" s="282"/>
      <c r="E22" s="282"/>
      <c r="F22" s="282"/>
      <c r="G22" s="30">
        <v>14</v>
      </c>
      <c r="H22" s="52">
        <v>0</v>
      </c>
      <c r="I22" s="52">
        <v>0</v>
      </c>
    </row>
    <row r="23" spans="1:9">
      <c r="A23" s="282" t="s">
        <v>275</v>
      </c>
      <c r="B23" s="282"/>
      <c r="C23" s="282"/>
      <c r="D23" s="282"/>
      <c r="E23" s="282"/>
      <c r="F23" s="282"/>
      <c r="G23" s="30">
        <v>15</v>
      </c>
      <c r="H23" s="52">
        <v>0</v>
      </c>
      <c r="I23" s="52">
        <v>0</v>
      </c>
    </row>
    <row r="24" spans="1:9">
      <c r="A24" s="282" t="s">
        <v>276</v>
      </c>
      <c r="B24" s="282"/>
      <c r="C24" s="282"/>
      <c r="D24" s="282"/>
      <c r="E24" s="282"/>
      <c r="F24" s="282"/>
      <c r="G24" s="30">
        <v>16</v>
      </c>
      <c r="H24" s="52">
        <v>0</v>
      </c>
      <c r="I24" s="52">
        <v>0</v>
      </c>
    </row>
    <row r="25" spans="1:9">
      <c r="A25" s="282" t="s">
        <v>277</v>
      </c>
      <c r="B25" s="282"/>
      <c r="C25" s="282"/>
      <c r="D25" s="282"/>
      <c r="E25" s="282"/>
      <c r="F25" s="282"/>
      <c r="G25" s="30">
        <v>17</v>
      </c>
      <c r="H25" s="52">
        <v>0</v>
      </c>
      <c r="I25" s="52">
        <v>0</v>
      </c>
    </row>
    <row r="26" spans="1:9">
      <c r="A26" s="282" t="s">
        <v>278</v>
      </c>
      <c r="B26" s="282"/>
      <c r="C26" s="282"/>
      <c r="D26" s="282"/>
      <c r="E26" s="282"/>
      <c r="F26" s="282"/>
      <c r="G26" s="30">
        <v>18</v>
      </c>
      <c r="H26" s="52">
        <v>0</v>
      </c>
      <c r="I26" s="52">
        <v>0</v>
      </c>
    </row>
    <row r="27" spans="1:9" ht="24" customHeight="1">
      <c r="A27" s="280" t="s">
        <v>279</v>
      </c>
      <c r="B27" s="280"/>
      <c r="C27" s="280"/>
      <c r="D27" s="280"/>
      <c r="E27" s="280"/>
      <c r="F27" s="280"/>
      <c r="G27" s="31">
        <v>19</v>
      </c>
      <c r="H27" s="54">
        <f>SUM(H21:H26)</f>
        <v>0</v>
      </c>
      <c r="I27" s="54">
        <f>SUM(I21:I26)</f>
        <v>0</v>
      </c>
    </row>
    <row r="28" spans="1:9" ht="27" customHeight="1">
      <c r="A28" s="282" t="s">
        <v>280</v>
      </c>
      <c r="B28" s="282"/>
      <c r="C28" s="282"/>
      <c r="D28" s="282"/>
      <c r="E28" s="282"/>
      <c r="F28" s="282"/>
      <c r="G28" s="30">
        <v>20</v>
      </c>
      <c r="H28" s="53">
        <v>0</v>
      </c>
      <c r="I28" s="53">
        <v>0</v>
      </c>
    </row>
    <row r="29" spans="1:9">
      <c r="A29" s="282" t="s">
        <v>281</v>
      </c>
      <c r="B29" s="282"/>
      <c r="C29" s="282"/>
      <c r="D29" s="282"/>
      <c r="E29" s="282"/>
      <c r="F29" s="282"/>
      <c r="G29" s="30">
        <v>21</v>
      </c>
      <c r="H29" s="53">
        <v>0</v>
      </c>
      <c r="I29" s="53">
        <v>0</v>
      </c>
    </row>
    <row r="30" spans="1:9">
      <c r="A30" s="282" t="s">
        <v>282</v>
      </c>
      <c r="B30" s="282"/>
      <c r="C30" s="282"/>
      <c r="D30" s="282"/>
      <c r="E30" s="282"/>
      <c r="F30" s="282"/>
      <c r="G30" s="30">
        <v>22</v>
      </c>
      <c r="H30" s="53">
        <v>0</v>
      </c>
      <c r="I30" s="53">
        <v>0</v>
      </c>
    </row>
    <row r="31" spans="1:9">
      <c r="A31" s="282" t="s">
        <v>283</v>
      </c>
      <c r="B31" s="282"/>
      <c r="C31" s="282"/>
      <c r="D31" s="282"/>
      <c r="E31" s="282"/>
      <c r="F31" s="282"/>
      <c r="G31" s="30">
        <v>23</v>
      </c>
      <c r="H31" s="53">
        <v>0</v>
      </c>
      <c r="I31" s="53">
        <v>0</v>
      </c>
    </row>
    <row r="32" spans="1:9">
      <c r="A32" s="282" t="s">
        <v>284</v>
      </c>
      <c r="B32" s="282"/>
      <c r="C32" s="282"/>
      <c r="D32" s="282"/>
      <c r="E32" s="282"/>
      <c r="F32" s="282"/>
      <c r="G32" s="30">
        <v>24</v>
      </c>
      <c r="H32" s="53">
        <v>0</v>
      </c>
      <c r="I32" s="53">
        <v>0</v>
      </c>
    </row>
    <row r="33" spans="1:9" ht="25.95" customHeight="1">
      <c r="A33" s="280" t="s">
        <v>285</v>
      </c>
      <c r="B33" s="280"/>
      <c r="C33" s="280"/>
      <c r="D33" s="280"/>
      <c r="E33" s="280"/>
      <c r="F33" s="280"/>
      <c r="G33" s="31">
        <v>25</v>
      </c>
      <c r="H33" s="54">
        <f>SUM(H28:H32)</f>
        <v>0</v>
      </c>
      <c r="I33" s="54">
        <f>SUM(I28:I32)</f>
        <v>0</v>
      </c>
    </row>
    <row r="34" spans="1:9" ht="28.2" customHeight="1">
      <c r="A34" s="278" t="s">
        <v>286</v>
      </c>
      <c r="B34" s="278"/>
      <c r="C34" s="278"/>
      <c r="D34" s="278"/>
      <c r="E34" s="278"/>
      <c r="F34" s="278"/>
      <c r="G34" s="32">
        <v>26</v>
      </c>
      <c r="H34" s="55">
        <f>H27+H33</f>
        <v>0</v>
      </c>
      <c r="I34" s="55">
        <f>I27+I33</f>
        <v>0</v>
      </c>
    </row>
    <row r="35" spans="1:9">
      <c r="A35" s="284" t="s">
        <v>244</v>
      </c>
      <c r="B35" s="285"/>
      <c r="C35" s="285"/>
      <c r="D35" s="285"/>
      <c r="E35" s="285"/>
      <c r="F35" s="285"/>
      <c r="G35" s="285">
        <v>0</v>
      </c>
      <c r="H35" s="285"/>
      <c r="I35" s="286"/>
    </row>
    <row r="36" spans="1:9">
      <c r="A36" s="288" t="s">
        <v>287</v>
      </c>
      <c r="B36" s="288"/>
      <c r="C36" s="288"/>
      <c r="D36" s="288"/>
      <c r="E36" s="288"/>
      <c r="F36" s="288"/>
      <c r="G36" s="29">
        <v>27</v>
      </c>
      <c r="H36" s="52">
        <v>0</v>
      </c>
      <c r="I36" s="52">
        <v>0</v>
      </c>
    </row>
    <row r="37" spans="1:9" ht="25.2" customHeight="1">
      <c r="A37" s="279" t="s">
        <v>288</v>
      </c>
      <c r="B37" s="279"/>
      <c r="C37" s="279"/>
      <c r="D37" s="279"/>
      <c r="E37" s="279"/>
      <c r="F37" s="279"/>
      <c r="G37" s="30">
        <v>28</v>
      </c>
      <c r="H37" s="53">
        <v>0</v>
      </c>
      <c r="I37" s="53">
        <v>0</v>
      </c>
    </row>
    <row r="38" spans="1:9">
      <c r="A38" s="279" t="s">
        <v>289</v>
      </c>
      <c r="B38" s="279"/>
      <c r="C38" s="279"/>
      <c r="D38" s="279"/>
      <c r="E38" s="279"/>
      <c r="F38" s="279"/>
      <c r="G38" s="30">
        <v>29</v>
      </c>
      <c r="H38" s="53">
        <v>0</v>
      </c>
      <c r="I38" s="53">
        <v>0</v>
      </c>
    </row>
    <row r="39" spans="1:9">
      <c r="A39" s="279" t="s">
        <v>290</v>
      </c>
      <c r="B39" s="279"/>
      <c r="C39" s="279"/>
      <c r="D39" s="279"/>
      <c r="E39" s="279"/>
      <c r="F39" s="279"/>
      <c r="G39" s="30">
        <v>30</v>
      </c>
      <c r="H39" s="53">
        <v>0</v>
      </c>
      <c r="I39" s="53">
        <v>0</v>
      </c>
    </row>
    <row r="40" spans="1:9" ht="25.95" customHeight="1">
      <c r="A40" s="280" t="s">
        <v>291</v>
      </c>
      <c r="B40" s="280"/>
      <c r="C40" s="280"/>
      <c r="D40" s="280"/>
      <c r="E40" s="280"/>
      <c r="F40" s="280"/>
      <c r="G40" s="31">
        <v>31</v>
      </c>
      <c r="H40" s="54">
        <f>H39+H38+H37+H36</f>
        <v>0</v>
      </c>
      <c r="I40" s="54">
        <f>I39+I38+I37+I36</f>
        <v>0</v>
      </c>
    </row>
    <row r="41" spans="1:9" ht="24.6" customHeight="1">
      <c r="A41" s="279" t="s">
        <v>292</v>
      </c>
      <c r="B41" s="279"/>
      <c r="C41" s="279"/>
      <c r="D41" s="279"/>
      <c r="E41" s="279"/>
      <c r="F41" s="279"/>
      <c r="G41" s="30">
        <v>32</v>
      </c>
      <c r="H41" s="53">
        <v>0</v>
      </c>
      <c r="I41" s="53">
        <v>0</v>
      </c>
    </row>
    <row r="42" spans="1:9">
      <c r="A42" s="279" t="s">
        <v>293</v>
      </c>
      <c r="B42" s="279"/>
      <c r="C42" s="279"/>
      <c r="D42" s="279"/>
      <c r="E42" s="279"/>
      <c r="F42" s="279"/>
      <c r="G42" s="30">
        <v>33</v>
      </c>
      <c r="H42" s="53">
        <v>0</v>
      </c>
      <c r="I42" s="53">
        <v>0</v>
      </c>
    </row>
    <row r="43" spans="1:9">
      <c r="A43" s="279" t="s">
        <v>294</v>
      </c>
      <c r="B43" s="279"/>
      <c r="C43" s="279"/>
      <c r="D43" s="279"/>
      <c r="E43" s="279"/>
      <c r="F43" s="279"/>
      <c r="G43" s="30">
        <v>34</v>
      </c>
      <c r="H43" s="53">
        <v>0</v>
      </c>
      <c r="I43" s="53">
        <v>0</v>
      </c>
    </row>
    <row r="44" spans="1:9" ht="21" customHeight="1">
      <c r="A44" s="279" t="s">
        <v>295</v>
      </c>
      <c r="B44" s="279"/>
      <c r="C44" s="279"/>
      <c r="D44" s="279"/>
      <c r="E44" s="279"/>
      <c r="F44" s="279"/>
      <c r="G44" s="30">
        <v>35</v>
      </c>
      <c r="H44" s="53">
        <v>0</v>
      </c>
      <c r="I44" s="53">
        <v>0</v>
      </c>
    </row>
    <row r="45" spans="1:9">
      <c r="A45" s="279" t="s">
        <v>296</v>
      </c>
      <c r="B45" s="279"/>
      <c r="C45" s="279"/>
      <c r="D45" s="279"/>
      <c r="E45" s="279"/>
      <c r="F45" s="279"/>
      <c r="G45" s="30">
        <v>36</v>
      </c>
      <c r="H45" s="53">
        <v>0</v>
      </c>
      <c r="I45" s="53">
        <v>0</v>
      </c>
    </row>
    <row r="46" spans="1:9" ht="22.95" customHeight="1">
      <c r="A46" s="280" t="s">
        <v>297</v>
      </c>
      <c r="B46" s="280"/>
      <c r="C46" s="280"/>
      <c r="D46" s="280"/>
      <c r="E46" s="280"/>
      <c r="F46" s="280"/>
      <c r="G46" s="31">
        <v>37</v>
      </c>
      <c r="H46" s="54">
        <f>H45+H44+H43+H42+H41</f>
        <v>0</v>
      </c>
      <c r="I46" s="54">
        <f>I45+I44+I43+I42+I41</f>
        <v>0</v>
      </c>
    </row>
    <row r="47" spans="1:9" ht="25.95" customHeight="1">
      <c r="A47" s="281" t="s">
        <v>298</v>
      </c>
      <c r="B47" s="281"/>
      <c r="C47" s="281"/>
      <c r="D47" s="281"/>
      <c r="E47" s="281"/>
      <c r="F47" s="281"/>
      <c r="G47" s="31">
        <v>38</v>
      </c>
      <c r="H47" s="54">
        <f>H46+H40</f>
        <v>0</v>
      </c>
      <c r="I47" s="54">
        <f>I46+I40</f>
        <v>0</v>
      </c>
    </row>
    <row r="48" spans="1:9">
      <c r="A48" s="282" t="s">
        <v>299</v>
      </c>
      <c r="B48" s="282"/>
      <c r="C48" s="282"/>
      <c r="D48" s="282"/>
      <c r="E48" s="282"/>
      <c r="F48" s="282"/>
      <c r="G48" s="30">
        <v>39</v>
      </c>
      <c r="H48" s="53">
        <v>0</v>
      </c>
      <c r="I48" s="53">
        <v>0</v>
      </c>
    </row>
    <row r="49" spans="1:9" ht="25.95" customHeight="1">
      <c r="A49" s="281" t="s">
        <v>300</v>
      </c>
      <c r="B49" s="281"/>
      <c r="C49" s="281"/>
      <c r="D49" s="281"/>
      <c r="E49" s="281"/>
      <c r="F49" s="281"/>
      <c r="G49" s="31">
        <v>40</v>
      </c>
      <c r="H49" s="54">
        <f>H19+H34+H47+H48</f>
        <v>0</v>
      </c>
      <c r="I49" s="54">
        <f>I19+I34+I47+I48</f>
        <v>0</v>
      </c>
    </row>
    <row r="50" spans="1:9">
      <c r="A50" s="283" t="s">
        <v>258</v>
      </c>
      <c r="B50" s="283"/>
      <c r="C50" s="283"/>
      <c r="D50" s="283"/>
      <c r="E50" s="283"/>
      <c r="F50" s="283"/>
      <c r="G50" s="30">
        <v>41</v>
      </c>
      <c r="H50" s="53">
        <v>0</v>
      </c>
      <c r="I50" s="53">
        <v>0</v>
      </c>
    </row>
    <row r="51" spans="1:9" ht="31.95" customHeight="1">
      <c r="A51" s="278" t="s">
        <v>301</v>
      </c>
      <c r="B51" s="278"/>
      <c r="C51" s="278"/>
      <c r="D51" s="278"/>
      <c r="E51" s="278"/>
      <c r="F51" s="278"/>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topLeftCell="A28" zoomScale="80" zoomScaleNormal="100" zoomScaleSheetLayoutView="80" workbookViewId="0">
      <selection activeCell="T39" sqref="T39"/>
    </sheetView>
  </sheetViews>
  <sheetFormatPr defaultRowHeight="13.2"/>
  <cols>
    <col min="1" max="4" width="9.109375" style="1"/>
    <col min="5" max="5" width="10.109375" style="1" bestFit="1" customWidth="1"/>
    <col min="6" max="7" width="9.109375" style="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c r="A1" s="309" t="s">
        <v>302</v>
      </c>
      <c r="B1" s="310"/>
      <c r="C1" s="310"/>
      <c r="D1" s="310"/>
      <c r="E1" s="310"/>
      <c r="F1" s="310"/>
      <c r="G1" s="310"/>
      <c r="H1" s="310"/>
      <c r="I1" s="310"/>
      <c r="J1" s="310"/>
      <c r="K1" s="56"/>
    </row>
    <row r="2" spans="1:23" ht="15.6">
      <c r="A2" s="2"/>
      <c r="B2" s="3"/>
      <c r="C2" s="311" t="s">
        <v>303</v>
      </c>
      <c r="D2" s="311"/>
      <c r="E2" s="10">
        <v>43466</v>
      </c>
      <c r="F2" s="4" t="s">
        <v>0</v>
      </c>
      <c r="G2" s="10">
        <v>43738</v>
      </c>
      <c r="H2" s="58"/>
      <c r="I2" s="58"/>
      <c r="J2" s="58"/>
      <c r="K2" s="59"/>
      <c r="V2" s="60" t="s">
        <v>355</v>
      </c>
    </row>
    <row r="3" spans="1:23" ht="13.5" customHeight="1" thickBot="1">
      <c r="A3" s="313" t="s">
        <v>304</v>
      </c>
      <c r="B3" s="314"/>
      <c r="C3" s="314"/>
      <c r="D3" s="314"/>
      <c r="E3" s="314"/>
      <c r="F3" s="314"/>
      <c r="G3" s="317" t="s">
        <v>3</v>
      </c>
      <c r="H3" s="300" t="s">
        <v>305</v>
      </c>
      <c r="I3" s="300"/>
      <c r="J3" s="300"/>
      <c r="K3" s="300"/>
      <c r="L3" s="300"/>
      <c r="M3" s="300"/>
      <c r="N3" s="300"/>
      <c r="O3" s="300"/>
      <c r="P3" s="300"/>
      <c r="Q3" s="300"/>
      <c r="R3" s="300"/>
      <c r="S3" s="300"/>
      <c r="T3" s="300"/>
      <c r="U3" s="300"/>
      <c r="V3" s="300" t="s">
        <v>306</v>
      </c>
      <c r="W3" s="302" t="s">
        <v>307</v>
      </c>
    </row>
    <row r="4" spans="1:23" ht="51.6" thickBot="1">
      <c r="A4" s="315"/>
      <c r="B4" s="316"/>
      <c r="C4" s="316"/>
      <c r="D4" s="316"/>
      <c r="E4" s="316"/>
      <c r="F4" s="316"/>
      <c r="G4" s="318"/>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01"/>
      <c r="W4" s="303"/>
    </row>
    <row r="5" spans="1:23" ht="20.399999999999999">
      <c r="A5" s="304">
        <v>1</v>
      </c>
      <c r="B5" s="305"/>
      <c r="C5" s="305"/>
      <c r="D5" s="305"/>
      <c r="E5" s="305"/>
      <c r="F5" s="305"/>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c r="A6" s="306" t="s">
        <v>322</v>
      </c>
      <c r="B6" s="306"/>
      <c r="C6" s="306"/>
      <c r="D6" s="306"/>
      <c r="E6" s="306"/>
      <c r="F6" s="306"/>
      <c r="G6" s="306"/>
      <c r="H6" s="306"/>
      <c r="I6" s="306"/>
      <c r="J6" s="306"/>
      <c r="K6" s="306"/>
      <c r="L6" s="306"/>
      <c r="M6" s="306"/>
      <c r="N6" s="307"/>
      <c r="O6" s="307"/>
      <c r="P6" s="307"/>
      <c r="Q6" s="307"/>
      <c r="R6" s="307"/>
      <c r="S6" s="307"/>
      <c r="T6" s="307"/>
      <c r="U6" s="307"/>
      <c r="V6" s="307"/>
      <c r="W6" s="308"/>
    </row>
    <row r="7" spans="1:23">
      <c r="A7" s="298" t="s">
        <v>374</v>
      </c>
      <c r="B7" s="298"/>
      <c r="C7" s="298"/>
      <c r="D7" s="298"/>
      <c r="E7" s="298"/>
      <c r="F7" s="298"/>
      <c r="G7" s="6">
        <v>1</v>
      </c>
      <c r="H7" s="65">
        <v>249600060</v>
      </c>
      <c r="I7" s="65">
        <v>10368101</v>
      </c>
      <c r="J7" s="65">
        <v>12532960</v>
      </c>
      <c r="K7" s="65">
        <v>43866670</v>
      </c>
      <c r="L7" s="65">
        <v>0</v>
      </c>
      <c r="M7" s="65">
        <v>0</v>
      </c>
      <c r="N7" s="65">
        <v>17456</v>
      </c>
      <c r="O7" s="65">
        <v>0</v>
      </c>
      <c r="P7" s="65">
        <v>0</v>
      </c>
      <c r="Q7" s="65">
        <v>0</v>
      </c>
      <c r="R7" s="65">
        <v>0</v>
      </c>
      <c r="S7" s="65">
        <v>155502891</v>
      </c>
      <c r="T7" s="65">
        <v>-176840330</v>
      </c>
      <c r="U7" s="66">
        <f>H7+I7+J7+K7-L7+M7+N7+O7+P7+Q7+R7+S7+T7</f>
        <v>295047808</v>
      </c>
      <c r="V7" s="65">
        <v>6132241</v>
      </c>
      <c r="W7" s="66">
        <f>U7+V7</f>
        <v>301180049</v>
      </c>
    </row>
    <row r="8" spans="1:23">
      <c r="A8" s="291" t="s">
        <v>323</v>
      </c>
      <c r="B8" s="291"/>
      <c r="C8" s="291"/>
      <c r="D8" s="291"/>
      <c r="E8" s="291"/>
      <c r="F8" s="291"/>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c r="A9" s="291" t="s">
        <v>324</v>
      </c>
      <c r="B9" s="291"/>
      <c r="C9" s="291"/>
      <c r="D9" s="291"/>
      <c r="E9" s="291"/>
      <c r="F9" s="291"/>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c r="A10" s="312" t="s">
        <v>375</v>
      </c>
      <c r="B10" s="312"/>
      <c r="C10" s="312"/>
      <c r="D10" s="312"/>
      <c r="E10" s="312"/>
      <c r="F10" s="312"/>
      <c r="G10" s="7">
        <v>4</v>
      </c>
      <c r="H10" s="66">
        <f>H7+H8+H9</f>
        <v>249600060</v>
      </c>
      <c r="I10" s="66">
        <f t="shared" ref="I10:W10" si="2">I7+I8+I9</f>
        <v>10368101</v>
      </c>
      <c r="J10" s="66">
        <f t="shared" si="2"/>
        <v>12532960</v>
      </c>
      <c r="K10" s="66">
        <f>K7+K8+K9</f>
        <v>43866670</v>
      </c>
      <c r="L10" s="66">
        <f t="shared" si="2"/>
        <v>0</v>
      </c>
      <c r="M10" s="66">
        <f t="shared" si="2"/>
        <v>0</v>
      </c>
      <c r="N10" s="66">
        <f t="shared" si="2"/>
        <v>17456</v>
      </c>
      <c r="O10" s="66">
        <f t="shared" si="2"/>
        <v>0</v>
      </c>
      <c r="P10" s="66">
        <f t="shared" si="2"/>
        <v>0</v>
      </c>
      <c r="Q10" s="66">
        <f t="shared" si="2"/>
        <v>0</v>
      </c>
      <c r="R10" s="66">
        <f t="shared" si="2"/>
        <v>0</v>
      </c>
      <c r="S10" s="66">
        <f t="shared" si="2"/>
        <v>155502891</v>
      </c>
      <c r="T10" s="66">
        <f t="shared" si="2"/>
        <v>-176840330</v>
      </c>
      <c r="U10" s="66">
        <f t="shared" si="2"/>
        <v>295047808</v>
      </c>
      <c r="V10" s="66">
        <f t="shared" si="2"/>
        <v>6132241</v>
      </c>
      <c r="W10" s="66">
        <f t="shared" si="2"/>
        <v>301180049</v>
      </c>
    </row>
    <row r="11" spans="1:23">
      <c r="A11" s="291" t="s">
        <v>325</v>
      </c>
      <c r="B11" s="291"/>
      <c r="C11" s="291"/>
      <c r="D11" s="291"/>
      <c r="E11" s="291"/>
      <c r="F11" s="291"/>
      <c r="G11" s="6">
        <v>5</v>
      </c>
      <c r="H11" s="67">
        <v>0</v>
      </c>
      <c r="I11" s="67">
        <v>0</v>
      </c>
      <c r="J11" s="67">
        <v>0</v>
      </c>
      <c r="K11" s="67">
        <v>0</v>
      </c>
      <c r="L11" s="67">
        <v>0</v>
      </c>
      <c r="M11" s="67">
        <v>0</v>
      </c>
      <c r="N11" s="67">
        <v>0</v>
      </c>
      <c r="O11" s="67">
        <v>0</v>
      </c>
      <c r="P11" s="67">
        <v>0</v>
      </c>
      <c r="Q11" s="67">
        <v>0</v>
      </c>
      <c r="R11" s="67">
        <v>0</v>
      </c>
      <c r="S11" s="67">
        <v>0</v>
      </c>
      <c r="T11" s="65">
        <v>-96454000</v>
      </c>
      <c r="U11" s="66">
        <f>H11+I11+J11+K11-L11+M11+N11+O11+P11+Q11+R11+S11+T11</f>
        <v>-96454000</v>
      </c>
      <c r="V11" s="65">
        <v>-942162</v>
      </c>
      <c r="W11" s="66">
        <f t="shared" ref="W11:W28" si="3">U11+V11</f>
        <v>-97396162</v>
      </c>
    </row>
    <row r="12" spans="1:23">
      <c r="A12" s="291" t="s">
        <v>326</v>
      </c>
      <c r="B12" s="291"/>
      <c r="C12" s="291"/>
      <c r="D12" s="291"/>
      <c r="E12" s="291"/>
      <c r="F12" s="291"/>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c r="A13" s="291" t="s">
        <v>327</v>
      </c>
      <c r="B13" s="291"/>
      <c r="C13" s="291"/>
      <c r="D13" s="291"/>
      <c r="E13" s="291"/>
      <c r="F13" s="291"/>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c r="A14" s="291" t="s">
        <v>328</v>
      </c>
      <c r="B14" s="291"/>
      <c r="C14" s="291"/>
      <c r="D14" s="291"/>
      <c r="E14" s="291"/>
      <c r="F14" s="291"/>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c r="A15" s="291" t="s">
        <v>329</v>
      </c>
      <c r="B15" s="291"/>
      <c r="C15" s="291"/>
      <c r="D15" s="291"/>
      <c r="E15" s="291"/>
      <c r="F15" s="291"/>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c r="A16" s="291" t="s">
        <v>330</v>
      </c>
      <c r="B16" s="291"/>
      <c r="C16" s="291"/>
      <c r="D16" s="291"/>
      <c r="E16" s="291"/>
      <c r="F16" s="291"/>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c r="A17" s="291" t="s">
        <v>331</v>
      </c>
      <c r="B17" s="291"/>
      <c r="C17" s="291"/>
      <c r="D17" s="291"/>
      <c r="E17" s="291"/>
      <c r="F17" s="291"/>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c r="A18" s="291" t="s">
        <v>332</v>
      </c>
      <c r="B18" s="291"/>
      <c r="C18" s="291"/>
      <c r="D18" s="291"/>
      <c r="E18" s="291"/>
      <c r="F18" s="291"/>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c r="A19" s="291" t="s">
        <v>333</v>
      </c>
      <c r="B19" s="291"/>
      <c r="C19" s="291"/>
      <c r="D19" s="291"/>
      <c r="E19" s="291"/>
      <c r="F19" s="291"/>
      <c r="G19" s="6">
        <v>13</v>
      </c>
      <c r="H19" s="65">
        <v>0</v>
      </c>
      <c r="I19" s="65">
        <v>0</v>
      </c>
      <c r="J19" s="65">
        <v>0</v>
      </c>
      <c r="K19" s="65">
        <v>0</v>
      </c>
      <c r="L19" s="65">
        <v>0</v>
      </c>
      <c r="M19" s="65">
        <v>0</v>
      </c>
      <c r="N19" s="65">
        <v>0</v>
      </c>
      <c r="O19" s="65">
        <v>0</v>
      </c>
      <c r="P19" s="65">
        <v>0</v>
      </c>
      <c r="Q19" s="65">
        <v>0</v>
      </c>
      <c r="R19" s="65">
        <v>0</v>
      </c>
      <c r="S19" s="65">
        <v>-176840330</v>
      </c>
      <c r="T19" s="65">
        <v>176840330</v>
      </c>
      <c r="U19" s="66">
        <f t="shared" si="4"/>
        <v>0</v>
      </c>
      <c r="V19" s="65">
        <v>0</v>
      </c>
      <c r="W19" s="66">
        <f t="shared" si="3"/>
        <v>0</v>
      </c>
    </row>
    <row r="20" spans="1:23">
      <c r="A20" s="291" t="s">
        <v>334</v>
      </c>
      <c r="B20" s="291"/>
      <c r="C20" s="291"/>
      <c r="D20" s="291"/>
      <c r="E20" s="291"/>
      <c r="F20" s="291"/>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c r="A21" s="291" t="s">
        <v>335</v>
      </c>
      <c r="B21" s="291"/>
      <c r="C21" s="291"/>
      <c r="D21" s="291"/>
      <c r="E21" s="291"/>
      <c r="F21" s="291"/>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c r="A22" s="291" t="s">
        <v>336</v>
      </c>
      <c r="B22" s="291"/>
      <c r="C22" s="291"/>
      <c r="D22" s="291"/>
      <c r="E22" s="291"/>
      <c r="F22" s="291"/>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c r="A23" s="291" t="s">
        <v>337</v>
      </c>
      <c r="B23" s="291"/>
      <c r="C23" s="291"/>
      <c r="D23" s="291"/>
      <c r="E23" s="291"/>
      <c r="F23" s="291"/>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c r="A24" s="291" t="s">
        <v>338</v>
      </c>
      <c r="B24" s="291"/>
      <c r="C24" s="291"/>
      <c r="D24" s="291"/>
      <c r="E24" s="291"/>
      <c r="F24" s="291"/>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c r="A25" s="291" t="s">
        <v>339</v>
      </c>
      <c r="B25" s="291"/>
      <c r="C25" s="291"/>
      <c r="D25" s="291"/>
      <c r="E25" s="291"/>
      <c r="F25" s="291"/>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c r="A26" s="291" t="s">
        <v>340</v>
      </c>
      <c r="B26" s="291"/>
      <c r="C26" s="291"/>
      <c r="D26" s="291"/>
      <c r="E26" s="291"/>
      <c r="F26" s="291"/>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c r="A27" s="291" t="s">
        <v>341</v>
      </c>
      <c r="B27" s="291"/>
      <c r="C27" s="291"/>
      <c r="D27" s="291"/>
      <c r="E27" s="291"/>
      <c r="F27" s="291"/>
      <c r="G27" s="6">
        <v>21</v>
      </c>
      <c r="H27" s="65">
        <v>0</v>
      </c>
      <c r="I27" s="65">
        <v>0</v>
      </c>
      <c r="J27" s="65">
        <v>0</v>
      </c>
      <c r="K27" s="65">
        <v>-4635120</v>
      </c>
      <c r="L27" s="65">
        <v>0</v>
      </c>
      <c r="M27" s="65">
        <v>0</v>
      </c>
      <c r="N27" s="65">
        <v>0</v>
      </c>
      <c r="O27" s="65">
        <v>0</v>
      </c>
      <c r="P27" s="65">
        <v>0</v>
      </c>
      <c r="Q27" s="65">
        <v>0</v>
      </c>
      <c r="R27" s="65">
        <v>0</v>
      </c>
      <c r="S27" s="65">
        <v>-5316828</v>
      </c>
      <c r="T27" s="65">
        <v>0</v>
      </c>
      <c r="U27" s="66">
        <f t="shared" si="4"/>
        <v>-9951948</v>
      </c>
      <c r="V27" s="65">
        <v>-167737</v>
      </c>
      <c r="W27" s="66">
        <f t="shared" si="3"/>
        <v>-10119685</v>
      </c>
    </row>
    <row r="28" spans="1:23">
      <c r="A28" s="291" t="s">
        <v>342</v>
      </c>
      <c r="B28" s="291"/>
      <c r="C28" s="291"/>
      <c r="D28" s="291"/>
      <c r="E28" s="291"/>
      <c r="F28" s="291"/>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c r="A29" s="299" t="s">
        <v>376</v>
      </c>
      <c r="B29" s="299"/>
      <c r="C29" s="299"/>
      <c r="D29" s="299"/>
      <c r="E29" s="299"/>
      <c r="F29" s="299"/>
      <c r="G29" s="8">
        <v>23</v>
      </c>
      <c r="H29" s="68">
        <f>SUM(H10:H28)</f>
        <v>249600060</v>
      </c>
      <c r="I29" s="68">
        <f t="shared" ref="I29:W29" si="5">SUM(I10:I28)</f>
        <v>10368101</v>
      </c>
      <c r="J29" s="68">
        <f t="shared" si="5"/>
        <v>12532960</v>
      </c>
      <c r="K29" s="68">
        <f t="shared" si="5"/>
        <v>39231550</v>
      </c>
      <c r="L29" s="68">
        <f t="shared" si="5"/>
        <v>0</v>
      </c>
      <c r="M29" s="68">
        <f t="shared" si="5"/>
        <v>0</v>
      </c>
      <c r="N29" s="68">
        <f t="shared" si="5"/>
        <v>17456</v>
      </c>
      <c r="O29" s="68">
        <f t="shared" si="5"/>
        <v>0</v>
      </c>
      <c r="P29" s="68">
        <f t="shared" si="5"/>
        <v>0</v>
      </c>
      <c r="Q29" s="68">
        <f t="shared" si="5"/>
        <v>0</v>
      </c>
      <c r="R29" s="68">
        <f t="shared" si="5"/>
        <v>0</v>
      </c>
      <c r="S29" s="68">
        <f t="shared" si="5"/>
        <v>-26654267</v>
      </c>
      <c r="T29" s="68">
        <f t="shared" si="5"/>
        <v>-96454000</v>
      </c>
      <c r="U29" s="68">
        <f t="shared" si="5"/>
        <v>188641860</v>
      </c>
      <c r="V29" s="68">
        <f t="shared" si="5"/>
        <v>5022342</v>
      </c>
      <c r="W29" s="68">
        <f t="shared" si="5"/>
        <v>193664202</v>
      </c>
    </row>
    <row r="30" spans="1:23">
      <c r="A30" s="293" t="s">
        <v>343</v>
      </c>
      <c r="B30" s="294"/>
      <c r="C30" s="294"/>
      <c r="D30" s="294"/>
      <c r="E30" s="294"/>
      <c r="F30" s="294"/>
      <c r="G30" s="294"/>
      <c r="H30" s="294"/>
      <c r="I30" s="294"/>
      <c r="J30" s="294"/>
      <c r="K30" s="294"/>
      <c r="L30" s="294"/>
      <c r="M30" s="294"/>
      <c r="N30" s="294"/>
      <c r="O30" s="294"/>
      <c r="P30" s="294"/>
      <c r="Q30" s="294"/>
      <c r="R30" s="294"/>
      <c r="S30" s="294"/>
      <c r="T30" s="294"/>
      <c r="U30" s="294"/>
      <c r="V30" s="294"/>
      <c r="W30" s="294"/>
    </row>
    <row r="31" spans="1:23" ht="36.75" customHeight="1">
      <c r="A31" s="295" t="s">
        <v>344</v>
      </c>
      <c r="B31" s="295"/>
      <c r="C31" s="295"/>
      <c r="D31" s="295"/>
      <c r="E31" s="295"/>
      <c r="F31" s="295"/>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-176840330</v>
      </c>
      <c r="T31" s="66">
        <f t="shared" si="6"/>
        <v>176840330</v>
      </c>
      <c r="U31" s="66">
        <f t="shared" si="6"/>
        <v>0</v>
      </c>
      <c r="V31" s="66">
        <f t="shared" si="6"/>
        <v>0</v>
      </c>
      <c r="W31" s="66">
        <f t="shared" si="6"/>
        <v>0</v>
      </c>
    </row>
    <row r="32" spans="1:23" ht="31.5" customHeight="1">
      <c r="A32" s="295" t="s">
        <v>345</v>
      </c>
      <c r="B32" s="295"/>
      <c r="C32" s="295"/>
      <c r="D32" s="295"/>
      <c r="E32" s="295"/>
      <c r="F32" s="295"/>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-176840330</v>
      </c>
      <c r="T32" s="66">
        <f t="shared" si="7"/>
        <v>80386330</v>
      </c>
      <c r="U32" s="66">
        <f t="shared" si="7"/>
        <v>-96454000</v>
      </c>
      <c r="V32" s="66">
        <f t="shared" si="7"/>
        <v>-942162</v>
      </c>
      <c r="W32" s="66">
        <f t="shared" si="7"/>
        <v>-97396162</v>
      </c>
    </row>
    <row r="33" spans="1:23" ht="30.75" customHeight="1">
      <c r="A33" s="296" t="s">
        <v>346</v>
      </c>
      <c r="B33" s="296"/>
      <c r="C33" s="296"/>
      <c r="D33" s="296"/>
      <c r="E33" s="296"/>
      <c r="F33" s="296"/>
      <c r="G33" s="8">
        <v>26</v>
      </c>
      <c r="H33" s="68">
        <f>SUM(H21:H28)</f>
        <v>0</v>
      </c>
      <c r="I33" s="68">
        <f t="shared" ref="I33:W33" si="8">SUM(I21:I28)</f>
        <v>0</v>
      </c>
      <c r="J33" s="68">
        <f t="shared" si="8"/>
        <v>0</v>
      </c>
      <c r="K33" s="68">
        <f t="shared" si="8"/>
        <v>-4635120</v>
      </c>
      <c r="L33" s="68">
        <f t="shared" si="8"/>
        <v>0</v>
      </c>
      <c r="M33" s="68">
        <f t="shared" si="8"/>
        <v>0</v>
      </c>
      <c r="N33" s="68">
        <f t="shared" si="8"/>
        <v>0</v>
      </c>
      <c r="O33" s="68">
        <f t="shared" si="8"/>
        <v>0</v>
      </c>
      <c r="P33" s="68">
        <f t="shared" si="8"/>
        <v>0</v>
      </c>
      <c r="Q33" s="68">
        <f t="shared" si="8"/>
        <v>0</v>
      </c>
      <c r="R33" s="68">
        <f t="shared" si="8"/>
        <v>0</v>
      </c>
      <c r="S33" s="68">
        <f t="shared" si="8"/>
        <v>-5316828</v>
      </c>
      <c r="T33" s="68">
        <f t="shared" si="8"/>
        <v>0</v>
      </c>
      <c r="U33" s="68">
        <f t="shared" si="8"/>
        <v>-9951948</v>
      </c>
      <c r="V33" s="68">
        <f t="shared" si="8"/>
        <v>-167737</v>
      </c>
      <c r="W33" s="68">
        <f t="shared" si="8"/>
        <v>-10119685</v>
      </c>
    </row>
    <row r="34" spans="1:23">
      <c r="A34" s="293" t="s">
        <v>347</v>
      </c>
      <c r="B34" s="297"/>
      <c r="C34" s="297"/>
      <c r="D34" s="297"/>
      <c r="E34" s="297"/>
      <c r="F34" s="297"/>
      <c r="G34" s="297"/>
      <c r="H34" s="297"/>
      <c r="I34" s="297"/>
      <c r="J34" s="297"/>
      <c r="K34" s="297"/>
      <c r="L34" s="297"/>
      <c r="M34" s="297"/>
      <c r="N34" s="297"/>
      <c r="O34" s="297"/>
      <c r="P34" s="297"/>
      <c r="Q34" s="297"/>
      <c r="R34" s="297"/>
      <c r="S34" s="297"/>
      <c r="T34" s="297"/>
      <c r="U34" s="297"/>
      <c r="V34" s="297"/>
      <c r="W34" s="297"/>
    </row>
    <row r="35" spans="1:23">
      <c r="A35" s="298" t="s">
        <v>377</v>
      </c>
      <c r="B35" s="298"/>
      <c r="C35" s="298"/>
      <c r="D35" s="298"/>
      <c r="E35" s="298"/>
      <c r="F35" s="298"/>
      <c r="G35" s="6">
        <v>27</v>
      </c>
      <c r="H35" s="65">
        <v>249600060</v>
      </c>
      <c r="I35" s="65">
        <v>10368101</v>
      </c>
      <c r="J35" s="65">
        <v>12532960</v>
      </c>
      <c r="K35" s="65">
        <v>39231550</v>
      </c>
      <c r="L35" s="65">
        <v>0</v>
      </c>
      <c r="M35" s="65">
        <v>0</v>
      </c>
      <c r="N35" s="65">
        <v>17456</v>
      </c>
      <c r="O35" s="65">
        <v>0</v>
      </c>
      <c r="P35" s="65">
        <v>0</v>
      </c>
      <c r="Q35" s="65">
        <v>0</v>
      </c>
      <c r="R35" s="65">
        <v>0</v>
      </c>
      <c r="S35" s="65">
        <v>-26654267</v>
      </c>
      <c r="T35" s="65">
        <v>-96454000</v>
      </c>
      <c r="U35" s="69">
        <f t="shared" ref="U35:U37" si="9">H35+I35+J35+K35-L35+M35+N35+O35+P35+Q35+R35+S35+T35</f>
        <v>188641860</v>
      </c>
      <c r="V35" s="65">
        <v>5022342</v>
      </c>
      <c r="W35" s="69">
        <f t="shared" ref="W35:W37" si="10">U35+V35</f>
        <v>193664202</v>
      </c>
    </row>
    <row r="36" spans="1:23">
      <c r="A36" s="291" t="s">
        <v>323</v>
      </c>
      <c r="B36" s="291"/>
      <c r="C36" s="291"/>
      <c r="D36" s="291"/>
      <c r="E36" s="291"/>
      <c r="F36" s="291"/>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c r="A37" s="291" t="s">
        <v>324</v>
      </c>
      <c r="B37" s="291"/>
      <c r="C37" s="291"/>
      <c r="D37" s="291"/>
      <c r="E37" s="291"/>
      <c r="F37" s="291"/>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c r="A38" s="298" t="s">
        <v>378</v>
      </c>
      <c r="B38" s="298"/>
      <c r="C38" s="298"/>
      <c r="D38" s="298"/>
      <c r="E38" s="298"/>
      <c r="F38" s="298"/>
      <c r="G38" s="6">
        <v>30</v>
      </c>
      <c r="H38" s="69">
        <f>H35+H36+H37</f>
        <v>249600060</v>
      </c>
      <c r="I38" s="69">
        <f t="shared" ref="I38:W38" si="11">I35+I36+I37</f>
        <v>10368101</v>
      </c>
      <c r="J38" s="69">
        <f t="shared" si="11"/>
        <v>12532960</v>
      </c>
      <c r="K38" s="69">
        <f t="shared" si="11"/>
        <v>39231550</v>
      </c>
      <c r="L38" s="69">
        <f t="shared" si="11"/>
        <v>0</v>
      </c>
      <c r="M38" s="69">
        <f t="shared" si="11"/>
        <v>0</v>
      </c>
      <c r="N38" s="69">
        <f t="shared" si="11"/>
        <v>17456</v>
      </c>
      <c r="O38" s="69">
        <f t="shared" si="11"/>
        <v>0</v>
      </c>
      <c r="P38" s="69">
        <f t="shared" si="11"/>
        <v>0</v>
      </c>
      <c r="Q38" s="69">
        <f t="shared" si="11"/>
        <v>0</v>
      </c>
      <c r="R38" s="69">
        <f t="shared" si="11"/>
        <v>0</v>
      </c>
      <c r="S38" s="69">
        <f t="shared" si="11"/>
        <v>-26654267</v>
      </c>
      <c r="T38" s="69">
        <f t="shared" si="11"/>
        <v>-96454000</v>
      </c>
      <c r="U38" s="69">
        <f t="shared" si="11"/>
        <v>188641860</v>
      </c>
      <c r="V38" s="69">
        <f t="shared" si="11"/>
        <v>5022342</v>
      </c>
      <c r="W38" s="69">
        <f t="shared" si="11"/>
        <v>193664202</v>
      </c>
    </row>
    <row r="39" spans="1:23">
      <c r="A39" s="291" t="s">
        <v>325</v>
      </c>
      <c r="B39" s="291"/>
      <c r="C39" s="291"/>
      <c r="D39" s="291"/>
      <c r="E39" s="291"/>
      <c r="F39" s="291"/>
      <c r="G39" s="6">
        <v>31</v>
      </c>
      <c r="H39" s="67">
        <v>0</v>
      </c>
      <c r="I39" s="67">
        <v>0</v>
      </c>
      <c r="J39" s="67">
        <v>0</v>
      </c>
      <c r="K39" s="67">
        <v>0</v>
      </c>
      <c r="L39" s="67">
        <v>0</v>
      </c>
      <c r="M39" s="67">
        <v>0</v>
      </c>
      <c r="N39" s="67">
        <v>0</v>
      </c>
      <c r="O39" s="67">
        <v>0</v>
      </c>
      <c r="P39" s="67">
        <v>0</v>
      </c>
      <c r="Q39" s="67">
        <v>0</v>
      </c>
      <c r="R39" s="67">
        <v>0</v>
      </c>
      <c r="S39" s="67">
        <v>0</v>
      </c>
      <c r="T39" s="65">
        <v>-51643365</v>
      </c>
      <c r="U39" s="69">
        <f t="shared" ref="U39:U56" si="12">H39+I39+J39+K39-L39+M39+N39+O39+P39+Q39+R39+S39+T39</f>
        <v>-51643365</v>
      </c>
      <c r="V39" s="65">
        <v>-475145</v>
      </c>
      <c r="W39" s="69">
        <f t="shared" ref="W39:W56" si="13">U39+V39</f>
        <v>-52118510</v>
      </c>
    </row>
    <row r="40" spans="1:23">
      <c r="A40" s="291" t="s">
        <v>326</v>
      </c>
      <c r="B40" s="291"/>
      <c r="C40" s="291"/>
      <c r="D40" s="291"/>
      <c r="E40" s="291"/>
      <c r="F40" s="291"/>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c r="A41" s="291" t="s">
        <v>348</v>
      </c>
      <c r="B41" s="291"/>
      <c r="C41" s="291"/>
      <c r="D41" s="291"/>
      <c r="E41" s="291"/>
      <c r="F41" s="291"/>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c r="A42" s="291" t="s">
        <v>328</v>
      </c>
      <c r="B42" s="291"/>
      <c r="C42" s="291"/>
      <c r="D42" s="291"/>
      <c r="E42" s="291"/>
      <c r="F42" s="291"/>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c r="A43" s="291" t="s">
        <v>329</v>
      </c>
      <c r="B43" s="291"/>
      <c r="C43" s="291"/>
      <c r="D43" s="291"/>
      <c r="E43" s="291"/>
      <c r="F43" s="291"/>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c r="A44" s="291" t="s">
        <v>330</v>
      </c>
      <c r="B44" s="291"/>
      <c r="C44" s="291"/>
      <c r="D44" s="291"/>
      <c r="E44" s="291"/>
      <c r="F44" s="291"/>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c r="A45" s="291" t="s">
        <v>349</v>
      </c>
      <c r="B45" s="291"/>
      <c r="C45" s="291"/>
      <c r="D45" s="291"/>
      <c r="E45" s="291"/>
      <c r="F45" s="291"/>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c r="A46" s="291" t="s">
        <v>332</v>
      </c>
      <c r="B46" s="291"/>
      <c r="C46" s="291"/>
      <c r="D46" s="291"/>
      <c r="E46" s="291"/>
      <c r="F46" s="291"/>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c r="A47" s="291" t="s">
        <v>333</v>
      </c>
      <c r="B47" s="291"/>
      <c r="C47" s="291"/>
      <c r="D47" s="291"/>
      <c r="E47" s="291"/>
      <c r="F47" s="291"/>
      <c r="G47" s="6">
        <v>39</v>
      </c>
      <c r="H47" s="65">
        <v>0</v>
      </c>
      <c r="I47" s="65">
        <v>0</v>
      </c>
      <c r="J47" s="65">
        <v>0</v>
      </c>
      <c r="K47" s="65">
        <v>0</v>
      </c>
      <c r="L47" s="65">
        <v>0</v>
      </c>
      <c r="M47" s="65">
        <v>0</v>
      </c>
      <c r="N47" s="65">
        <v>0</v>
      </c>
      <c r="O47" s="65">
        <v>0</v>
      </c>
      <c r="P47" s="65">
        <v>0</v>
      </c>
      <c r="Q47" s="65">
        <v>0</v>
      </c>
      <c r="R47" s="65">
        <v>0</v>
      </c>
      <c r="S47" s="65">
        <v>-96454000</v>
      </c>
      <c r="T47" s="65">
        <v>96454000</v>
      </c>
      <c r="U47" s="69">
        <f t="shared" si="12"/>
        <v>0</v>
      </c>
      <c r="V47" s="65">
        <v>0</v>
      </c>
      <c r="W47" s="69">
        <f t="shared" si="13"/>
        <v>0</v>
      </c>
    </row>
    <row r="48" spans="1:23">
      <c r="A48" s="291" t="s">
        <v>334</v>
      </c>
      <c r="B48" s="291"/>
      <c r="C48" s="291"/>
      <c r="D48" s="291"/>
      <c r="E48" s="291"/>
      <c r="F48" s="291"/>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c r="A49" s="291" t="s">
        <v>350</v>
      </c>
      <c r="B49" s="291"/>
      <c r="C49" s="291"/>
      <c r="D49" s="291"/>
      <c r="E49" s="291"/>
      <c r="F49" s="291"/>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c r="A50" s="291" t="s">
        <v>336</v>
      </c>
      <c r="B50" s="291"/>
      <c r="C50" s="291"/>
      <c r="D50" s="291"/>
      <c r="E50" s="291"/>
      <c r="F50" s="291"/>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c r="A51" s="291" t="s">
        <v>351</v>
      </c>
      <c r="B51" s="291"/>
      <c r="C51" s="291"/>
      <c r="D51" s="291"/>
      <c r="E51" s="291"/>
      <c r="F51" s="291"/>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c r="A52" s="291" t="s">
        <v>338</v>
      </c>
      <c r="B52" s="291"/>
      <c r="C52" s="291"/>
      <c r="D52" s="291"/>
      <c r="E52" s="291"/>
      <c r="F52" s="291"/>
      <c r="G52" s="6">
        <v>44</v>
      </c>
      <c r="H52" s="65">
        <v>0</v>
      </c>
      <c r="I52" s="65">
        <v>0</v>
      </c>
      <c r="J52" s="65">
        <v>0</v>
      </c>
      <c r="K52" s="65">
        <v>-610935</v>
      </c>
      <c r="L52" s="65">
        <v>0</v>
      </c>
      <c r="M52" s="65">
        <v>0</v>
      </c>
      <c r="N52" s="65">
        <v>0</v>
      </c>
      <c r="O52" s="65">
        <v>0</v>
      </c>
      <c r="P52" s="65">
        <v>0</v>
      </c>
      <c r="Q52" s="65">
        <v>0</v>
      </c>
      <c r="R52" s="65">
        <v>0</v>
      </c>
      <c r="S52" s="65">
        <v>0</v>
      </c>
      <c r="T52" s="65">
        <v>0</v>
      </c>
      <c r="U52" s="69">
        <f t="shared" si="12"/>
        <v>-610935</v>
      </c>
      <c r="V52" s="65">
        <v>0</v>
      </c>
      <c r="W52" s="69">
        <f t="shared" si="13"/>
        <v>-610935</v>
      </c>
    </row>
    <row r="53" spans="1:23">
      <c r="A53" s="291" t="s">
        <v>339</v>
      </c>
      <c r="B53" s="291"/>
      <c r="C53" s="291"/>
      <c r="D53" s="291"/>
      <c r="E53" s="291"/>
      <c r="F53" s="291"/>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c r="A54" s="291" t="s">
        <v>340</v>
      </c>
      <c r="B54" s="291"/>
      <c r="C54" s="291"/>
      <c r="D54" s="291"/>
      <c r="E54" s="291"/>
      <c r="F54" s="291"/>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c r="A55" s="291" t="s">
        <v>341</v>
      </c>
      <c r="B55" s="291"/>
      <c r="C55" s="291"/>
      <c r="D55" s="291"/>
      <c r="E55" s="291"/>
      <c r="F55" s="291"/>
      <c r="G55" s="6">
        <v>47</v>
      </c>
      <c r="H55" s="65">
        <v>0</v>
      </c>
      <c r="I55" s="65">
        <v>0</v>
      </c>
      <c r="J55" s="65">
        <v>0</v>
      </c>
      <c r="K55" s="65">
        <v>0</v>
      </c>
      <c r="L55" s="65">
        <v>0</v>
      </c>
      <c r="M55" s="65">
        <v>0</v>
      </c>
      <c r="N55" s="65">
        <v>0</v>
      </c>
      <c r="O55" s="65">
        <v>0</v>
      </c>
      <c r="P55" s="65">
        <v>0</v>
      </c>
      <c r="Q55" s="65">
        <v>0</v>
      </c>
      <c r="R55" s="65">
        <v>0</v>
      </c>
      <c r="S55" s="65">
        <v>-401771</v>
      </c>
      <c r="T55" s="65">
        <v>0</v>
      </c>
      <c r="U55" s="69">
        <f t="shared" si="12"/>
        <v>-401771</v>
      </c>
      <c r="V55" s="65">
        <v>-49229</v>
      </c>
      <c r="W55" s="69">
        <f t="shared" si="13"/>
        <v>-451000</v>
      </c>
    </row>
    <row r="56" spans="1:23">
      <c r="A56" s="291" t="s">
        <v>342</v>
      </c>
      <c r="B56" s="291"/>
      <c r="C56" s="291"/>
      <c r="D56" s="291"/>
      <c r="E56" s="291"/>
      <c r="F56" s="291"/>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c r="A57" s="292" t="s">
        <v>379</v>
      </c>
      <c r="B57" s="292"/>
      <c r="C57" s="292"/>
      <c r="D57" s="292"/>
      <c r="E57" s="292"/>
      <c r="F57" s="292"/>
      <c r="G57" s="9">
        <v>49</v>
      </c>
      <c r="H57" s="70">
        <f>SUM(H38:H56)</f>
        <v>249600060</v>
      </c>
      <c r="I57" s="70">
        <f t="shared" ref="I57:W57" si="14">SUM(I38:I56)</f>
        <v>10368101</v>
      </c>
      <c r="J57" s="70">
        <f t="shared" si="14"/>
        <v>12532960</v>
      </c>
      <c r="K57" s="70">
        <f t="shared" si="14"/>
        <v>38620615</v>
      </c>
      <c r="L57" s="70">
        <f t="shared" si="14"/>
        <v>0</v>
      </c>
      <c r="M57" s="70">
        <f t="shared" si="14"/>
        <v>0</v>
      </c>
      <c r="N57" s="70">
        <f t="shared" si="14"/>
        <v>17456</v>
      </c>
      <c r="O57" s="70">
        <f t="shared" si="14"/>
        <v>0</v>
      </c>
      <c r="P57" s="70">
        <f t="shared" si="14"/>
        <v>0</v>
      </c>
      <c r="Q57" s="70">
        <f t="shared" si="14"/>
        <v>0</v>
      </c>
      <c r="R57" s="70">
        <f t="shared" si="14"/>
        <v>0</v>
      </c>
      <c r="S57" s="70">
        <f t="shared" si="14"/>
        <v>-123510038</v>
      </c>
      <c r="T57" s="70">
        <f t="shared" si="14"/>
        <v>-51643365</v>
      </c>
      <c r="U57" s="70">
        <f t="shared" si="14"/>
        <v>135985789</v>
      </c>
      <c r="V57" s="70">
        <f t="shared" si="14"/>
        <v>4497968</v>
      </c>
      <c r="W57" s="70">
        <f t="shared" si="14"/>
        <v>140483757</v>
      </c>
    </row>
    <row r="58" spans="1:23">
      <c r="A58" s="293" t="s">
        <v>343</v>
      </c>
      <c r="B58" s="294"/>
      <c r="C58" s="294"/>
      <c r="D58" s="294"/>
      <c r="E58" s="294"/>
      <c r="F58" s="294"/>
      <c r="G58" s="294"/>
      <c r="H58" s="294"/>
      <c r="I58" s="294"/>
      <c r="J58" s="294"/>
      <c r="K58" s="294"/>
      <c r="L58" s="294"/>
      <c r="M58" s="294"/>
      <c r="N58" s="294"/>
      <c r="O58" s="294"/>
      <c r="P58" s="294"/>
      <c r="Q58" s="294"/>
      <c r="R58" s="294"/>
      <c r="S58" s="294"/>
      <c r="T58" s="294"/>
      <c r="U58" s="294"/>
      <c r="V58" s="294"/>
      <c r="W58" s="294"/>
    </row>
    <row r="59" spans="1:23" ht="31.5" customHeight="1">
      <c r="A59" s="289" t="s">
        <v>352</v>
      </c>
      <c r="B59" s="289"/>
      <c r="C59" s="289"/>
      <c r="D59" s="289"/>
      <c r="E59" s="289"/>
      <c r="F59" s="289"/>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-96454000</v>
      </c>
      <c r="T59" s="69">
        <f t="shared" si="15"/>
        <v>96454000</v>
      </c>
      <c r="U59" s="69">
        <f t="shared" si="15"/>
        <v>0</v>
      </c>
      <c r="V59" s="69">
        <f t="shared" si="15"/>
        <v>0</v>
      </c>
      <c r="W59" s="69">
        <f t="shared" si="15"/>
        <v>0</v>
      </c>
    </row>
    <row r="60" spans="1:23" ht="27.75" customHeight="1">
      <c r="A60" s="289" t="s">
        <v>353</v>
      </c>
      <c r="B60" s="289"/>
      <c r="C60" s="289"/>
      <c r="D60" s="289"/>
      <c r="E60" s="289"/>
      <c r="F60" s="289"/>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-96454000</v>
      </c>
      <c r="T60" s="69">
        <f t="shared" si="16"/>
        <v>44810635</v>
      </c>
      <c r="U60" s="69">
        <f t="shared" si="16"/>
        <v>-51643365</v>
      </c>
      <c r="V60" s="69">
        <f t="shared" si="16"/>
        <v>-475145</v>
      </c>
      <c r="W60" s="69">
        <f t="shared" si="16"/>
        <v>-52118510</v>
      </c>
    </row>
    <row r="61" spans="1:23" ht="29.25" customHeight="1">
      <c r="A61" s="290" t="s">
        <v>354</v>
      </c>
      <c r="B61" s="290"/>
      <c r="C61" s="290"/>
      <c r="D61" s="290"/>
      <c r="E61" s="290"/>
      <c r="F61" s="290"/>
      <c r="G61" s="9">
        <v>52</v>
      </c>
      <c r="H61" s="70">
        <f>SUM(H49:H56)</f>
        <v>0</v>
      </c>
      <c r="I61" s="70">
        <f t="shared" ref="I61:W61" si="17">SUM(I49:I56)</f>
        <v>0</v>
      </c>
      <c r="J61" s="70">
        <f t="shared" si="17"/>
        <v>0</v>
      </c>
      <c r="K61" s="70">
        <f t="shared" si="17"/>
        <v>-610935</v>
      </c>
      <c r="L61" s="70">
        <f t="shared" si="17"/>
        <v>0</v>
      </c>
      <c r="M61" s="70">
        <f t="shared" si="17"/>
        <v>0</v>
      </c>
      <c r="N61" s="70">
        <f t="shared" si="17"/>
        <v>0</v>
      </c>
      <c r="O61" s="70">
        <f t="shared" si="17"/>
        <v>0</v>
      </c>
      <c r="P61" s="70">
        <f t="shared" si="17"/>
        <v>0</v>
      </c>
      <c r="Q61" s="70">
        <f t="shared" si="17"/>
        <v>0</v>
      </c>
      <c r="R61" s="70">
        <f t="shared" si="17"/>
        <v>0</v>
      </c>
      <c r="S61" s="70">
        <f t="shared" si="17"/>
        <v>-401771</v>
      </c>
      <c r="T61" s="70">
        <f t="shared" si="17"/>
        <v>0</v>
      </c>
      <c r="U61" s="70">
        <f t="shared" si="17"/>
        <v>-1012706</v>
      </c>
      <c r="V61" s="70">
        <f t="shared" si="17"/>
        <v>-49229</v>
      </c>
      <c r="W61" s="70">
        <f t="shared" si="17"/>
        <v>-1061935</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A41" sqref="A41"/>
    </sheetView>
  </sheetViews>
  <sheetFormatPr defaultRowHeight="13.2"/>
  <sheetData>
    <row r="1" spans="1:9">
      <c r="A1" s="319" t="s">
        <v>470</v>
      </c>
      <c r="B1" s="320"/>
      <c r="C1" s="320"/>
      <c r="D1" s="320"/>
      <c r="E1" s="320"/>
      <c r="F1" s="320"/>
      <c r="G1" s="320"/>
      <c r="H1" s="320"/>
      <c r="I1" s="320"/>
    </row>
    <row r="2" spans="1:9">
      <c r="A2" s="320"/>
      <c r="B2" s="320"/>
      <c r="C2" s="320"/>
      <c r="D2" s="320"/>
      <c r="E2" s="320"/>
      <c r="F2" s="320"/>
      <c r="G2" s="320"/>
      <c r="H2" s="320"/>
      <c r="I2" s="320"/>
    </row>
    <row r="3" spans="1:9">
      <c r="A3" s="320"/>
      <c r="B3" s="320"/>
      <c r="C3" s="320"/>
      <c r="D3" s="320"/>
      <c r="E3" s="320"/>
      <c r="F3" s="320"/>
      <c r="G3" s="320"/>
      <c r="H3" s="320"/>
      <c r="I3" s="320"/>
    </row>
    <row r="4" spans="1:9">
      <c r="A4" s="320"/>
      <c r="B4" s="320"/>
      <c r="C4" s="320"/>
      <c r="D4" s="320"/>
      <c r="E4" s="320"/>
      <c r="F4" s="320"/>
      <c r="G4" s="320"/>
      <c r="H4" s="320"/>
      <c r="I4" s="320"/>
    </row>
    <row r="5" spans="1:9">
      <c r="A5" s="320"/>
      <c r="B5" s="320"/>
      <c r="C5" s="320"/>
      <c r="D5" s="320"/>
      <c r="E5" s="320"/>
      <c r="F5" s="320"/>
      <c r="G5" s="320"/>
      <c r="H5" s="320"/>
      <c r="I5" s="320"/>
    </row>
    <row r="6" spans="1:9">
      <c r="A6" s="320"/>
      <c r="B6" s="320"/>
      <c r="C6" s="320"/>
      <c r="D6" s="320"/>
      <c r="E6" s="320"/>
      <c r="F6" s="320"/>
      <c r="G6" s="320"/>
      <c r="H6" s="320"/>
      <c r="I6" s="320"/>
    </row>
    <row r="7" spans="1:9">
      <c r="A7" s="320"/>
      <c r="B7" s="320"/>
      <c r="C7" s="320"/>
      <c r="D7" s="320"/>
      <c r="E7" s="320"/>
      <c r="F7" s="320"/>
      <c r="G7" s="320"/>
      <c r="H7" s="320"/>
      <c r="I7" s="320"/>
    </row>
    <row r="8" spans="1:9">
      <c r="A8" s="320"/>
      <c r="B8" s="320"/>
      <c r="C8" s="320"/>
      <c r="D8" s="320"/>
      <c r="E8" s="320"/>
      <c r="F8" s="320"/>
      <c r="G8" s="320"/>
      <c r="H8" s="320"/>
      <c r="I8" s="320"/>
    </row>
    <row r="9" spans="1:9">
      <c r="A9" s="320"/>
      <c r="B9" s="320"/>
      <c r="C9" s="320"/>
      <c r="D9" s="320"/>
      <c r="E9" s="320"/>
      <c r="F9" s="320"/>
      <c r="G9" s="320"/>
      <c r="H9" s="320"/>
      <c r="I9" s="320"/>
    </row>
    <row r="10" spans="1:9">
      <c r="A10" s="320"/>
      <c r="B10" s="320"/>
      <c r="C10" s="320"/>
      <c r="D10" s="320"/>
      <c r="E10" s="320"/>
      <c r="F10" s="320"/>
      <c r="G10" s="320"/>
      <c r="H10" s="320"/>
      <c r="I10" s="320"/>
    </row>
    <row r="11" spans="1:9">
      <c r="A11" s="320"/>
      <c r="B11" s="320"/>
      <c r="C11" s="320"/>
      <c r="D11" s="320"/>
      <c r="E11" s="320"/>
      <c r="F11" s="320"/>
      <c r="G11" s="320"/>
      <c r="H11" s="320"/>
      <c r="I11" s="320"/>
    </row>
    <row r="12" spans="1:9">
      <c r="A12" s="320"/>
      <c r="B12" s="320"/>
      <c r="C12" s="320"/>
      <c r="D12" s="320"/>
      <c r="E12" s="320"/>
      <c r="F12" s="320"/>
      <c r="G12" s="320"/>
      <c r="H12" s="320"/>
      <c r="I12" s="320"/>
    </row>
    <row r="13" spans="1:9">
      <c r="A13" s="320"/>
      <c r="B13" s="320"/>
      <c r="C13" s="320"/>
      <c r="D13" s="320"/>
      <c r="E13" s="320"/>
      <c r="F13" s="320"/>
      <c r="G13" s="320"/>
      <c r="H13" s="320"/>
      <c r="I13" s="320"/>
    </row>
    <row r="14" spans="1:9">
      <c r="A14" s="320"/>
      <c r="B14" s="320"/>
      <c r="C14" s="320"/>
      <c r="D14" s="320"/>
      <c r="E14" s="320"/>
      <c r="F14" s="320"/>
      <c r="G14" s="320"/>
      <c r="H14" s="320"/>
      <c r="I14" s="320"/>
    </row>
    <row r="15" spans="1:9">
      <c r="A15" s="320"/>
      <c r="B15" s="320"/>
      <c r="C15" s="320"/>
      <c r="D15" s="320"/>
      <c r="E15" s="320"/>
      <c r="F15" s="320"/>
      <c r="G15" s="320"/>
      <c r="H15" s="320"/>
      <c r="I15" s="320"/>
    </row>
    <row r="16" spans="1:9">
      <c r="A16" s="320"/>
      <c r="B16" s="320"/>
      <c r="C16" s="320"/>
      <c r="D16" s="320"/>
      <c r="E16" s="320"/>
      <c r="F16" s="320"/>
      <c r="G16" s="320"/>
      <c r="H16" s="320"/>
      <c r="I16" s="320"/>
    </row>
    <row r="17" spans="1:9">
      <c r="A17" s="320"/>
      <c r="B17" s="320"/>
      <c r="C17" s="320"/>
      <c r="D17" s="320"/>
      <c r="E17" s="320"/>
      <c r="F17" s="320"/>
      <c r="G17" s="320"/>
      <c r="H17" s="320"/>
      <c r="I17" s="320"/>
    </row>
    <row r="18" spans="1:9">
      <c r="A18" s="320"/>
      <c r="B18" s="320"/>
      <c r="C18" s="320"/>
      <c r="D18" s="320"/>
      <c r="E18" s="320"/>
      <c r="F18" s="320"/>
      <c r="G18" s="320"/>
      <c r="H18" s="320"/>
      <c r="I18" s="320"/>
    </row>
    <row r="19" spans="1:9">
      <c r="A19" s="320"/>
      <c r="B19" s="320"/>
      <c r="C19" s="320"/>
      <c r="D19" s="320"/>
      <c r="E19" s="320"/>
      <c r="F19" s="320"/>
      <c r="G19" s="320"/>
      <c r="H19" s="320"/>
      <c r="I19" s="320"/>
    </row>
    <row r="20" spans="1:9">
      <c r="A20" s="320"/>
      <c r="B20" s="320"/>
      <c r="C20" s="320"/>
      <c r="D20" s="320"/>
      <c r="E20" s="320"/>
      <c r="F20" s="320"/>
      <c r="G20" s="320"/>
      <c r="H20" s="320"/>
      <c r="I20" s="320"/>
    </row>
    <row r="21" spans="1:9">
      <c r="A21" s="320"/>
      <c r="B21" s="320"/>
      <c r="C21" s="320"/>
      <c r="D21" s="320"/>
      <c r="E21" s="320"/>
      <c r="F21" s="320"/>
      <c r="G21" s="320"/>
      <c r="H21" s="320"/>
      <c r="I21" s="320"/>
    </row>
    <row r="22" spans="1:9">
      <c r="A22" s="320"/>
      <c r="B22" s="320"/>
      <c r="C22" s="320"/>
      <c r="D22" s="320"/>
      <c r="E22" s="320"/>
      <c r="F22" s="320"/>
      <c r="G22" s="320"/>
      <c r="H22" s="320"/>
      <c r="I22" s="320"/>
    </row>
    <row r="23" spans="1:9">
      <c r="A23" s="320"/>
      <c r="B23" s="320"/>
      <c r="C23" s="320"/>
      <c r="D23" s="320"/>
      <c r="E23" s="320"/>
      <c r="F23" s="320"/>
      <c r="G23" s="320"/>
      <c r="H23" s="320"/>
      <c r="I23" s="320"/>
    </row>
    <row r="24" spans="1:9">
      <c r="A24" s="320"/>
      <c r="B24" s="320"/>
      <c r="C24" s="320"/>
      <c r="D24" s="320"/>
      <c r="E24" s="320"/>
      <c r="F24" s="320"/>
      <c r="G24" s="320"/>
      <c r="H24" s="320"/>
      <c r="I24" s="320"/>
    </row>
    <row r="25" spans="1:9">
      <c r="A25" s="320"/>
      <c r="B25" s="320"/>
      <c r="C25" s="320"/>
      <c r="D25" s="320"/>
      <c r="E25" s="320"/>
      <c r="F25" s="320"/>
      <c r="G25" s="320"/>
      <c r="H25" s="320"/>
      <c r="I25" s="320"/>
    </row>
    <row r="26" spans="1:9">
      <c r="A26" s="320"/>
      <c r="B26" s="320"/>
      <c r="C26" s="320"/>
      <c r="D26" s="320"/>
      <c r="E26" s="320"/>
      <c r="F26" s="320"/>
      <c r="G26" s="320"/>
      <c r="H26" s="320"/>
      <c r="I26" s="320"/>
    </row>
    <row r="27" spans="1:9">
      <c r="A27" s="320"/>
      <c r="B27" s="320"/>
      <c r="C27" s="320"/>
      <c r="D27" s="320"/>
      <c r="E27" s="320"/>
      <c r="F27" s="320"/>
      <c r="G27" s="320"/>
      <c r="H27" s="320"/>
      <c r="I27" s="320"/>
    </row>
    <row r="28" spans="1:9">
      <c r="A28" s="320"/>
      <c r="B28" s="320"/>
      <c r="C28" s="320"/>
      <c r="D28" s="320"/>
      <c r="E28" s="320"/>
      <c r="F28" s="320"/>
      <c r="G28" s="320"/>
      <c r="H28" s="320"/>
      <c r="I28" s="320"/>
    </row>
    <row r="29" spans="1:9">
      <c r="A29" s="320"/>
      <c r="B29" s="320"/>
      <c r="C29" s="320"/>
      <c r="D29" s="320"/>
      <c r="E29" s="320"/>
      <c r="F29" s="320"/>
      <c r="G29" s="320"/>
      <c r="H29" s="320"/>
      <c r="I29" s="320"/>
    </row>
    <row r="30" spans="1:9">
      <c r="A30" s="320"/>
      <c r="B30" s="320"/>
      <c r="C30" s="320"/>
      <c r="D30" s="320"/>
      <c r="E30" s="320"/>
      <c r="F30" s="320"/>
      <c r="G30" s="320"/>
      <c r="H30" s="320"/>
      <c r="I30" s="320"/>
    </row>
    <row r="31" spans="1:9">
      <c r="A31" s="320"/>
      <c r="B31" s="320"/>
      <c r="C31" s="320"/>
      <c r="D31" s="320"/>
      <c r="E31" s="320"/>
      <c r="F31" s="320"/>
      <c r="G31" s="320"/>
      <c r="H31" s="320"/>
      <c r="I31" s="320"/>
    </row>
    <row r="32" spans="1:9">
      <c r="A32" s="320"/>
      <c r="B32" s="320"/>
      <c r="C32" s="320"/>
      <c r="D32" s="320"/>
      <c r="E32" s="320"/>
      <c r="F32" s="320"/>
      <c r="G32" s="320"/>
      <c r="H32" s="320"/>
      <c r="I32" s="320"/>
    </row>
    <row r="33" spans="1:9">
      <c r="A33" s="320"/>
      <c r="B33" s="320"/>
      <c r="C33" s="320"/>
      <c r="D33" s="320"/>
      <c r="E33" s="320"/>
      <c r="F33" s="320"/>
      <c r="G33" s="320"/>
      <c r="H33" s="320"/>
      <c r="I33" s="320"/>
    </row>
    <row r="34" spans="1:9">
      <c r="A34" s="320"/>
      <c r="B34" s="320"/>
      <c r="C34" s="320"/>
      <c r="D34" s="320"/>
      <c r="E34" s="320"/>
      <c r="F34" s="320"/>
      <c r="G34" s="320"/>
      <c r="H34" s="320"/>
      <c r="I34" s="320"/>
    </row>
    <row r="35" spans="1:9">
      <c r="A35" s="320"/>
      <c r="B35" s="320"/>
      <c r="C35" s="320"/>
      <c r="D35" s="320"/>
      <c r="E35" s="320"/>
      <c r="F35" s="320"/>
      <c r="G35" s="320"/>
      <c r="H35" s="320"/>
      <c r="I35" s="320"/>
    </row>
    <row r="36" spans="1:9">
      <c r="A36" s="320"/>
      <c r="B36" s="320"/>
      <c r="C36" s="320"/>
      <c r="D36" s="320"/>
      <c r="E36" s="320"/>
      <c r="F36" s="320"/>
      <c r="G36" s="320"/>
      <c r="H36" s="320"/>
      <c r="I36" s="320"/>
    </row>
    <row r="37" spans="1:9">
      <c r="A37" s="320"/>
      <c r="B37" s="320"/>
      <c r="C37" s="320"/>
      <c r="D37" s="320"/>
      <c r="E37" s="320"/>
      <c r="F37" s="320"/>
      <c r="G37" s="320"/>
      <c r="H37" s="320"/>
      <c r="I37" s="320"/>
    </row>
    <row r="38" spans="1:9">
      <c r="A38" s="320"/>
      <c r="B38" s="320"/>
      <c r="C38" s="320"/>
      <c r="D38" s="320"/>
      <c r="E38" s="320"/>
      <c r="F38" s="320"/>
      <c r="G38" s="320"/>
      <c r="H38" s="320"/>
      <c r="I38" s="320"/>
    </row>
    <row r="39" spans="1:9">
      <c r="A39" s="320"/>
      <c r="B39" s="320"/>
      <c r="C39" s="320"/>
      <c r="D39" s="320"/>
      <c r="E39" s="320"/>
      <c r="F39" s="320"/>
      <c r="G39" s="320"/>
      <c r="H39" s="320"/>
      <c r="I39" s="320"/>
    </row>
    <row r="40" spans="1:9" ht="32.4" customHeight="1">
      <c r="A40" s="320"/>
      <c r="B40" s="320"/>
      <c r="C40" s="320"/>
      <c r="D40" s="320"/>
      <c r="E40" s="320"/>
      <c r="F40" s="320"/>
      <c r="G40" s="320"/>
      <c r="H40" s="320"/>
      <c r="I40" s="320"/>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schemas.microsoft.com/office/2006/metadata/properties"/>
    <ds:schemaRef ds:uri="22baa3bd-a2fa-4ea9-9ebb-3a9c6a55952b"/>
    <ds:schemaRef ds:uri="http://purl.org/dc/dcmitype/"/>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 ds:uri="d8745bc5-821e-4205-946a-621c2da728c8"/>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Zdenka Smojver</cp:lastModifiedBy>
  <cp:lastPrinted>2019-11-06T10:43:37Z</cp:lastPrinted>
  <dcterms:created xsi:type="dcterms:W3CDTF">2008-10-17T11:51:54Z</dcterms:created>
  <dcterms:modified xsi:type="dcterms:W3CDTF">2019-11-06T10:44:33Z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