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45" windowWidth="16140" windowHeight="10875" firstSheet="1" activeTab="4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NT_D" sheetId="6" r:id="rId6"/>
    <sheet name="Changes in equity" sheetId="7" r:id="rId7"/>
    <sheet name="Notes" sheetId="8" r:id="rId8"/>
  </sheets>
  <definedNames>
    <definedName name="_xlnm.Print_Titles" localSheetId="2">'Balance sheet'!$3:$4</definedName>
    <definedName name="_xlnm.Print_Area" localSheetId="7">'Notes'!$A$1:$J$7</definedName>
  </definedNames>
  <calcPr fullCalcOnLoad="1"/>
</workbook>
</file>

<file path=xl/sharedStrings.xml><?xml version="1.0" encoding="utf-8"?>
<sst xmlns="http://schemas.openxmlformats.org/spreadsheetml/2006/main" count="881" uniqueCount="469">
  <si>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</si>
  <si>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</si>
  <si>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</si>
  <si>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</si>
  <si>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</si>
  <si>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</si>
  <si>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</si>
  <si>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</si>
  <si>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</si>
  <si>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</si>
  <si>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</si>
  <si>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</si>
  <si>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</si>
  <si>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</si>
  <si>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</si>
  <si>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</si>
  <si>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</si>
  <si>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</si>
  <si>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</si>
  <si>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</si>
  <si>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</si>
  <si>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</si>
  <si>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</si>
  <si>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</si>
  <si>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</si>
  <si>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</si>
  <si>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</si>
  <si>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</si>
  <si>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>OIB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</si>
  <si>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</si>
  <si>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</si>
  <si>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</si>
  <si>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</si>
  <si>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</si>
  <si>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</si>
  <si>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/>
  </si>
  <si>
    <t>3</t>
  </si>
  <si>
    <t>4</t>
  </si>
  <si>
    <t xml:space="preserve">   3. Goodwill</t>
  </si>
  <si>
    <t>M.P.</t>
  </si>
  <si>
    <t>KNTRLISTE</t>
  </si>
  <si>
    <t>KTR_BROJ</t>
  </si>
  <si>
    <t>Naziv pozicije</t>
  </si>
  <si>
    <t>AOP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</si>
  <si>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</si>
  <si>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</si>
  <si>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</si>
  <si>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</si>
  <si>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</si>
  <si>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</si>
  <si>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</si>
  <si>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</si>
  <si>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</si>
  <si>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</si>
  <si>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</si>
  <si>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</si>
  <si>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</si>
  <si>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</si>
  <si>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</si>
  <si>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</si>
  <si>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</si>
  <si>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</si>
  <si>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</si>
  <si>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</si>
  <si>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</si>
  <si>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</si>
  <si>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</si>
  <si>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</si>
  <si>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</si>
  <si>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</si>
  <si>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</si>
  <si>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</si>
  <si>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Povećanje  novca i novčanih ekvivalenata</t>
  </si>
  <si>
    <t>Smanjenje novca i novčanih ekvivalenata</t>
  </si>
  <si>
    <t>Novac i novčani ekvivalenti na kraju razdoblja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</si>
  <si>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</si>
  <si>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</si>
  <si>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</si>
  <si>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</si>
  <si>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</si>
  <si>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</si>
  <si>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</si>
  <si>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</si>
  <si>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</si>
  <si>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</si>
  <si>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</si>
  <si>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</si>
  <si>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Ukupno smanjenje novčanog tijeka (015 – 014 + 027 – 026 + 039 – 038)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</si>
  <si>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</si>
  <si>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</si>
  <si>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</si>
  <si>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</si>
  <si>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</si>
  <si>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</si>
  <si>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</si>
  <si>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* Primici s osnove kamata i dividendi mogu se razvrstati kao i poslovne aktivnosti (MRS 7 Dodatak A)</t>
  </si>
  <si>
    <t>III. Ukupno novčani primici od investicijskih aktivnosti (016 do 020)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</si>
  <si>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</si>
  <si>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</si>
  <si>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</si>
  <si>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</si>
  <si>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</si>
  <si>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</si>
  <si>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</si>
  <si>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</si>
  <si>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</si>
  <si>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</si>
  <si>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</si>
  <si>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</si>
  <si>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</si>
  <si>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RDG</t>
  </si>
  <si>
    <t>PK</t>
  </si>
  <si>
    <t>GOD_OBR</t>
  </si>
  <si>
    <t>1100</t>
  </si>
  <si>
    <t>BIL</t>
  </si>
  <si>
    <t>DOD</t>
  </si>
  <si>
    <t>NTI</t>
  </si>
  <si>
    <t>NTD</t>
  </si>
  <si>
    <t>DECIMALE</t>
  </si>
  <si>
    <t>do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</si>
  <si>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</si>
  <si>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</si>
  <si>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</si>
  <si>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</si>
  <si>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</si>
  <si>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</si>
  <si>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</si>
  <si>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</si>
  <si>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</si>
  <si>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</si>
  <si>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</si>
  <si>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</si>
  <si>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</si>
  <si>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</si>
  <si>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</si>
  <si>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</si>
  <si>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</si>
  <si>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</si>
  <si>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</si>
  <si>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</si>
  <si>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</si>
  <si>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</si>
  <si>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</si>
  <si>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</si>
  <si>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</si>
  <si>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</si>
  <si>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</si>
  <si>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</si>
  <si>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</si>
  <si>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</si>
  <si>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</si>
  <si>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</si>
  <si>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</si>
  <si>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</si>
  <si>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</si>
  <si>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u razdoblju od</t>
  </si>
  <si>
    <r>
      <t xml:space="preserve">AOP
</t>
    </r>
    <r>
      <rPr>
        <b/>
        <sz val="8"/>
        <rFont val="Arial"/>
        <family val="2"/>
      </rPr>
      <t>oznaka</t>
    </r>
  </si>
  <si>
    <t>REV</t>
  </si>
  <si>
    <t>GFI</t>
  </si>
  <si>
    <t>Bepo: 1.260,865 obveznice PBZ +13,251</t>
  </si>
  <si>
    <t>Geopodravina -200+zaklade 30+ udjel podd 100</t>
  </si>
  <si>
    <t>Stanovi 1.671,   + depoziti 4.895+ 1.382 Vulherc+ostalo</t>
  </si>
  <si>
    <t>Prema  REV- u</t>
  </si>
  <si>
    <t>fondovi PODD -4.796+ BEPO : 10.004+ MJENICE 25.720</t>
  </si>
  <si>
    <t>depozit 45.788</t>
  </si>
  <si>
    <t>Dug imovina za PODD -5.101+ Huma-3.665 + ostala potraživanja</t>
  </si>
  <si>
    <t>Item</t>
  </si>
  <si>
    <t xml:space="preserve">Last year (net)
</t>
  </si>
  <si>
    <t>Current year
(net)</t>
  </si>
  <si>
    <t>ASSETS</t>
  </si>
  <si>
    <t xml:space="preserve">A)  RECEIVABLES FOR SUBSCRIBED BUT  NOT PAID-IN  CAPITAL </t>
  </si>
  <si>
    <t>I. INTANGIBLE ASSETS (004 to 009)</t>
  </si>
  <si>
    <t xml:space="preserve">   4. Prepayments for purchase of intangible assets 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</si>
  <si>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</si>
  <si>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</si>
  <si>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</si>
  <si>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</si>
  <si>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</si>
  <si>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</si>
  <si>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</si>
  <si>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</si>
  <si>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</si>
  <si>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 1. Investments (shares) with related parties </t>
  </si>
  <si>
    <t xml:space="preserve">     3. Participating interest (shares)</t>
  </si>
  <si>
    <t xml:space="preserve">     1.Receivables from related parties</t>
  </si>
  <si>
    <t xml:space="preserve">     3. Other receivables</t>
  </si>
  <si>
    <t>V. DEFERRED TAX ASSETS</t>
  </si>
  <si>
    <t xml:space="preserve">   1. Raw-material and supplies</t>
  </si>
  <si>
    <t xml:space="preserve">   2. Work in progress</t>
  </si>
  <si>
    <t xml:space="preserve">   1. Receivables from related parties 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</si>
  <si>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</si>
  <si>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</si>
  <si>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</si>
  <si>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</si>
  <si>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 xml:space="preserve">     3. Participating interests (shares) </t>
  </si>
  <si>
    <t xml:space="preserve">     7. Other financial assets </t>
  </si>
  <si>
    <t>D)  PREPAID EXPENSES AND ACCRUED REVENUE</t>
  </si>
  <si>
    <t>G)  OFF-BALANCE RECORDS</t>
  </si>
  <si>
    <t>I. SUBSCRIBED CAPITAL</t>
  </si>
  <si>
    <t>II. CAPITAL RESERVES</t>
  </si>
  <si>
    <t>III.RESERVES FROM PROFIT (066+067-068+069+070)</t>
  </si>
  <si>
    <t>2. Reserves for treasury shares</t>
  </si>
  <si>
    <t>4. Statutory reserves</t>
  </si>
  <si>
    <t>5. Other reserves</t>
  </si>
  <si>
    <t>IV. REVALUATION RESERVES</t>
  </si>
  <si>
    <t>IX. MINORITY INTERESTS</t>
  </si>
  <si>
    <t xml:space="preserve">     1. Liabilities to related parties</t>
  </si>
  <si>
    <t xml:space="preserve">     3. Liabilities to banks and other financial institutions </t>
  </si>
  <si>
    <t xml:space="preserve">APPENDIX to balance sheet(to be filled in by entrepreneur that prepares consolidated annual financial report) </t>
  </si>
  <si>
    <t>CAPITAL AND RESERVES</t>
  </si>
  <si>
    <r>
      <t xml:space="preserve">AOP
</t>
    </r>
    <r>
      <rPr>
        <b/>
        <sz val="8"/>
        <rFont val="Arial"/>
        <family val="2"/>
      </rPr>
      <t>code</t>
    </r>
  </si>
  <si>
    <t>BALANCE SHEET</t>
  </si>
  <si>
    <t xml:space="preserve">            as at</t>
  </si>
  <si>
    <t>AOP
code</t>
  </si>
  <si>
    <t>Last year</t>
  </si>
  <si>
    <t>Current year</t>
  </si>
  <si>
    <t xml:space="preserve">  for the period</t>
  </si>
  <si>
    <t xml:space="preserve">        b) Costs of goods sold</t>
  </si>
  <si>
    <t xml:space="preserve">        c) Other external costs</t>
  </si>
  <si>
    <t xml:space="preserve">        a) Net  salaries and wages</t>
  </si>
  <si>
    <t>CASH FLOW FROM OPERATING ACTIVITIES</t>
  </si>
  <si>
    <t xml:space="preserve">   2. Depreciation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</si>
  <si>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</si>
  <si>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</si>
  <si>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</si>
  <si>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</si>
  <si>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</si>
  <si>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</si>
  <si>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</si>
  <si>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</si>
  <si>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   5. Other cash inflows from investing activities</t>
  </si>
  <si>
    <t>III. Total cash inflows from investing activities (015 to 019)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</si>
  <si>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</si>
  <si>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</si>
  <si>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</si>
  <si>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</si>
  <si>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</si>
  <si>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</si>
  <si>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</si>
  <si>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</si>
  <si>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</si>
  <si>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</si>
  <si>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</si>
  <si>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</si>
  <si>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</si>
  <si>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</si>
  <si>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</si>
  <si>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</si>
  <si>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</si>
  <si>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</si>
  <si>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</si>
  <si>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</si>
  <si>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</si>
  <si>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</si>
  <si>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</si>
  <si>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</si>
  <si>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</si>
  <si>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</si>
  <si>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</si>
  <si>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9. Other revaluation</t>
  </si>
  <si>
    <t>10. Total capital and reserves (AOP 001 do 009)</t>
  </si>
  <si>
    <t>16. Other changes of capital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</si>
  <si>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</si>
  <si>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</si>
  <si>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</si>
  <si>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</si>
  <si>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</si>
  <si>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</si>
  <si>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</si>
  <si>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</si>
  <si>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</si>
  <si>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</si>
  <si>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</si>
  <si>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</si>
  <si>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</si>
  <si>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</si>
  <si>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</si>
  <si>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</si>
  <si>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</si>
  <si>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</si>
  <si>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</si>
  <si>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</si>
  <si>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</si>
  <si>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</si>
  <si>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</si>
  <si>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</si>
  <si>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</si>
  <si>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</si>
  <si>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</si>
  <si>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</si>
  <si>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</si>
  <si>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</si>
  <si>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</si>
  <si>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(signed by authorised person for representation)</t>
  </si>
  <si>
    <t xml:space="preserve">   1. Assets development </t>
  </si>
  <si>
    <t xml:space="preserve">   2. Concessions, patents, licences fees, trade and service marks, software and other rights</t>
  </si>
  <si>
    <t xml:space="preserve">    3. Plant and equipment</t>
  </si>
  <si>
    <t xml:space="preserve">    9. Investments in buildings</t>
  </si>
  <si>
    <t xml:space="preserve">     2. Loans given to related parties </t>
  </si>
  <si>
    <t xml:space="preserve">     7. Other long - term financial assets </t>
  </si>
  <si>
    <t xml:space="preserve">     2. Receivables from based on trade loans</t>
  </si>
  <si>
    <t xml:space="preserve">     2. Loans given to related parties</t>
  </si>
  <si>
    <t>IV. CASH AT BANK AND IN CASHIER</t>
  </si>
  <si>
    <t>1. Reserves prescribed by low</t>
  </si>
  <si>
    <t xml:space="preserve">     2. Liabilities for loans, deposits etc.</t>
  </si>
  <si>
    <t xml:space="preserve">     5. Accounts payable</t>
  </si>
  <si>
    <t xml:space="preserve">        b) Cost for taxes and contributions from salaries </t>
  </si>
  <si>
    <t xml:space="preserve">    4. Other financial expenses</t>
  </si>
  <si>
    <t xml:space="preserve">   3. Increase in short term liabilities</t>
  </si>
  <si>
    <t xml:space="preserve">   1. Decrease in short term liabilities</t>
  </si>
  <si>
    <t xml:space="preserve">   4. Decrease in short term receivables</t>
  </si>
  <si>
    <t xml:space="preserve">   2. Increase in short term receivables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</si>
  <si>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</si>
  <si>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</si>
  <si>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</si>
  <si>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1. Cash outflow for purchase of long-term tangible and intangible assets </t>
  </si>
  <si>
    <t xml:space="preserve">   2. Cash outflow for acquisition of equity and debt financial instruments </t>
  </si>
  <si>
    <t>Notes</t>
  </si>
  <si>
    <t xml:space="preserve">   3. Finished goods</t>
  </si>
  <si>
    <t xml:space="preserve">   5. Prepayments for inventories</t>
  </si>
  <si>
    <t xml:space="preserve">     5. Investments in securities</t>
  </si>
  <si>
    <t xml:space="preserve">     6. Loans, deposits and similar assets</t>
  </si>
  <si>
    <t>III. LONG-TERM FINANCIAL ASSETS (021 to 028)</t>
  </si>
  <si>
    <t>B)  LONG-TERM ASSETS (003+010+020+029+033)</t>
  </si>
  <si>
    <t>C) SHORT TERM ASSETS (035+043+050+058)</t>
  </si>
  <si>
    <t>I. INVENTORIES (036 to 042)</t>
  </si>
  <si>
    <t xml:space="preserve">   7. Biological assets</t>
  </si>
  <si>
    <t>II. RECEIVABLES (044 to 049)</t>
  </si>
  <si>
    <t>III. SHORT TERM FINANCIAL ASSETS (051 to 057)</t>
  </si>
  <si>
    <t>F)  OFF-BALANCE RECORDS</t>
  </si>
  <si>
    <t>E)  TOTAL ASSETS (001+002+034+059)</t>
  </si>
  <si>
    <t xml:space="preserve">     6. Loans, deposits, etc.</t>
  </si>
  <si>
    <t>A)  CAPITAL AND RESERVES (063+064+065+071+072+075+078)</t>
  </si>
  <si>
    <t xml:space="preserve">     4. Loans to entrepreneurs in whom the entity holds participating interests</t>
  </si>
  <si>
    <t xml:space="preserve">     8. Investments accounted by equity method</t>
  </si>
  <si>
    <t xml:space="preserve">   4. Merchandise</t>
  </si>
  <si>
    <t xml:space="preserve">   6. Long - term assets held for sales</t>
  </si>
  <si>
    <t xml:space="preserve">   2. Accounts receivable</t>
  </si>
  <si>
    <t xml:space="preserve">     1. Shares (stocks) in related parties </t>
  </si>
  <si>
    <t>3. Treasury stocks and shares (deduction)</t>
  </si>
  <si>
    <t>1. Retained earnings</t>
  </si>
  <si>
    <t>2. Accumulated loss</t>
  </si>
  <si>
    <t>1. Profit for the current year</t>
  </si>
  <si>
    <t>2. Loss for the current year</t>
  </si>
  <si>
    <t xml:space="preserve">     1. Provisions for pensions, severance pay, and similar liabilities </t>
  </si>
  <si>
    <t xml:space="preserve">     3. Other reserves</t>
  </si>
  <si>
    <t xml:space="preserve">     2. Reserves for tax liabilities</t>
  </si>
  <si>
    <t>B)  PROVISIONS (080 to 082)</t>
  </si>
  <si>
    <t>C)  LONG - TERM LIABILITIES (084 to 092)</t>
  </si>
  <si>
    <t xml:space="preserve">     4. Liabilities for received prepayments</t>
  </si>
  <si>
    <t xml:space="preserve">     6. Liabilities arising from debt securities</t>
  </si>
  <si>
    <t>D)  SHORT - TERM LIABILITIES (094 to 105)</t>
  </si>
  <si>
    <t xml:space="preserve">     7. Liabilities to entrepreneurs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</si>
  <si>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</si>
  <si>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</si>
  <si>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</si>
  <si>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12. Other short - term liabilities</t>
  </si>
  <si>
    <t xml:space="preserve">   11. Liabilities for long-term assets held for sale </t>
  </si>
  <si>
    <t>F) TOTAL – CAPITAL AND LIABILITIES (062+079+083+093+106)</t>
  </si>
  <si>
    <t>E) DEFFERED SETTLEMENTS OF CHARGES AND INCOME DEFERRED TO FUTURE PERIOD</t>
  </si>
  <si>
    <t xml:space="preserve">     8. Other long-term liabilities</t>
  </si>
  <si>
    <t xml:space="preserve">     9. Deferred tax liability</t>
  </si>
  <si>
    <t xml:space="preserve">   1. Profit before tax </t>
  </si>
  <si>
    <t xml:space="preserve">   3. Interests receipts</t>
  </si>
  <si>
    <t xml:space="preserve">   4. Dividend receipts</t>
  </si>
  <si>
    <t>STATEMENT OF CASH FLOWS  - INDIRECT METHOD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</si>
  <si>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</si>
  <si>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</si>
  <si>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</si>
  <si>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</si>
  <si>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</si>
  <si>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</si>
  <si>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</si>
  <si>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</si>
  <si>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</si>
  <si>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</si>
  <si>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17. Total increase or decrease in capital (AOP 011 do 016)</t>
  </si>
  <si>
    <t>STATEMENT OF CHANGES IN EQUITY</t>
  </si>
  <si>
    <t>PROFIT AND LOSS ACCOUNT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</si>
  <si>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</si>
  <si>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</si>
  <si>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</si>
  <si>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</si>
  <si>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</si>
  <si>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</si>
  <si>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</si>
  <si>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</si>
  <si>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</si>
  <si>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3. Staff costs (121 to 123)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</si>
  <si>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</si>
  <si>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</si>
  <si>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</si>
  <si>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</si>
  <si>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</si>
  <si>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</si>
  <si>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</si>
  <si>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</si>
  <si>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</si>
  <si>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3. Unrealized losses (expenses) on financial assets</t>
  </si>
  <si>
    <t xml:space="preserve">     4. Unrealized gains (income) from financial assets</t>
  </si>
  <si>
    <t xml:space="preserve">     5. Other financial income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</si>
  <si>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</si>
  <si>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</si>
  <si>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</si>
  <si>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</si>
  <si>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</si>
  <si>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</si>
  <si>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</si>
  <si>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</si>
  <si>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</si>
  <si>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</si>
  <si>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</si>
  <si>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</si>
  <si>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</si>
  <si>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</si>
  <si>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</si>
  <si>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</si>
  <si>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</si>
  <si>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</si>
  <si>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</si>
  <si>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PERIOD</t>
  </si>
  <si>
    <t xml:space="preserve">APPENDIX to P&amp;L account (to be filled in by entrepreneur that prepares consolidated financial report) 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</si>
  <si>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</si>
  <si>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</si>
  <si>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APPENDIX to Statement of other comprenhensive income (to be filled in by entrepreneur that prepares consolidated financial report) </t>
  </si>
  <si>
    <t>STATEMENT OF OTHER COMPREHENSIVE INCOME (IFRS)</t>
  </si>
  <si>
    <t>VI. COMPREHENSIVE INCOME OR LOSS FOR THE PERIOD</t>
  </si>
  <si>
    <t>V. COMPREHENSIVE INCOME OR LOSS FOR THE PERIOD (157+167)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</si>
  <si>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</si>
  <si>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III. TAX ON OTHER COMPREHENSIVE INCOME FOR THE PERIOD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</si>
  <si>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</si>
  <si>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</si>
  <si>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</si>
  <si>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</si>
  <si>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</si>
  <si>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</si>
  <si>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</si>
  <si>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17 a. Attributed to equity holders of parent company</t>
  </si>
  <si>
    <t>17 b.  Attributed to minority interest</t>
  </si>
  <si>
    <t xml:space="preserve">   1. Attributed to equity holders of parent company </t>
  </si>
  <si>
    <t xml:space="preserve">   2. Attributed to minority interest</t>
  </si>
  <si>
    <t xml:space="preserve">1. Attributed to equity holders of parent company </t>
  </si>
  <si>
    <t>2. Attributed to minority interest</t>
  </si>
  <si>
    <t xml:space="preserve">   5. Intangible assets in preparation</t>
  </si>
  <si>
    <t>IV. RECEIVABLES (030 to 032)</t>
  </si>
  <si>
    <t>V. RETAINED EARNINGS OR ACCUMULATED LOSS (073-074)</t>
  </si>
  <si>
    <t>VI. PROFIT/LOSS FOR THE CURRENT YEAR (076-077)</t>
  </si>
  <si>
    <t>01650971</t>
  </si>
  <si>
    <t>010049135</t>
  </si>
  <si>
    <t>04525204420</t>
  </si>
  <si>
    <t>VIRO TVORNICA ŠEĆERA d.d.</t>
  </si>
  <si>
    <t>viro@secerana.hr</t>
  </si>
  <si>
    <t>www.secerana.hr</t>
  </si>
  <si>
    <t>NO</t>
  </si>
  <si>
    <t>1081</t>
  </si>
  <si>
    <t>SMOJVER ZDENKA</t>
  </si>
  <si>
    <t>033840122</t>
  </si>
  <si>
    <t>033840103</t>
  </si>
  <si>
    <t>racunovodstvo-viro@secerana.hr</t>
  </si>
  <si>
    <t>Internet address:</t>
  </si>
  <si>
    <t>Quarterly Financial Report  - TFI-POD</t>
  </si>
  <si>
    <t xml:space="preserve">THERE WERE NO ACCOUNTING POLICY CHANGES IN RELATION TO HTE ANNUAL FINANCIAL REPORT </t>
  </si>
  <si>
    <t>ZADRO ŽELJKO</t>
  </si>
  <si>
    <t>ZAGREB</t>
  </si>
  <si>
    <t>ULICA GRADA VUKOVARA 269 g</t>
  </si>
  <si>
    <t>GRAD ZAGREB</t>
  </si>
  <si>
    <t xml:space="preserve">                                         </t>
  </si>
  <si>
    <t>FOR YEAR 2016.</t>
  </si>
  <si>
    <t>for the period 01.01.2017. do 31.12.2017.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</si>
</sst>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\-#,##0\ "/>
    <numFmt numFmtId="195" formatCode="#,##0;[Red]#,##0"/>
  </numFmts>
  <fonts count="4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medium">
        <color indexed="22"/>
      </top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2" fillId="31" borderId="8" applyNumberFormat="0" applyAlignment="0" applyProtection="0"/>
    <xf numFmtId="0" fontId="8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57" applyFont="1">
      <alignment vertical="top"/>
      <protection/>
    </xf>
    <xf numFmtId="0" fontId="6" fillId="0" borderId="0" xfId="57" applyFont="1" applyAlignment="1">
      <alignment horizont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 applyProtection="1">
      <alignment horizontal="center" vertical="center"/>
      <protection hidden="1"/>
    </xf>
    <xf numFmtId="0" fontId="6" fillId="0" borderId="14" xfId="57" applyFont="1" applyFill="1" applyBorder="1" applyAlignment="1" applyProtection="1">
      <alignment horizontal="center" vertical="center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13" fillId="34" borderId="24" xfId="0" applyFont="1" applyFill="1" applyBorder="1" applyAlignment="1" applyProtection="1">
      <alignment horizontal="center" vertical="center" wrapText="1"/>
      <protection hidden="1"/>
    </xf>
    <xf numFmtId="0" fontId="13" fillId="34" borderId="25" xfId="0" applyFont="1" applyFill="1" applyBorder="1" applyAlignment="1" applyProtection="1">
      <alignment horizontal="center" vertical="center" wrapText="1"/>
      <protection hidden="1"/>
    </xf>
    <xf numFmtId="0" fontId="13" fillId="34" borderId="25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2" xfId="0" applyNumberFormat="1" applyFont="1" applyFill="1" applyBorder="1" applyAlignment="1">
      <alignment horizontal="center" vertical="center"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57" applyFont="1" applyBorder="1" applyAlignment="1">
      <alignment/>
      <protection/>
    </xf>
    <xf numFmtId="0" fontId="2" fillId="34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34" borderId="25" xfId="0" applyFont="1" applyFill="1" applyBorder="1" applyAlignment="1">
      <alignment horizontal="center" vertical="center"/>
    </xf>
    <xf numFmtId="49" fontId="13" fillId="34" borderId="25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57" applyFont="1" applyAlignment="1">
      <alignment wrapText="1"/>
      <protection/>
    </xf>
    <xf numFmtId="0" fontId="0" fillId="0" borderId="0" xfId="57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0" fontId="13" fillId="34" borderId="26" xfId="0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14" fontId="2" fillId="33" borderId="1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3" fillId="0" borderId="0" xfId="51" applyFont="1" applyAlignment="1" applyProtection="1">
      <alignment/>
      <protection hidden="1"/>
    </xf>
    <xf numFmtId="0" fontId="10" fillId="0" borderId="0" xfId="51" applyFont="1" applyBorder="1" applyAlignment="1" applyProtection="1">
      <alignment horizontal="right" vertical="center" wrapText="1"/>
      <protection hidden="1"/>
    </xf>
    <xf numFmtId="0" fontId="10" fillId="0" borderId="0" xfId="51" applyFont="1" applyAlignment="1" applyProtection="1">
      <alignment horizontal="right"/>
      <protection hidden="1"/>
    </xf>
    <xf numFmtId="0" fontId="10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3" fontId="2" fillId="0" borderId="2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 applyProtection="1">
      <alignment vertical="top"/>
      <protection hidden="1"/>
    </xf>
    <xf numFmtId="0" fontId="2" fillId="33" borderId="27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Border="1" applyAlignment="1" applyProtection="1">
      <alignment vertical="top"/>
      <protection hidden="1"/>
    </xf>
    <xf numFmtId="49" fontId="2" fillId="0" borderId="2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horizontal="left" vertical="top" indent="2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2" fillId="33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>
      <alignment/>
      <protection/>
    </xf>
    <xf numFmtId="49" fontId="2" fillId="33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28" xfId="51" applyFont="1" applyBorder="1" applyAlignment="1" applyProtection="1">
      <alignment/>
      <protection hidden="1"/>
    </xf>
    <xf numFmtId="0" fontId="3" fillId="0" borderId="0" xfId="51" applyFont="1" applyAlignment="1" applyProtection="1">
      <alignment vertical="top"/>
      <protection hidden="1"/>
    </xf>
    <xf numFmtId="0" fontId="3" fillId="0" borderId="0" xfId="51" applyFont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11" fillId="0" borderId="0" xfId="51" applyFont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2" fillId="0" borderId="0" xfId="51" applyFont="1" applyAlignment="1" applyProtection="1">
      <alignment vertical="center"/>
      <protection hidden="1"/>
    </xf>
    <xf numFmtId="0" fontId="3" fillId="0" borderId="29" xfId="51" applyFont="1" applyBorder="1" applyAlignment="1" applyProtection="1">
      <alignment/>
      <protection hidden="1"/>
    </xf>
    <xf numFmtId="0" fontId="3" fillId="0" borderId="29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right" vertical="top" wrapText="1"/>
      <protection hidden="1"/>
    </xf>
    <xf numFmtId="4" fontId="0" fillId="0" borderId="0" xfId="0" applyNumberFormat="1" applyFont="1" applyAlignment="1">
      <alignment/>
    </xf>
    <xf numFmtId="0" fontId="7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4" fontId="6" fillId="33" borderId="0" xfId="57" applyNumberFormat="1" applyFont="1" applyFill="1" applyBorder="1" applyAlignment="1" applyProtection="1">
      <alignment horizontal="center" vertical="center"/>
      <protection hidden="1" locked="0"/>
    </xf>
    <xf numFmtId="49" fontId="13" fillId="34" borderId="25" xfId="0" applyNumberFormat="1" applyFont="1" applyFill="1" applyBorder="1" applyAlignment="1">
      <alignment horizontal="center" vertical="center" wrapText="1"/>
    </xf>
    <xf numFmtId="49" fontId="13" fillId="34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7" fillId="0" borderId="0" xfId="57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6" fillId="0" borderId="14" xfId="57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 applyAlignment="1">
      <alignment/>
      <protection/>
    </xf>
    <xf numFmtId="0" fontId="13" fillId="34" borderId="25" xfId="0" applyFont="1" applyFill="1" applyBorder="1" applyAlignment="1">
      <alignment horizontal="center" vertical="center"/>
    </xf>
    <xf numFmtId="0" fontId="0" fillId="0" borderId="0" xfId="52">
      <alignment/>
      <protection/>
    </xf>
    <xf numFmtId="0" fontId="6" fillId="0" borderId="0" xfId="52" applyFont="1" applyFill="1" applyBorder="1" applyAlignment="1" applyProtection="1">
      <alignment horizontal="center" vertical="top" wrapText="1"/>
      <protection hidden="1"/>
    </xf>
    <xf numFmtId="0" fontId="0" fillId="0" borderId="0" xfId="52" applyFont="1" applyFill="1" applyBorder="1" applyAlignment="1" applyProtection="1">
      <alignment horizontal="center" vertical="top" wrapText="1"/>
      <protection hidden="1"/>
    </xf>
    <xf numFmtId="0" fontId="6" fillId="0" borderId="0" xfId="52" applyFont="1" applyFill="1" applyBorder="1" applyAlignment="1" applyProtection="1">
      <alignment horizontal="center" vertical="center" wrapText="1"/>
      <protection hidden="1"/>
    </xf>
    <xf numFmtId="0" fontId="2" fillId="34" borderId="24" xfId="52" applyFont="1" applyFill="1" applyBorder="1" applyAlignment="1" applyProtection="1">
      <alignment horizontal="center" vertical="center" wrapText="1"/>
      <protection hidden="1"/>
    </xf>
    <xf numFmtId="0" fontId="2" fillId="34" borderId="19" xfId="52" applyFont="1" applyFill="1" applyBorder="1" applyAlignment="1" applyProtection="1">
      <alignment horizontal="center" vertical="center" wrapText="1"/>
      <protection hidden="1"/>
    </xf>
    <xf numFmtId="0" fontId="13" fillId="34" borderId="23" xfId="52" applyFont="1" applyFill="1" applyBorder="1" applyAlignment="1" applyProtection="1">
      <alignment horizontal="center" vertical="center"/>
      <protection hidden="1"/>
    </xf>
    <xf numFmtId="0" fontId="13" fillId="34" borderId="30" xfId="52" applyFont="1" applyFill="1" applyBorder="1" applyAlignment="1" applyProtection="1">
      <alignment horizontal="center" vertical="center"/>
      <protection hidden="1"/>
    </xf>
    <xf numFmtId="0" fontId="13" fillId="34" borderId="25" xfId="52" applyFont="1" applyFill="1" applyBorder="1" applyAlignment="1" applyProtection="1">
      <alignment horizontal="center" vertical="center" wrapText="1"/>
      <protection hidden="1"/>
    </xf>
    <xf numFmtId="0" fontId="13" fillId="34" borderId="25" xfId="52" applyFont="1" applyFill="1" applyBorder="1" applyAlignment="1" applyProtection="1">
      <alignment horizontal="center" vertical="center"/>
      <protection hidden="1"/>
    </xf>
    <xf numFmtId="167" fontId="2" fillId="0" borderId="12" xfId="52" applyNumberFormat="1" applyFont="1" applyFill="1" applyBorder="1" applyAlignment="1">
      <alignment horizontal="center" vertical="center"/>
      <protection/>
    </xf>
    <xf numFmtId="167" fontId="2" fillId="0" borderId="10" xfId="52" applyNumberFormat="1" applyFont="1" applyFill="1" applyBorder="1" applyAlignment="1">
      <alignment horizontal="center" vertical="center"/>
      <protection/>
    </xf>
    <xf numFmtId="167" fontId="2" fillId="0" borderId="11" xfId="52" applyNumberFormat="1" applyFont="1" applyFill="1" applyBorder="1" applyAlignment="1">
      <alignment horizontal="center" vertical="center"/>
      <protection/>
    </xf>
    <xf numFmtId="0" fontId="0" fillId="0" borderId="31" xfId="52" applyFont="1" applyBorder="1" applyAlignment="1">
      <alignment vertical="center"/>
      <protection/>
    </xf>
    <xf numFmtId="167" fontId="2" fillId="0" borderId="22" xfId="52" applyNumberFormat="1" applyFont="1" applyFill="1" applyBorder="1" applyAlignment="1">
      <alignment horizontal="center" vertical="center"/>
      <protection/>
    </xf>
    <xf numFmtId="167" fontId="2" fillId="0" borderId="13" xfId="52" applyNumberFormat="1" applyFont="1" applyFill="1" applyBorder="1" applyAlignment="1">
      <alignment horizontal="center" vertical="center"/>
      <protection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3" fontId="13" fillId="33" borderId="22" xfId="0" applyNumberFormat="1" applyFont="1" applyFill="1" applyBorder="1" applyAlignment="1" applyProtection="1">
      <alignment vertical="center"/>
      <protection hidden="1"/>
    </xf>
    <xf numFmtId="3" fontId="13" fillId="33" borderId="10" xfId="0" applyNumberFormat="1" applyFont="1" applyFill="1" applyBorder="1" applyAlignment="1" applyProtection="1">
      <alignment vertical="center"/>
      <protection hidden="1"/>
    </xf>
    <xf numFmtId="3" fontId="13" fillId="0" borderId="22" xfId="0" applyNumberFormat="1" applyFont="1" applyFill="1" applyBorder="1" applyAlignment="1" applyProtection="1">
      <alignment vertical="center"/>
      <protection locked="0"/>
    </xf>
    <xf numFmtId="3" fontId="13" fillId="33" borderId="13" xfId="0" applyNumberFormat="1" applyFont="1" applyFill="1" applyBorder="1" applyAlignment="1" applyProtection="1">
      <alignment vertical="center"/>
      <protection hidden="1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33" borderId="2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33" borderId="10" xfId="0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Alignment="1">
      <alignment/>
    </xf>
    <xf numFmtId="0" fontId="6" fillId="0" borderId="0" xfId="52" applyFont="1">
      <alignment/>
      <protection/>
    </xf>
    <xf numFmtId="0" fontId="0" fillId="0" borderId="33" xfId="52" applyFont="1" applyBorder="1">
      <alignment/>
      <protection/>
    </xf>
    <xf numFmtId="0" fontId="6" fillId="0" borderId="15" xfId="57" applyFont="1" applyBorder="1" applyAlignment="1">
      <alignment horizontal="center"/>
      <protection/>
    </xf>
    <xf numFmtId="0" fontId="11" fillId="0" borderId="0" xfId="51" applyFont="1" applyAlignment="1" applyProtection="1">
      <alignment horizontal="left"/>
      <protection hidden="1"/>
    </xf>
    <xf numFmtId="0" fontId="0" fillId="0" borderId="0" xfId="51" applyAlignment="1">
      <alignment/>
      <protection/>
    </xf>
    <xf numFmtId="0" fontId="3" fillId="0" borderId="34" xfId="51" applyFont="1" applyBorder="1" applyAlignment="1" applyProtection="1">
      <alignment horizontal="center" vertical="top"/>
      <protection hidden="1"/>
    </xf>
    <xf numFmtId="0" fontId="3" fillId="0" borderId="34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center" vertical="top"/>
      <protection hidden="1"/>
    </xf>
    <xf numFmtId="0" fontId="3" fillId="0" borderId="0" xfId="51" applyFont="1" applyFill="1" applyBorder="1" applyAlignment="1" applyProtection="1">
      <alignment horizontal="center"/>
      <protection hidden="1"/>
    </xf>
    <xf numFmtId="0" fontId="3" fillId="0" borderId="0" xfId="51" applyFont="1" applyAlignment="1" applyProtection="1">
      <alignment horizontal="right" vertical="center" wrapText="1"/>
      <protection hidden="1"/>
    </xf>
    <xf numFmtId="0" fontId="3" fillId="0" borderId="14" xfId="51" applyFont="1" applyBorder="1" applyAlignment="1" applyProtection="1">
      <alignment horizontal="right" wrapText="1"/>
      <protection hidden="1"/>
    </xf>
    <xf numFmtId="49" fontId="4" fillId="33" borderId="15" xfId="35" applyNumberFormat="1" applyFill="1" applyBorder="1" applyAlignment="1" applyProtection="1">
      <alignment horizontal="left" vertical="center"/>
      <protection hidden="1" locked="0"/>
    </xf>
    <xf numFmtId="49" fontId="4" fillId="0" borderId="16" xfId="35" applyNumberFormat="1" applyFont="1" applyBorder="1" applyAlignment="1" applyProtection="1">
      <alignment horizontal="left" vertical="center"/>
      <protection hidden="1" locked="0"/>
    </xf>
    <xf numFmtId="49" fontId="4" fillId="0" borderId="17" xfId="35" applyNumberFormat="1" applyFont="1" applyBorder="1" applyAlignment="1" applyProtection="1">
      <alignment horizontal="left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14" xfId="51" applyFont="1" applyBorder="1" applyAlignment="1" applyProtection="1">
      <alignment horizontal="right"/>
      <protection hidden="1"/>
    </xf>
    <xf numFmtId="49" fontId="2" fillId="33" borderId="15" xfId="51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1" applyNumberFormat="1" applyFont="1" applyBorder="1" applyAlignment="1" applyProtection="1">
      <alignment horizontal="left" vertical="center"/>
      <protection hidden="1" locked="0"/>
    </xf>
    <xf numFmtId="0" fontId="3" fillId="0" borderId="17" xfId="51" applyFont="1" applyBorder="1" applyAlignment="1">
      <alignment horizontal="left" vertical="center"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28" xfId="51" applyFont="1" applyBorder="1" applyAlignment="1" applyProtection="1">
      <alignment horizontal="center"/>
      <protection hidden="1"/>
    </xf>
    <xf numFmtId="0" fontId="3" fillId="0" borderId="0" xfId="51" applyFont="1" applyBorder="1" applyAlignment="1" applyProtection="1">
      <alignment vertical="center"/>
      <protection hidden="1"/>
    </xf>
    <xf numFmtId="49" fontId="2" fillId="0" borderId="17" xfId="51" applyNumberFormat="1" applyFont="1" applyBorder="1" applyAlignment="1" applyProtection="1">
      <alignment horizontal="left" vertical="center"/>
      <protection hidden="1" locked="0"/>
    </xf>
    <xf numFmtId="0" fontId="2" fillId="33" borderId="15" xfId="51" applyFont="1" applyFill="1" applyBorder="1" applyAlignment="1" applyProtection="1">
      <alignment horizontal="left" vertical="center"/>
      <protection hidden="1" locked="0"/>
    </xf>
    <xf numFmtId="0" fontId="2" fillId="0" borderId="16" xfId="51" applyFont="1" applyBorder="1" applyAlignment="1" applyProtection="1">
      <alignment horizontal="left" vertical="center"/>
      <protection hidden="1" locked="0"/>
    </xf>
    <xf numFmtId="0" fontId="2" fillId="33" borderId="15" xfId="51" applyFont="1" applyFill="1" applyBorder="1" applyAlignment="1" applyProtection="1">
      <alignment horizontal="right" vertical="center"/>
      <protection hidden="1" locked="0"/>
    </xf>
    <xf numFmtId="0" fontId="3" fillId="0" borderId="16" xfId="51" applyFont="1" applyBorder="1" applyAlignment="1">
      <alignment/>
      <protection/>
    </xf>
    <xf numFmtId="0" fontId="3" fillId="0" borderId="17" xfId="51" applyFont="1" applyBorder="1" applyAlignment="1">
      <alignment/>
      <protection/>
    </xf>
    <xf numFmtId="49" fontId="2" fillId="33" borderId="15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16" xfId="51" applyFont="1" applyBorder="1" applyAlignment="1">
      <alignment horizontal="left"/>
      <protection/>
    </xf>
    <xf numFmtId="0" fontId="3" fillId="0" borderId="17" xfId="51" applyFont="1" applyBorder="1" applyAlignment="1">
      <alignment horizontal="left"/>
      <protection/>
    </xf>
    <xf numFmtId="0" fontId="3" fillId="0" borderId="0" xfId="51" applyFont="1" applyAlignment="1" applyProtection="1">
      <alignment horizontal="left" vertical="center"/>
      <protection hidden="1"/>
    </xf>
    <xf numFmtId="0" fontId="3" fillId="0" borderId="0" xfId="51" applyFont="1" applyAlignment="1">
      <alignment horizontal="left" vertical="center"/>
      <protection/>
    </xf>
    <xf numFmtId="0" fontId="3" fillId="0" borderId="0" xfId="51" applyFont="1" applyAlignment="1">
      <alignment horizontal="left"/>
      <protection/>
    </xf>
    <xf numFmtId="0" fontId="3" fillId="0" borderId="0" xfId="51" applyFont="1" applyAlignment="1">
      <alignment horizontal="center" vertical="center"/>
      <protection/>
    </xf>
    <xf numFmtId="0" fontId="3" fillId="0" borderId="0" xfId="51" applyFont="1" applyAlignment="1">
      <alignment vertical="center"/>
      <protection/>
    </xf>
    <xf numFmtId="0" fontId="3" fillId="0" borderId="0" xfId="51" applyFont="1" applyAlignment="1">
      <alignment horizontal="center"/>
      <protection/>
    </xf>
    <xf numFmtId="0" fontId="4" fillId="33" borderId="15" xfId="35" applyFill="1" applyBorder="1" applyAlignment="1" applyProtection="1">
      <alignment/>
      <protection hidden="1" locked="0"/>
    </xf>
    <xf numFmtId="0" fontId="4" fillId="33" borderId="16" xfId="35" applyFont="1" applyFill="1" applyBorder="1" applyAlignment="1" applyProtection="1">
      <alignment/>
      <protection hidden="1" locked="0"/>
    </xf>
    <xf numFmtId="0" fontId="4" fillId="33" borderId="17" xfId="35" applyFont="1" applyFill="1" applyBorder="1" applyAlignment="1" applyProtection="1">
      <alignment/>
      <protection hidden="1" locked="0"/>
    </xf>
    <xf numFmtId="0" fontId="3" fillId="0" borderId="14" xfId="51" applyFont="1" applyBorder="1" applyAlignment="1" applyProtection="1">
      <alignment horizontal="left"/>
      <protection hidden="1"/>
    </xf>
    <xf numFmtId="0" fontId="3" fillId="0" borderId="23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16" xfId="51" applyFont="1" applyBorder="1" applyAlignment="1">
      <alignment horizontal="left" vertical="center"/>
      <protection/>
    </xf>
    <xf numFmtId="0" fontId="7" fillId="0" borderId="0" xfId="51" applyFont="1" applyAlignment="1">
      <alignment/>
      <protection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14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Border="1" applyAlignment="1" applyProtection="1">
      <alignment horizontal="center" vertical="center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1" fillId="0" borderId="0" xfId="51" applyFont="1" applyBorder="1" applyAlignment="1" applyProtection="1">
      <alignment horizontal="right" vertical="center" wrapText="1"/>
      <protection hidden="1"/>
    </xf>
    <xf numFmtId="0" fontId="1" fillId="0" borderId="14" xfId="51" applyFont="1" applyBorder="1" applyAlignment="1" applyProtection="1">
      <alignment horizontal="right" wrapText="1"/>
      <protection hidden="1"/>
    </xf>
    <xf numFmtId="1" fontId="2" fillId="33" borderId="15" xfId="51" applyNumberFormat="1" applyFont="1" applyFill="1" applyBorder="1" applyAlignment="1" applyProtection="1">
      <alignment horizontal="center" vertical="center"/>
      <protection hidden="1" locked="0"/>
    </xf>
    <xf numFmtId="1" fontId="2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2" fillId="36" borderId="15" xfId="0" applyFont="1" applyFill="1" applyBorder="1" applyAlignment="1">
      <alignment horizontal="left" vertical="center" wrapText="1"/>
    </xf>
    <xf numFmtId="0" fontId="0" fillId="36" borderId="16" xfId="0" applyFont="1" applyFill="1" applyBorder="1" applyAlignment="1">
      <alignment horizontal="left" vertical="center" wrapText="1"/>
    </xf>
    <xf numFmtId="0" fontId="0" fillId="36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6" xfId="57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33" borderId="38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39" xfId="57" applyFont="1" applyBorder="1" applyAlignment="1">
      <alignment horizontal="center"/>
      <protection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40" xfId="0" applyFont="1" applyFill="1" applyBorder="1" applyAlignment="1" applyProtection="1">
      <alignment horizontal="center" vertical="center" wrapText="1"/>
      <protection hidden="1"/>
    </xf>
    <xf numFmtId="0" fontId="2" fillId="34" borderId="41" xfId="0" applyFont="1" applyFill="1" applyBorder="1" applyAlignment="1" applyProtection="1">
      <alignment horizontal="center" vertical="center" wrapText="1"/>
      <protection hidden="1"/>
    </xf>
    <xf numFmtId="0" fontId="13" fillId="34" borderId="25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>
      <alignment horizontal="left" vertical="center" wrapText="1"/>
    </xf>
    <xf numFmtId="0" fontId="3" fillId="35" borderId="36" xfId="0" applyFont="1" applyFill="1" applyBorder="1" applyAlignment="1">
      <alignment horizontal="left" vertical="center" wrapText="1"/>
    </xf>
    <xf numFmtId="0" fontId="3" fillId="35" borderId="37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36" borderId="38" xfId="0" applyFont="1" applyFill="1" applyBorder="1" applyAlignment="1">
      <alignment horizontal="left" vertical="center" wrapText="1"/>
    </xf>
    <xf numFmtId="0" fontId="0" fillId="36" borderId="44" xfId="0" applyFont="1" applyFill="1" applyBorder="1" applyAlignment="1">
      <alignment vertical="center"/>
    </xf>
    <xf numFmtId="0" fontId="0" fillId="36" borderId="39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center" wrapText="1"/>
    </xf>
    <xf numFmtId="0" fontId="6" fillId="36" borderId="16" xfId="0" applyFont="1" applyFill="1" applyBorder="1" applyAlignment="1">
      <alignment vertical="center" wrapText="1"/>
    </xf>
    <xf numFmtId="0" fontId="6" fillId="36" borderId="17" xfId="0" applyFont="1" applyFill="1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34" borderId="48" xfId="52" applyFont="1" applyFill="1" applyBorder="1" applyAlignment="1" applyProtection="1">
      <alignment horizontal="center" vertical="center" wrapText="1"/>
      <protection hidden="1"/>
    </xf>
    <xf numFmtId="0" fontId="2" fillId="34" borderId="49" xfId="52" applyFont="1" applyFill="1" applyBorder="1" applyAlignment="1" applyProtection="1">
      <alignment horizontal="center" vertical="center" wrapText="1"/>
      <protection hidden="1"/>
    </xf>
    <xf numFmtId="0" fontId="2" fillId="34" borderId="50" xfId="52" applyFont="1" applyFill="1" applyBorder="1" applyAlignment="1" applyProtection="1">
      <alignment horizontal="center" vertical="center" wrapText="1"/>
      <protection hidden="1"/>
    </xf>
    <xf numFmtId="0" fontId="13" fillId="34" borderId="25" xfId="52" applyFont="1" applyFill="1" applyBorder="1" applyAlignment="1" applyProtection="1">
      <alignment horizontal="center" vertical="center" wrapText="1"/>
      <protection hidden="1"/>
    </xf>
    <xf numFmtId="0" fontId="7" fillId="0" borderId="0" xfId="52" applyFont="1" applyFill="1" applyBorder="1" applyAlignment="1" applyProtection="1">
      <alignment horizontal="center" vertical="center" wrapText="1"/>
      <protection hidden="1"/>
    </xf>
    <xf numFmtId="0" fontId="6" fillId="0" borderId="0" xfId="52" applyFont="1" applyFill="1" applyBorder="1" applyAlignment="1" applyProtection="1">
      <alignment horizontal="center" vertical="top" wrapText="1"/>
      <protection hidden="1"/>
    </xf>
    <xf numFmtId="0" fontId="6" fillId="37" borderId="15" xfId="52" applyFont="1" applyFill="1" applyBorder="1" applyAlignment="1" applyProtection="1">
      <alignment horizontal="left" vertical="center" wrapText="1"/>
      <protection hidden="1"/>
    </xf>
    <xf numFmtId="0" fontId="6" fillId="37" borderId="16" xfId="52" applyFont="1" applyFill="1" applyBorder="1" applyAlignment="1" applyProtection="1">
      <alignment horizontal="left" vertical="center" wrapText="1"/>
      <protection hidden="1"/>
    </xf>
    <xf numFmtId="0" fontId="2" fillId="34" borderId="24" xfId="52" applyFont="1" applyFill="1" applyBorder="1" applyAlignment="1" applyProtection="1">
      <alignment horizontal="center" vertical="center" wrapText="1"/>
      <protection hidden="1"/>
    </xf>
    <xf numFmtId="0" fontId="13" fillId="34" borderId="26" xfId="52" applyFont="1" applyFill="1" applyBorder="1" applyAlignment="1" applyProtection="1">
      <alignment horizontal="center" vertical="center" wrapText="1"/>
      <protection hidden="1"/>
    </xf>
    <xf numFmtId="0" fontId="13" fillId="34" borderId="41" xfId="52" applyFont="1" applyFill="1" applyBorder="1" applyAlignment="1" applyProtection="1">
      <alignment horizontal="center" vertical="center" wrapText="1"/>
      <protection hidden="1"/>
    </xf>
    <xf numFmtId="0" fontId="2" fillId="0" borderId="20" xfId="52" applyFont="1" applyFill="1" applyBorder="1" applyAlignment="1">
      <alignment horizontal="left" vertical="center" wrapText="1"/>
      <protection/>
    </xf>
    <xf numFmtId="0" fontId="2" fillId="0" borderId="36" xfId="52" applyFont="1" applyFill="1" applyBorder="1" applyAlignment="1">
      <alignment horizontal="left" vertical="center" wrapText="1"/>
      <protection/>
    </xf>
    <xf numFmtId="0" fontId="2" fillId="0" borderId="37" xfId="52" applyFont="1" applyFill="1" applyBorder="1" applyAlignment="1">
      <alignment horizontal="left" vertical="center" wrapText="1"/>
      <protection/>
    </xf>
    <xf numFmtId="0" fontId="3" fillId="0" borderId="20" xfId="52" applyFont="1" applyFill="1" applyBorder="1" applyAlignment="1">
      <alignment horizontal="left" vertical="center" wrapText="1" indent="1"/>
      <protection/>
    </xf>
    <xf numFmtId="0" fontId="3" fillId="0" borderId="36" xfId="52" applyFont="1" applyFill="1" applyBorder="1" applyAlignment="1">
      <alignment horizontal="left" vertical="center" wrapText="1" indent="1"/>
      <protection/>
    </xf>
    <xf numFmtId="0" fontId="3" fillId="0" borderId="37" xfId="52" applyFont="1" applyFill="1" applyBorder="1" applyAlignment="1">
      <alignment horizontal="left" vertical="center" wrapText="1" indent="1"/>
      <protection/>
    </xf>
    <xf numFmtId="0" fontId="2" fillId="36" borderId="38" xfId="52" applyFont="1" applyFill="1" applyBorder="1" applyAlignment="1">
      <alignment horizontal="left" vertical="center" wrapText="1"/>
      <protection/>
    </xf>
    <xf numFmtId="0" fontId="2" fillId="36" borderId="44" xfId="52" applyFont="1" applyFill="1" applyBorder="1" applyAlignment="1">
      <alignment horizontal="left" vertical="center" wrapText="1"/>
      <protection/>
    </xf>
    <xf numFmtId="0" fontId="2" fillId="36" borderId="39" xfId="52" applyFont="1" applyFill="1" applyBorder="1" applyAlignment="1">
      <alignment horizontal="left" vertical="center" wrapText="1"/>
      <protection/>
    </xf>
    <xf numFmtId="0" fontId="2" fillId="0" borderId="35" xfId="52" applyFont="1" applyFill="1" applyBorder="1" applyAlignment="1">
      <alignment horizontal="left" vertical="center" wrapText="1"/>
      <protection/>
    </xf>
    <xf numFmtId="0" fontId="2" fillId="0" borderId="31" xfId="52" applyFont="1" applyFill="1" applyBorder="1" applyAlignment="1">
      <alignment horizontal="left" vertical="center" wrapText="1"/>
      <protection/>
    </xf>
    <xf numFmtId="0" fontId="2" fillId="0" borderId="33" xfId="52" applyFont="1" applyFill="1" applyBorder="1" applyAlignment="1">
      <alignment horizontal="left" vertical="center" wrapText="1"/>
      <protection/>
    </xf>
    <xf numFmtId="0" fontId="3" fillId="0" borderId="45" xfId="52" applyFont="1" applyFill="1" applyBorder="1" applyAlignment="1">
      <alignment horizontal="left" vertical="center" wrapText="1" indent="1"/>
      <protection/>
    </xf>
    <xf numFmtId="0" fontId="3" fillId="0" borderId="46" xfId="52" applyFont="1" applyFill="1" applyBorder="1" applyAlignment="1">
      <alignment horizontal="left" vertical="center" wrapText="1" indent="1"/>
      <protection/>
    </xf>
    <xf numFmtId="0" fontId="3" fillId="0" borderId="47" xfId="52" applyFont="1" applyFill="1" applyBorder="1" applyAlignment="1">
      <alignment horizontal="left" vertical="center" wrapText="1" indent="1"/>
      <protection/>
    </xf>
    <xf numFmtId="0" fontId="2" fillId="36" borderId="51" xfId="52" applyFont="1" applyFill="1" applyBorder="1" applyAlignment="1">
      <alignment horizontal="left" vertical="center" wrapText="1"/>
      <protection/>
    </xf>
    <xf numFmtId="0" fontId="2" fillId="36" borderId="28" xfId="52" applyFont="1" applyFill="1" applyBorder="1" applyAlignment="1">
      <alignment horizontal="left" vertical="center" wrapText="1"/>
      <protection/>
    </xf>
    <xf numFmtId="0" fontId="2" fillId="36" borderId="52" xfId="52" applyFont="1" applyFill="1" applyBorder="1" applyAlignment="1">
      <alignment horizontal="left" vertical="center" wrapText="1"/>
      <protection/>
    </xf>
    <xf numFmtId="0" fontId="2" fillId="0" borderId="53" xfId="52" applyFont="1" applyFill="1" applyBorder="1" applyAlignment="1">
      <alignment horizontal="left" vertical="center" wrapText="1"/>
      <protection/>
    </xf>
    <xf numFmtId="0" fontId="2" fillId="0" borderId="54" xfId="52" applyFont="1" applyFill="1" applyBorder="1" applyAlignment="1">
      <alignment horizontal="left" vertical="center" wrapText="1"/>
      <protection/>
    </xf>
    <xf numFmtId="0" fontId="2" fillId="0" borderId="55" xfId="52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2" fillId="38" borderId="38" xfId="0" applyFont="1" applyFill="1" applyBorder="1" applyAlignment="1">
      <alignment horizontal="left" vertical="center" wrapText="1"/>
    </xf>
    <xf numFmtId="0" fontId="2" fillId="38" borderId="44" xfId="0" applyFont="1" applyFill="1" applyBorder="1" applyAlignment="1">
      <alignment horizontal="left" vertical="center" wrapText="1"/>
    </xf>
    <xf numFmtId="0" fontId="0" fillId="38" borderId="44" xfId="0" applyFont="1" applyFill="1" applyBorder="1" applyAlignment="1">
      <alignment vertical="center" wrapText="1"/>
    </xf>
    <xf numFmtId="0" fontId="0" fillId="38" borderId="39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2" fillId="38" borderId="39" xfId="0" applyFont="1" applyFill="1" applyBorder="1" applyAlignment="1">
      <alignment horizontal="left" vertical="center" wrapText="1"/>
    </xf>
    <xf numFmtId="14" fontId="6" fillId="33" borderId="51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39" xfId="57" applyFont="1" applyBorder="1" applyAlignment="1">
      <alignment vertical="center"/>
      <protection/>
    </xf>
    <xf numFmtId="0" fontId="2" fillId="34" borderId="24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6" fillId="0" borderId="0" xfId="57" applyFont="1" applyBorder="1" applyAlignment="1">
      <alignment horizontal="center" wrapText="1"/>
      <protection/>
    </xf>
    <xf numFmtId="0" fontId="0" fillId="0" borderId="52" xfId="57" applyFont="1" applyBorder="1" applyAlignment="1">
      <alignment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38" borderId="38" xfId="0" applyFont="1" applyFill="1" applyBorder="1" applyAlignment="1">
      <alignment horizontal="left" vertical="center" wrapText="1"/>
    </xf>
    <xf numFmtId="0" fontId="2" fillId="38" borderId="44" xfId="0" applyFont="1" applyFill="1" applyBorder="1" applyAlignment="1">
      <alignment horizontal="left" vertical="center" wrapText="1"/>
    </xf>
    <xf numFmtId="0" fontId="0" fillId="38" borderId="44" xfId="0" applyFont="1" applyFill="1" applyBorder="1" applyAlignment="1">
      <alignment vertical="center" wrapText="1"/>
    </xf>
    <xf numFmtId="0" fontId="0" fillId="38" borderId="39" xfId="0" applyFont="1" applyFill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14" fontId="6" fillId="33" borderId="38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39" xfId="57" applyFont="1" applyBorder="1" applyAlignment="1">
      <alignment vertical="center"/>
      <protection/>
    </xf>
    <xf numFmtId="0" fontId="2" fillId="34" borderId="24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6" fillId="0" borderId="16" xfId="57" applyFont="1" applyBorder="1" applyAlignment="1">
      <alignment horizontal="center" vertical="top"/>
      <protection/>
    </xf>
    <xf numFmtId="0" fontId="6" fillId="0" borderId="17" xfId="57" applyFont="1" applyBorder="1" applyAlignment="1">
      <alignment horizontal="center" vertical="top"/>
      <protection/>
    </xf>
    <xf numFmtId="0" fontId="3" fillId="0" borderId="3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0" xfId="57" applyFont="1" applyFill="1" applyBorder="1" applyAlignment="1" applyProtection="1">
      <alignment horizontal="center" vertical="center"/>
      <protection hidden="1"/>
    </xf>
    <xf numFmtId="14" fontId="6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49" fontId="13" fillId="34" borderId="2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raga.celiscak@podravka.hr" TargetMode="External" /><Relationship Id="rId2" Type="http://schemas.openxmlformats.org/officeDocument/2006/relationships/hyperlink" Target="mailto:draga.celiscak@podravka.hr" TargetMode="External" /><Relationship Id="rId3" Type="http://schemas.openxmlformats.org/officeDocument/2006/relationships/hyperlink" Target="mailto:draga.celi&#353;&#269;ak@podravka.hr" TargetMode="External" /><Relationship Id="rId4" Type="http://schemas.openxmlformats.org/officeDocument/2006/relationships/hyperlink" Target="mailto:viro@secerana.hr" TargetMode="External" /><Relationship Id="rId5" Type="http://schemas.openxmlformats.org/officeDocument/2006/relationships/hyperlink" Target="http://www.secerana.hr/" TargetMode="External" /><Relationship Id="rId6" Type="http://schemas.openxmlformats.org/officeDocument/2006/relationships/hyperlink" Target="mailto:racunovodstvo-viro@secerana.hr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0" style="0" hidden="1" customWidth="1"/>
  </cols>
  <sheetData>
    <row r="1" spans="1:29" ht="12.75" hidden="1">
      <c r="A1" s="16" t="s">
        <v>142</v>
      </c>
      <c r="B1" s="17" t="s">
        <v>143</v>
      </c>
      <c r="C1" s="16"/>
      <c r="D1" s="16" t="s">
        <v>144</v>
      </c>
      <c r="E1" s="16" t="s">
        <v>145</v>
      </c>
      <c r="F1" s="16" t="s">
        <v>43</v>
      </c>
      <c r="G1" s="16" t="s">
        <v>146</v>
      </c>
      <c r="H1" s="21" t="s">
        <v>120</v>
      </c>
      <c r="I1" s="16" t="s">
        <v>118</v>
      </c>
      <c r="J1" s="29" t="s">
        <v>121</v>
      </c>
      <c r="K1" s="29" t="s">
        <v>122</v>
      </c>
      <c r="L1" s="29" t="s">
        <v>123</v>
      </c>
      <c r="M1" s="29" t="s">
        <v>124</v>
      </c>
      <c r="N1" s="29" t="s">
        <v>125</v>
      </c>
      <c r="O1" s="29" t="s">
        <v>126</v>
      </c>
      <c r="P1" s="29" t="s">
        <v>127</v>
      </c>
      <c r="Q1" s="29" t="s">
        <v>128</v>
      </c>
      <c r="R1" s="29" t="s">
        <v>129</v>
      </c>
      <c r="S1" s="29" t="s">
        <v>130</v>
      </c>
      <c r="T1" s="29" t="s">
        <v>131</v>
      </c>
      <c r="U1" s="29" t="s">
        <v>11</v>
      </c>
      <c r="V1" s="29" t="s">
        <v>12</v>
      </c>
      <c r="W1" s="29" t="s">
        <v>13</v>
      </c>
      <c r="X1" s="29" t="s">
        <v>14</v>
      </c>
      <c r="Y1" s="16" t="s">
        <v>15</v>
      </c>
      <c r="Z1" s="16" t="s">
        <v>16</v>
      </c>
      <c r="AA1" s="16" t="s">
        <v>17</v>
      </c>
      <c r="AB1" s="16" t="s">
        <v>18</v>
      </c>
      <c r="AC1" s="18" t="s">
        <v>40</v>
      </c>
    </row>
    <row r="2" spans="1:33" ht="12.75" hidden="1">
      <c r="A2" s="10" t="s">
        <v>112</v>
      </c>
      <c r="B2" s="20" t="e">
        <f>#REF!</f>
        <v>#REF!</v>
      </c>
      <c r="D2" t="s">
        <v>114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0" t="e">
        <f>#REF!</f>
        <v>#REF!</v>
      </c>
      <c r="K2" s="31" t="e">
        <f>#REF!</f>
        <v>#REF!</v>
      </c>
      <c r="L2" s="30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1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92</v>
      </c>
      <c r="B3" s="20" t="s">
        <v>93</v>
      </c>
      <c r="D3" t="s">
        <v>114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0" t="e">
        <f>#REF!</f>
        <v>#REF!</v>
      </c>
      <c r="K3" s="31" t="e">
        <f>#REF!</f>
        <v>#REF!</v>
      </c>
      <c r="L3" s="30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1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94</v>
      </c>
      <c r="B4" s="20" t="s">
        <v>113</v>
      </c>
      <c r="D4" t="s">
        <v>114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0" t="e">
        <f>#REF!</f>
        <v>#REF!</v>
      </c>
      <c r="K4" s="31" t="e">
        <f>#REF!</f>
        <v>#REF!</v>
      </c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1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141</v>
      </c>
      <c r="B5" s="8">
        <f>IF(ISNUMBER(#REF!),#REF!,0)</f>
        <v>0</v>
      </c>
      <c r="D5" t="s">
        <v>114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0" t="e">
        <f>#REF!</f>
        <v>#REF!</v>
      </c>
      <c r="K5" s="31" t="e">
        <f>#REF!</f>
        <v>#REF!</v>
      </c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1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132</v>
      </c>
      <c r="B6" s="8" t="e">
        <f>#REF!</f>
        <v>#REF!</v>
      </c>
      <c r="D6" t="s">
        <v>114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0" t="e">
        <f>#REF!</f>
        <v>#REF!</v>
      </c>
      <c r="K6" s="31" t="e">
        <f>#REF!</f>
        <v>#REF!</v>
      </c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1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133</v>
      </c>
      <c r="B7" s="8" t="e">
        <f>#REF!</f>
        <v>#REF!</v>
      </c>
      <c r="D7" t="s">
        <v>114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0" t="e">
        <f>#REF!</f>
        <v>#REF!</v>
      </c>
      <c r="K7" s="31" t="e">
        <f>#REF!</f>
        <v>#REF!</v>
      </c>
      <c r="L7" s="30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28</v>
      </c>
      <c r="B8" s="8" t="e">
        <f>#REF!</f>
        <v>#REF!</v>
      </c>
      <c r="D8" t="s">
        <v>114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0" t="e">
        <f>#REF!</f>
        <v>#REF!</v>
      </c>
      <c r="K8" s="31" t="e">
        <f>#REF!</f>
        <v>#REF!</v>
      </c>
      <c r="L8" s="30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1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134</v>
      </c>
      <c r="B9" s="8" t="e">
        <f>TRIM(#REF!)</f>
        <v>#REF!</v>
      </c>
      <c r="D9" t="s">
        <v>114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0" t="e">
        <f>#REF!</f>
        <v>#REF!</v>
      </c>
      <c r="K9" s="31" t="e">
        <f>#REF!</f>
        <v>#REF!</v>
      </c>
      <c r="L9" s="30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1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135</v>
      </c>
      <c r="B10" s="8" t="e">
        <f>TEXT(#REF!,"00000")</f>
        <v>#REF!</v>
      </c>
      <c r="D10" t="s">
        <v>114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0" t="e">
        <f>#REF!</f>
        <v>#REF!</v>
      </c>
      <c r="K10" s="31" t="e">
        <f>#REF!</f>
        <v>#REF!</v>
      </c>
      <c r="L10" s="30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1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136</v>
      </c>
      <c r="B11" s="8" t="e">
        <f>TRIM(#REF!)</f>
        <v>#REF!</v>
      </c>
      <c r="D11" t="s">
        <v>114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0" t="e">
        <f>#REF!</f>
        <v>#REF!</v>
      </c>
      <c r="K11" s="31" t="e">
        <f>#REF!</f>
        <v>#REF!</v>
      </c>
      <c r="L11" s="30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1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137</v>
      </c>
      <c r="B12" s="8" t="e">
        <f>TRIM(#REF!)</f>
        <v>#REF!</v>
      </c>
      <c r="D12" t="s">
        <v>114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0" t="e">
        <f>#REF!</f>
        <v>#REF!</v>
      </c>
      <c r="K12" s="31" t="e">
        <f>#REF!</f>
        <v>#REF!</v>
      </c>
      <c r="L12" s="30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1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44</v>
      </c>
      <c r="B13" s="8" t="e">
        <f>TRIM(#REF!)</f>
        <v>#REF!</v>
      </c>
      <c r="D13" t="s">
        <v>114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0" t="e">
        <f>#REF!</f>
        <v>#REF!</v>
      </c>
      <c r="K13" s="31" t="e">
        <f>#REF!</f>
        <v>#REF!</v>
      </c>
      <c r="L13" s="30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1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45</v>
      </c>
      <c r="B14" s="8" t="e">
        <f>TRIM(#REF!)</f>
        <v>#REF!</v>
      </c>
      <c r="D14" t="s">
        <v>114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0" t="e">
        <f>#REF!</f>
        <v>#REF!</v>
      </c>
      <c r="K14" s="31" t="e">
        <f>#REF!</f>
        <v>#REF!</v>
      </c>
      <c r="L14" s="30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1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140</v>
      </c>
      <c r="B15" s="8" t="e">
        <f>TEXT(#REF!,"00")</f>
        <v>#REF!</v>
      </c>
      <c r="D15" t="s">
        <v>114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0" t="e">
        <f>#REF!</f>
        <v>#REF!</v>
      </c>
      <c r="K15" s="31" t="e">
        <f>#REF!</f>
        <v>#REF!</v>
      </c>
      <c r="L15" s="30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1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139</v>
      </c>
      <c r="B16" s="8" t="e">
        <f>TEXT(#REF!,"000")</f>
        <v>#REF!</v>
      </c>
      <c r="D16" t="s">
        <v>114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0" t="e">
        <f>#REF!</f>
        <v>#REF!</v>
      </c>
      <c r="K16" s="31" t="e">
        <f>#REF!</f>
        <v>#REF!</v>
      </c>
      <c r="L16" s="3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1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138</v>
      </c>
      <c r="B17" s="8" t="e">
        <f>#REF!</f>
        <v>#REF!</v>
      </c>
      <c r="D17" t="s">
        <v>114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0" t="e">
        <f>#REF!</f>
        <v>#REF!</v>
      </c>
      <c r="K17" s="31" t="e">
        <f>#REF!</f>
        <v>#REF!</v>
      </c>
      <c r="L17" s="30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1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46</v>
      </c>
      <c r="B18" s="8" t="e">
        <f>IF(#REF!&lt;&gt;"",#REF!,"")</f>
        <v>#REF!</v>
      </c>
      <c r="D18" t="s">
        <v>114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0" t="e">
        <f>#REF!</f>
        <v>#REF!</v>
      </c>
      <c r="K18" s="31" t="e">
        <f>#REF!</f>
        <v>#REF!</v>
      </c>
      <c r="L18" s="30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1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47</v>
      </c>
      <c r="B19" s="8" t="e">
        <f>IF(#REF!&lt;&gt;"",#REF!,"")</f>
        <v>#REF!</v>
      </c>
      <c r="D19" t="s">
        <v>114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0" t="e">
        <f>#REF!</f>
        <v>#REF!</v>
      </c>
      <c r="K19" s="31" t="e">
        <f>#REF!</f>
        <v>#REF!</v>
      </c>
      <c r="L19" s="30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1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48</v>
      </c>
      <c r="B20" s="8" t="e">
        <f>#REF!</f>
        <v>#REF!</v>
      </c>
      <c r="D20" t="s">
        <v>114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0" t="e">
        <f>#REF!</f>
        <v>#REF!</v>
      </c>
      <c r="K20" s="31" t="e">
        <f>#REF!</f>
        <v>#REF!</v>
      </c>
      <c r="L20" s="30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1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49</v>
      </c>
      <c r="B21" s="8" t="e">
        <f>#REF!</f>
        <v>#REF!</v>
      </c>
      <c r="D21" t="s">
        <v>114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0" t="e">
        <f>#REF!</f>
        <v>#REF!</v>
      </c>
      <c r="K21" s="31" t="e">
        <f>#REF!</f>
        <v>#REF!</v>
      </c>
      <c r="L21" s="30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1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50</v>
      </c>
      <c r="B22" s="8" t="e">
        <f>#REF!</f>
        <v>#REF!</v>
      </c>
      <c r="D22" t="s">
        <v>114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0" t="e">
        <f>#REF!</f>
        <v>#REF!</v>
      </c>
      <c r="K22" s="31" t="e">
        <f>#REF!</f>
        <v>#REF!</v>
      </c>
      <c r="L22" s="30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1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51</v>
      </c>
      <c r="B23" s="8" t="e">
        <f>#REF!</f>
        <v>#REF!</v>
      </c>
      <c r="D23" t="s">
        <v>114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0" t="e">
        <f>#REF!</f>
        <v>#REF!</v>
      </c>
      <c r="K23" s="31" t="e">
        <f>#REF!</f>
        <v>#REF!</v>
      </c>
      <c r="L23" s="30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1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52</v>
      </c>
      <c r="B24" s="8" t="e">
        <f>#REF!</f>
        <v>#REF!</v>
      </c>
      <c r="D24" t="s">
        <v>114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0" t="e">
        <f>#REF!</f>
        <v>#REF!</v>
      </c>
      <c r="K24" s="31" t="e">
        <f>#REF!</f>
        <v>#REF!</v>
      </c>
      <c r="L24" s="30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1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53</v>
      </c>
      <c r="B25" s="8" t="e">
        <f>#REF!</f>
        <v>#REF!</v>
      </c>
      <c r="D25" t="s">
        <v>114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0" t="e">
        <f>#REF!</f>
        <v>#REF!</v>
      </c>
      <c r="K25" s="31" t="e">
        <f>#REF!</f>
        <v>#REF!</v>
      </c>
      <c r="L25" s="30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1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54</v>
      </c>
      <c r="B26" s="8" t="e">
        <f>#REF!</f>
        <v>#REF!</v>
      </c>
      <c r="D26" t="s">
        <v>114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0" t="e">
        <f>#REF!</f>
        <v>#REF!</v>
      </c>
      <c r="K26" s="31" t="e">
        <f>#REF!</f>
        <v>#REF!</v>
      </c>
      <c r="L26" s="30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1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55</v>
      </c>
      <c r="B27" s="8" t="e">
        <f>#REF!</f>
        <v>#REF!</v>
      </c>
      <c r="D27" t="s">
        <v>114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0" t="e">
        <f>#REF!</f>
        <v>#REF!</v>
      </c>
      <c r="K27" s="31" t="e">
        <f>#REF!</f>
        <v>#REF!</v>
      </c>
      <c r="L27" s="30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1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56</v>
      </c>
      <c r="B28" s="8" t="e">
        <f>#REF!</f>
        <v>#REF!</v>
      </c>
      <c r="D28" t="s">
        <v>114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0" t="e">
        <f>#REF!</f>
        <v>#REF!</v>
      </c>
      <c r="K28" s="31" t="e">
        <f>#REF!</f>
        <v>#REF!</v>
      </c>
      <c r="L28" s="30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1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57</v>
      </c>
      <c r="B29" s="8" t="e">
        <f>#REF!</f>
        <v>#REF!</v>
      </c>
      <c r="D29" t="s">
        <v>114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0" t="e">
        <f>#REF!</f>
        <v>#REF!</v>
      </c>
      <c r="K29" s="31" t="e">
        <f>#REF!</f>
        <v>#REF!</v>
      </c>
      <c r="L29" s="30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1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58</v>
      </c>
      <c r="B30" s="8" t="e">
        <f>#REF!</f>
        <v>#REF!</v>
      </c>
      <c r="D30" t="s">
        <v>114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0" t="e">
        <f>#REF!</f>
        <v>#REF!</v>
      </c>
      <c r="K30" s="31" t="e">
        <f>#REF!</f>
        <v>#REF!</v>
      </c>
      <c r="L30" s="30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1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59</v>
      </c>
      <c r="B31" s="8" t="e">
        <f>#REF!</f>
        <v>#REF!</v>
      </c>
      <c r="D31" t="s">
        <v>114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0" t="e">
        <f>#REF!</f>
        <v>#REF!</v>
      </c>
      <c r="K31" s="31" t="e">
        <f>#REF!</f>
        <v>#REF!</v>
      </c>
      <c r="L31" s="30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1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60</v>
      </c>
      <c r="B32" s="8" t="e">
        <f>#REF!</f>
        <v>#REF!</v>
      </c>
      <c r="D32" t="s">
        <v>114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0" t="e">
        <f>#REF!</f>
        <v>#REF!</v>
      </c>
      <c r="K32" s="31" t="e">
        <f>#REF!</f>
        <v>#REF!</v>
      </c>
      <c r="L32" s="30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1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61</v>
      </c>
      <c r="B33" s="8" t="e">
        <f>#REF!</f>
        <v>#REF!</v>
      </c>
      <c r="D33" t="s">
        <v>114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0" t="e">
        <f>#REF!</f>
        <v>#REF!</v>
      </c>
      <c r="K33" s="31" t="e">
        <f>#REF!</f>
        <v>#REF!</v>
      </c>
      <c r="L33" s="30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1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62</v>
      </c>
      <c r="B34" s="8" t="e">
        <f>#REF!</f>
        <v>#REF!</v>
      </c>
      <c r="D34" t="s">
        <v>114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0" t="e">
        <f>#REF!</f>
        <v>#REF!</v>
      </c>
      <c r="K34" s="31" t="e">
        <f>#REF!</f>
        <v>#REF!</v>
      </c>
      <c r="L34" s="30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1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63</v>
      </c>
      <c r="B35" s="8" t="e">
        <f>#REF!</f>
        <v>#REF!</v>
      </c>
      <c r="D35" t="s">
        <v>114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0" t="e">
        <f>#REF!</f>
        <v>#REF!</v>
      </c>
      <c r="K35" s="31" t="e">
        <f>#REF!</f>
        <v>#REF!</v>
      </c>
      <c r="L35" s="30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1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64</v>
      </c>
      <c r="B36" s="8" t="e">
        <f>#REF!</f>
        <v>#REF!</v>
      </c>
      <c r="D36" t="s">
        <v>114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0" t="e">
        <f>#REF!</f>
        <v>#REF!</v>
      </c>
      <c r="K36" s="31" t="e">
        <f>#REF!</f>
        <v>#REF!</v>
      </c>
      <c r="L36" s="30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1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65</v>
      </c>
      <c r="B37" s="8" t="e">
        <f>#REF!</f>
        <v>#REF!</v>
      </c>
      <c r="D37" t="s">
        <v>114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0" t="e">
        <f>#REF!</f>
        <v>#REF!</v>
      </c>
      <c r="K37" s="31" t="e">
        <f>#REF!</f>
        <v>#REF!</v>
      </c>
      <c r="L37" s="3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1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66</v>
      </c>
      <c r="B38" s="8" t="e">
        <f>TRIM(#REF!)</f>
        <v>#REF!</v>
      </c>
      <c r="D38" t="s">
        <v>114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0" t="e">
        <f>#REF!</f>
        <v>#REF!</v>
      </c>
      <c r="K38" s="31" t="e">
        <f>#REF!</f>
        <v>#REF!</v>
      </c>
      <c r="L38" s="30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1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67</v>
      </c>
      <c r="B39" s="8" t="e">
        <f>TRIM(#REF!)</f>
        <v>#REF!</v>
      </c>
      <c r="D39" t="s">
        <v>114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0" t="e">
        <f>#REF!</f>
        <v>#REF!</v>
      </c>
      <c r="K39" s="31" t="e">
        <f>#REF!</f>
        <v>#REF!</v>
      </c>
      <c r="L39" s="30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1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68</v>
      </c>
      <c r="B40" s="8" t="e">
        <f>TRIM(#REF!)</f>
        <v>#REF!</v>
      </c>
      <c r="D40" t="s">
        <v>114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0" t="e">
        <f>#REF!</f>
        <v>#REF!</v>
      </c>
      <c r="K40" s="31" t="e">
        <f>#REF!</f>
        <v>#REF!</v>
      </c>
      <c r="L40" s="3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1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69</v>
      </c>
      <c r="B41" s="8" t="e">
        <f>TRIM(#REF!)</f>
        <v>#REF!</v>
      </c>
      <c r="D41" t="s">
        <v>114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0" t="e">
        <f>#REF!</f>
        <v>#REF!</v>
      </c>
      <c r="K41" s="31" t="e">
        <f>#REF!</f>
        <v>#REF!</v>
      </c>
      <c r="L41" s="30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1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20</v>
      </c>
      <c r="B42" s="8" t="e">
        <f>TRIM(#REF!)</f>
        <v>#REF!</v>
      </c>
      <c r="D42" t="s">
        <v>114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0" t="e">
        <f>#REF!</f>
        <v>#REF!</v>
      </c>
      <c r="K42" s="31" t="e">
        <f>#REF!</f>
        <v>#REF!</v>
      </c>
      <c r="L42" s="30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1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19</v>
      </c>
      <c r="B43" s="8" t="e">
        <f>TRIM(#REF!)</f>
        <v>#REF!</v>
      </c>
      <c r="D43" t="s">
        <v>114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0" t="e">
        <f>#REF!</f>
        <v>#REF!</v>
      </c>
      <c r="K43" s="31" t="e">
        <f>#REF!</f>
        <v>#REF!</v>
      </c>
      <c r="L43" s="30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1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153</v>
      </c>
      <c r="B44" s="8" t="e">
        <f>IF(#REF!&lt;&gt;"",TEXT(#REF!,"YYYYMMDD"),"")</f>
        <v>#REF!</v>
      </c>
      <c r="D44" t="s">
        <v>114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0" t="e">
        <f>#REF!</f>
        <v>#REF!</v>
      </c>
      <c r="K44" s="31" t="e">
        <f>#REF!</f>
        <v>#REF!</v>
      </c>
      <c r="L44" s="30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1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154</v>
      </c>
      <c r="B45" s="8" t="e">
        <f>IF(#REF!&lt;&gt;"",TEXT(#REF!,"YYYYMMDD"),"")</f>
        <v>#REF!</v>
      </c>
      <c r="D45" t="s">
        <v>114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0" t="e">
        <f>#REF!</f>
        <v>#REF!</v>
      </c>
      <c r="K45" s="31" t="e">
        <f>#REF!</f>
        <v>#REF!</v>
      </c>
      <c r="L45" s="30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1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148</v>
      </c>
      <c r="B46" s="8" t="e">
        <f>IF(#REF!&lt;&gt;0,"DA","NE")</f>
        <v>#REF!</v>
      </c>
      <c r="D46" t="s">
        <v>114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0" t="e">
        <f>#REF!</f>
        <v>#REF!</v>
      </c>
      <c r="K46" s="31" t="e">
        <f>#REF!</f>
        <v>#REF!</v>
      </c>
      <c r="L46" s="30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1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147</v>
      </c>
      <c r="B47" s="8" t="e">
        <f>IF(#REF!&lt;&gt;0,"DA","NE")</f>
        <v>#REF!</v>
      </c>
      <c r="D47" t="s">
        <v>114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0" t="e">
        <f>#REF!</f>
        <v>#REF!</v>
      </c>
      <c r="K47" s="31" t="e">
        <f>#REF!</f>
        <v>#REF!</v>
      </c>
      <c r="L47" s="30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1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149</v>
      </c>
      <c r="B48" s="8" t="e">
        <f>#REF!</f>
        <v>#REF!</v>
      </c>
      <c r="D48" t="s">
        <v>114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0" t="e">
        <f>#REF!</f>
        <v>#REF!</v>
      </c>
      <c r="K48" s="31" t="e">
        <f>#REF!</f>
        <v>#REF!</v>
      </c>
      <c r="L48" s="30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1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151</v>
      </c>
      <c r="B49" s="8" t="e">
        <f>IF(#REF!&lt;&gt;0,"DA","NE")</f>
        <v>#REF!</v>
      </c>
      <c r="D49" t="s">
        <v>114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0" t="e">
        <f>#REF!</f>
        <v>#REF!</v>
      </c>
      <c r="K49" s="31" t="e">
        <f>#REF!</f>
        <v>#REF!</v>
      </c>
      <c r="L49" s="30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1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150</v>
      </c>
      <c r="B50" s="8" t="e">
        <f>IF(#REF!&lt;&gt;0,"DA","NE")</f>
        <v>#REF!</v>
      </c>
      <c r="D50" t="s">
        <v>114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0" t="e">
        <f>#REF!</f>
        <v>#REF!</v>
      </c>
      <c r="K50" s="31" t="e">
        <f>#REF!</f>
        <v>#REF!</v>
      </c>
      <c r="L50" s="30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1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152</v>
      </c>
      <c r="B51" s="8" t="e">
        <f>#REF!</f>
        <v>#REF!</v>
      </c>
      <c r="D51" t="s">
        <v>114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0" t="e">
        <f>#REF!</f>
        <v>#REF!</v>
      </c>
      <c r="K51" s="31" t="e">
        <f>#REF!</f>
        <v>#REF!</v>
      </c>
      <c r="L51" s="30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1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70</v>
      </c>
      <c r="B52" s="8" t="e">
        <f>IF(#REF!&gt;0,"DA","NE")</f>
        <v>#REF!</v>
      </c>
      <c r="D52" t="s">
        <v>114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0" t="e">
        <f>#REF!</f>
        <v>#REF!</v>
      </c>
      <c r="K52" s="31" t="e">
        <f>#REF!</f>
        <v>#REF!</v>
      </c>
      <c r="L52" s="30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1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21</v>
      </c>
      <c r="B53" s="8" t="e">
        <f>#REF!</f>
        <v>#REF!</v>
      </c>
      <c r="D53" t="s">
        <v>114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0" t="e">
        <f>#REF!</f>
        <v>#REF!</v>
      </c>
      <c r="K53" s="31" t="e">
        <f>#REF!</f>
        <v>#REF!</v>
      </c>
      <c r="L53" s="30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1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22</v>
      </c>
      <c r="B54" s="8" t="e">
        <f>#REF!</f>
        <v>#REF!</v>
      </c>
      <c r="D54" t="s">
        <v>114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0" t="e">
        <f>#REF!</f>
        <v>#REF!</v>
      </c>
      <c r="K54" s="31" t="e">
        <f>#REF!</f>
        <v>#REF!</v>
      </c>
      <c r="L54" s="30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1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23</v>
      </c>
      <c r="B55" s="8" t="e">
        <f>#REF!</f>
        <v>#REF!</v>
      </c>
      <c r="D55" t="s">
        <v>114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0" t="e">
        <f>#REF!</f>
        <v>#REF!</v>
      </c>
      <c r="K55" s="31" t="e">
        <f>#REF!</f>
        <v>#REF!</v>
      </c>
      <c r="L55" s="30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1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24</v>
      </c>
      <c r="B56" s="8" t="e">
        <f>#REF!</f>
        <v>#REF!</v>
      </c>
      <c r="D56" t="s">
        <v>114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0" t="e">
        <f>#REF!</f>
        <v>#REF!</v>
      </c>
      <c r="K56" s="31" t="e">
        <f>#REF!</f>
        <v>#REF!</v>
      </c>
      <c r="L56" s="30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1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25</v>
      </c>
      <c r="B57" s="8" t="e">
        <f>#REF!</f>
        <v>#REF!</v>
      </c>
      <c r="D57" t="s">
        <v>114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0" t="e">
        <f>#REF!</f>
        <v>#REF!</v>
      </c>
      <c r="K57" s="31" t="e">
        <f>#REF!</f>
        <v>#REF!</v>
      </c>
      <c r="L57" s="30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1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71</v>
      </c>
      <c r="B58" s="8" t="e">
        <f>IF(#REF!&gt;0,"NE","DA")</f>
        <v>#REF!</v>
      </c>
      <c r="D58" t="s">
        <v>114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0" t="e">
        <f>#REF!</f>
        <v>#REF!</v>
      </c>
      <c r="K58" s="31" t="e">
        <f>#REF!</f>
        <v>#REF!</v>
      </c>
      <c r="L58" s="30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1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41</v>
      </c>
      <c r="B59" s="19" t="e">
        <f>SUM(H2:H386)+SUM(#REF!)+SUM(AC2:AC101)</f>
        <v>#REF!</v>
      </c>
      <c r="D59" t="s">
        <v>114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0" t="e">
        <f>#REF!</f>
        <v>#REF!</v>
      </c>
      <c r="K59" s="31" t="e">
        <f>#REF!</f>
        <v>#REF!</v>
      </c>
      <c r="L59" s="30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1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7</v>
      </c>
      <c r="B60" s="8" t="e">
        <f>IF(#REF!&lt;&gt;"",LOOKUP(#REF!,#REF!,#REF!),"")</f>
        <v>#REF!</v>
      </c>
      <c r="D60" t="s">
        <v>114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0" t="e">
        <f>#REF!</f>
        <v>#REF!</v>
      </c>
      <c r="K60" s="31" t="e">
        <f>#REF!</f>
        <v>#REF!</v>
      </c>
      <c r="L60" s="30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1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78</v>
      </c>
      <c r="B61" s="19" t="e">
        <f>SUM(AC2:AC101)</f>
        <v>#REF!</v>
      </c>
      <c r="D61" t="s">
        <v>114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0" t="e">
        <f>#REF!</f>
        <v>#REF!</v>
      </c>
      <c r="K61" s="31" t="e">
        <f>#REF!</f>
        <v>#REF!</v>
      </c>
      <c r="L61" s="30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1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114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0" t="e">
        <f>#REF!</f>
        <v>#REF!</v>
      </c>
      <c r="K62" s="31" t="e">
        <f>#REF!</f>
        <v>#REF!</v>
      </c>
      <c r="L62" s="30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1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114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0" t="e">
        <f>#REF!</f>
        <v>#REF!</v>
      </c>
      <c r="K63" s="31" t="e">
        <f>#REF!</f>
        <v>#REF!</v>
      </c>
      <c r="L63" s="30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1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114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0" t="e">
        <f>#REF!</f>
        <v>#REF!</v>
      </c>
      <c r="K64" s="31" t="e">
        <f>#REF!</f>
        <v>#REF!</v>
      </c>
      <c r="L64" s="30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1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114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0" t="e">
        <f>#REF!</f>
        <v>#REF!</v>
      </c>
      <c r="K65" s="31" t="e">
        <f>#REF!</f>
        <v>#REF!</v>
      </c>
      <c r="L65" s="30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1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114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0" t="e">
        <f>#REF!</f>
        <v>#REF!</v>
      </c>
      <c r="K66" s="31" t="e">
        <f>#REF!</f>
        <v>#REF!</v>
      </c>
      <c r="L66" s="30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1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114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0" t="e">
        <f>#REF!</f>
        <v>#REF!</v>
      </c>
      <c r="K67" s="31" t="e">
        <f>#REF!</f>
        <v>#REF!</v>
      </c>
      <c r="L67" s="30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1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114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0" t="e">
        <f>#REF!</f>
        <v>#REF!</v>
      </c>
      <c r="K68" s="31" t="e">
        <f>#REF!</f>
        <v>#REF!</v>
      </c>
      <c r="L68" s="30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1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114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0" t="e">
        <f>#REF!</f>
        <v>#REF!</v>
      </c>
      <c r="K69" s="31" t="e">
        <f>#REF!</f>
        <v>#REF!</v>
      </c>
      <c r="L69" s="30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1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114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0" t="e">
        <f>#REF!</f>
        <v>#REF!</v>
      </c>
      <c r="K70" s="31" t="e">
        <f>#REF!</f>
        <v>#REF!</v>
      </c>
      <c r="L70" s="30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1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114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0" t="e">
        <f>#REF!</f>
        <v>#REF!</v>
      </c>
      <c r="K71" s="31" t="e">
        <f>#REF!</f>
        <v>#REF!</v>
      </c>
      <c r="L71" s="30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1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114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0" t="e">
        <f>#REF!</f>
        <v>#REF!</v>
      </c>
      <c r="K72" s="31" t="e">
        <f>#REF!</f>
        <v>#REF!</v>
      </c>
      <c r="L72" s="30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1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114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0" t="e">
        <f>#REF!</f>
        <v>#REF!</v>
      </c>
      <c r="K73" s="31" t="e">
        <f>#REF!</f>
        <v>#REF!</v>
      </c>
      <c r="L73" s="30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1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114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0" t="e">
        <f>#REF!</f>
        <v>#REF!</v>
      </c>
      <c r="K74" s="31" t="e">
        <f>#REF!</f>
        <v>#REF!</v>
      </c>
      <c r="L74" s="30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1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114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0" t="e">
        <f>#REF!</f>
        <v>#REF!</v>
      </c>
      <c r="K75" s="31" t="e">
        <f>#REF!</f>
        <v>#REF!</v>
      </c>
      <c r="L75" s="30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1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114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0" t="e">
        <f>#REF!</f>
        <v>#REF!</v>
      </c>
      <c r="K76" s="31" t="e">
        <f>#REF!</f>
        <v>#REF!</v>
      </c>
      <c r="L76" s="30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1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114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0" t="e">
        <f>#REF!</f>
        <v>#REF!</v>
      </c>
      <c r="K77" s="31" t="e">
        <f>#REF!</f>
        <v>#REF!</v>
      </c>
      <c r="L77" s="30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1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114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0" t="e">
        <f>#REF!</f>
        <v>#REF!</v>
      </c>
      <c r="K78" s="31" t="e">
        <f>#REF!</f>
        <v>#REF!</v>
      </c>
      <c r="L78" s="30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1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114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0" t="e">
        <f>#REF!</f>
        <v>#REF!</v>
      </c>
      <c r="K79" s="31" t="e">
        <f>#REF!</f>
        <v>#REF!</v>
      </c>
      <c r="L79" s="30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1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114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0" t="e">
        <f>#REF!</f>
        <v>#REF!</v>
      </c>
      <c r="K80" s="31" t="e">
        <f>#REF!</f>
        <v>#REF!</v>
      </c>
      <c r="L80" s="30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1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114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0" t="e">
        <f>#REF!</f>
        <v>#REF!</v>
      </c>
      <c r="K81" s="31" t="e">
        <f>#REF!</f>
        <v>#REF!</v>
      </c>
      <c r="L81" s="30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1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114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0" t="e">
        <f>#REF!</f>
        <v>#REF!</v>
      </c>
      <c r="K82" s="31" t="e">
        <f>#REF!</f>
        <v>#REF!</v>
      </c>
      <c r="L82" s="30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1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114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0" t="e">
        <f>#REF!</f>
        <v>#REF!</v>
      </c>
      <c r="K83" s="31" t="e">
        <f>#REF!</f>
        <v>#REF!</v>
      </c>
      <c r="L83" s="30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1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114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0" t="e">
        <f>#REF!</f>
        <v>#REF!</v>
      </c>
      <c r="K84" s="31" t="e">
        <f>#REF!</f>
        <v>#REF!</v>
      </c>
      <c r="L84" s="30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1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114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0" t="e">
        <f>#REF!</f>
        <v>#REF!</v>
      </c>
      <c r="K85" s="31" t="e">
        <f>#REF!</f>
        <v>#REF!</v>
      </c>
      <c r="L85" s="30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1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114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0" t="e">
        <f>#REF!</f>
        <v>#REF!</v>
      </c>
      <c r="K86" s="31" t="e">
        <f>#REF!</f>
        <v>#REF!</v>
      </c>
      <c r="L86" s="30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1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114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0" t="e">
        <f>#REF!</f>
        <v>#REF!</v>
      </c>
      <c r="K87" s="31" t="e">
        <f>#REF!</f>
        <v>#REF!</v>
      </c>
      <c r="L87" s="30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1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114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0" t="e">
        <f>#REF!</f>
        <v>#REF!</v>
      </c>
      <c r="K88" s="31" t="e">
        <f>#REF!</f>
        <v>#REF!</v>
      </c>
      <c r="L88" s="30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1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114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0" t="e">
        <f>#REF!</f>
        <v>#REF!</v>
      </c>
      <c r="K89" s="31" t="e">
        <f>#REF!</f>
        <v>#REF!</v>
      </c>
      <c r="L89" s="30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1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114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0" t="e">
        <f>#REF!</f>
        <v>#REF!</v>
      </c>
      <c r="K90" s="31" t="e">
        <f>#REF!</f>
        <v>#REF!</v>
      </c>
      <c r="L90" s="30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1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114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0" t="e">
        <f>#REF!</f>
        <v>#REF!</v>
      </c>
      <c r="K91" s="31" t="e">
        <f>#REF!</f>
        <v>#REF!</v>
      </c>
      <c r="L91" s="30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1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114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0" t="e">
        <f>#REF!</f>
        <v>#REF!</v>
      </c>
      <c r="K92" s="31" t="e">
        <f>#REF!</f>
        <v>#REF!</v>
      </c>
      <c r="L92" s="30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1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114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0" t="e">
        <f>#REF!</f>
        <v>#REF!</v>
      </c>
      <c r="K93" s="31" t="e">
        <f>#REF!</f>
        <v>#REF!</v>
      </c>
      <c r="L93" s="30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1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114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0" t="e">
        <f>#REF!</f>
        <v>#REF!</v>
      </c>
      <c r="K94" s="31" t="e">
        <f>#REF!</f>
        <v>#REF!</v>
      </c>
      <c r="L94" s="30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1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114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0" t="e">
        <f>#REF!</f>
        <v>#REF!</v>
      </c>
      <c r="K95" s="31" t="e">
        <f>#REF!</f>
        <v>#REF!</v>
      </c>
      <c r="L95" s="30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1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114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0" t="e">
        <f>#REF!</f>
        <v>#REF!</v>
      </c>
      <c r="K96" s="31" t="e">
        <f>#REF!</f>
        <v>#REF!</v>
      </c>
      <c r="L96" s="30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1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114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0" t="e">
        <f>#REF!</f>
        <v>#REF!</v>
      </c>
      <c r="K97" s="31" t="e">
        <f>#REF!</f>
        <v>#REF!</v>
      </c>
      <c r="L97" s="30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1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114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0" t="e">
        <f>#REF!</f>
        <v>#REF!</v>
      </c>
      <c r="K98" s="31" t="e">
        <f>#REF!</f>
        <v>#REF!</v>
      </c>
      <c r="L98" s="30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1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114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0" t="e">
        <f>#REF!</f>
        <v>#REF!</v>
      </c>
      <c r="K99" s="31" t="e">
        <f>#REF!</f>
        <v>#REF!</v>
      </c>
      <c r="L99" s="30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1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114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0" t="e">
        <f>#REF!</f>
        <v>#REF!</v>
      </c>
      <c r="K100" s="31" t="e">
        <f>#REF!</f>
        <v>#REF!</v>
      </c>
      <c r="L100" s="30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1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114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0" t="e">
        <f>#REF!</f>
        <v>#REF!</v>
      </c>
      <c r="K101" s="31" t="e">
        <f>#REF!</f>
        <v>#REF!</v>
      </c>
      <c r="L101" s="30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1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114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0" t="e">
        <f>#REF!</f>
        <v>#REF!</v>
      </c>
      <c r="K102" s="31" t="e">
        <f>#REF!</f>
        <v>#REF!</v>
      </c>
      <c r="L102" s="30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1"/>
    </row>
    <row r="103" spans="4:24" ht="12.75" hidden="1">
      <c r="D103" t="s">
        <v>114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0" t="e">
        <f>#REF!</f>
        <v>#REF!</v>
      </c>
      <c r="K103" s="31" t="e">
        <f>#REF!</f>
        <v>#REF!</v>
      </c>
      <c r="L103" s="30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1"/>
    </row>
    <row r="104" spans="4:24" ht="12.75" hidden="1">
      <c r="D104" t="s">
        <v>114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0" t="e">
        <f>#REF!</f>
        <v>#REF!</v>
      </c>
      <c r="K104" s="31" t="e">
        <f>#REF!</f>
        <v>#REF!</v>
      </c>
      <c r="L104" s="30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1"/>
    </row>
    <row r="105" spans="4:24" ht="12.75" hidden="1">
      <c r="D105" t="s">
        <v>114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0" t="e">
        <f>#REF!</f>
        <v>#REF!</v>
      </c>
      <c r="K105" s="31" t="e">
        <f>#REF!</f>
        <v>#REF!</v>
      </c>
      <c r="L105" s="30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1"/>
    </row>
    <row r="106" spans="4:24" ht="12.75" hidden="1">
      <c r="D106" t="s">
        <v>114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0" t="e">
        <f>#REF!</f>
        <v>#REF!</v>
      </c>
      <c r="K106" s="31" t="e">
        <f>#REF!</f>
        <v>#REF!</v>
      </c>
      <c r="L106" s="30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1"/>
    </row>
    <row r="107" spans="4:24" ht="12.75" hidden="1">
      <c r="D107" t="s">
        <v>114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0" t="e">
        <f>#REF!</f>
        <v>#REF!</v>
      </c>
      <c r="K107" s="31" t="e">
        <f>#REF!</f>
        <v>#REF!</v>
      </c>
      <c r="L107" s="30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1"/>
    </row>
    <row r="108" spans="4:24" ht="12.75" hidden="1">
      <c r="D108" t="s">
        <v>110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0" t="e">
        <f>#REF!</f>
        <v>#REF!</v>
      </c>
      <c r="K108" s="31" t="e">
        <f>#REF!</f>
        <v>#REF!</v>
      </c>
      <c r="L108" s="30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1"/>
    </row>
    <row r="109" spans="4:24" ht="12.75" hidden="1">
      <c r="D109" t="s">
        <v>110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0" t="e">
        <f>#REF!</f>
        <v>#REF!</v>
      </c>
      <c r="K109" s="31" t="e">
        <f>#REF!</f>
        <v>#REF!</v>
      </c>
      <c r="L109" s="30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1"/>
    </row>
    <row r="110" spans="4:24" ht="12.75" hidden="1">
      <c r="D110" t="s">
        <v>110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0" t="e">
        <f>#REF!</f>
        <v>#REF!</v>
      </c>
      <c r="K110" s="31" t="e">
        <f>#REF!</f>
        <v>#REF!</v>
      </c>
      <c r="L110" s="30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1"/>
    </row>
    <row r="111" spans="4:24" ht="12.75" hidden="1">
      <c r="D111" t="s">
        <v>110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0" t="e">
        <f>#REF!</f>
        <v>#REF!</v>
      </c>
      <c r="K111" s="31" t="e">
        <f>#REF!</f>
        <v>#REF!</v>
      </c>
      <c r="L111" s="30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1"/>
    </row>
    <row r="112" spans="4:24" ht="12.75" hidden="1">
      <c r="D112" t="s">
        <v>110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0" t="e">
        <f>#REF!</f>
        <v>#REF!</v>
      </c>
      <c r="K112" s="31" t="e">
        <f>#REF!</f>
        <v>#REF!</v>
      </c>
      <c r="L112" s="30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1"/>
    </row>
    <row r="113" spans="4:24" ht="12.75" hidden="1">
      <c r="D113" t="s">
        <v>110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0" t="e">
        <f>#REF!</f>
        <v>#REF!</v>
      </c>
      <c r="K113" s="31" t="e">
        <f>#REF!</f>
        <v>#REF!</v>
      </c>
      <c r="L113" s="30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1"/>
    </row>
    <row r="114" spans="4:24" ht="12.75" hidden="1">
      <c r="D114" t="s">
        <v>110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0" t="e">
        <f>#REF!</f>
        <v>#REF!</v>
      </c>
      <c r="K114" s="31" t="e">
        <f>#REF!</f>
        <v>#REF!</v>
      </c>
      <c r="L114" s="30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1"/>
    </row>
    <row r="115" spans="4:24" ht="12.75" hidden="1">
      <c r="D115" t="s">
        <v>110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0" t="e">
        <f>#REF!</f>
        <v>#REF!</v>
      </c>
      <c r="K115" s="31" t="e">
        <f>#REF!</f>
        <v>#REF!</v>
      </c>
      <c r="L115" s="30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1"/>
    </row>
    <row r="116" spans="4:24" ht="12.75" hidden="1">
      <c r="D116" t="s">
        <v>110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0" t="e">
        <f>#REF!</f>
        <v>#REF!</v>
      </c>
      <c r="K116" s="31" t="e">
        <f>#REF!</f>
        <v>#REF!</v>
      </c>
      <c r="L116" s="30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1"/>
    </row>
    <row r="117" spans="4:24" ht="12.75" hidden="1">
      <c r="D117" t="s">
        <v>110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0" t="e">
        <f>#REF!</f>
        <v>#REF!</v>
      </c>
      <c r="K117" s="31" t="e">
        <f>#REF!</f>
        <v>#REF!</v>
      </c>
      <c r="L117" s="30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1"/>
    </row>
    <row r="118" spans="4:24" ht="12.75" hidden="1">
      <c r="D118" t="s">
        <v>110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0" t="e">
        <f>#REF!</f>
        <v>#REF!</v>
      </c>
      <c r="K118" s="31" t="e">
        <f>#REF!</f>
        <v>#REF!</v>
      </c>
      <c r="L118" s="30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1"/>
    </row>
    <row r="119" spans="4:24" ht="12.75" hidden="1">
      <c r="D119" t="s">
        <v>110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0" t="e">
        <f>#REF!</f>
        <v>#REF!</v>
      </c>
      <c r="K119" s="31" t="e">
        <f>#REF!</f>
        <v>#REF!</v>
      </c>
      <c r="L119" s="30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1"/>
    </row>
    <row r="120" spans="4:24" ht="12.75" hidden="1">
      <c r="D120" t="s">
        <v>110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0" t="e">
        <f>#REF!</f>
        <v>#REF!</v>
      </c>
      <c r="K120" s="31" t="e">
        <f>#REF!</f>
        <v>#REF!</v>
      </c>
      <c r="L120" s="30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1"/>
    </row>
    <row r="121" spans="4:24" ht="12.75" hidden="1">
      <c r="D121" t="s">
        <v>110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0" t="e">
        <f>#REF!</f>
        <v>#REF!</v>
      </c>
      <c r="K121" s="31" t="e">
        <f>#REF!</f>
        <v>#REF!</v>
      </c>
      <c r="L121" s="30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1"/>
    </row>
    <row r="122" spans="4:24" ht="12.75" hidden="1">
      <c r="D122" t="s">
        <v>110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0" t="e">
        <f>#REF!</f>
        <v>#REF!</v>
      </c>
      <c r="K122" s="31" t="e">
        <f>#REF!</f>
        <v>#REF!</v>
      </c>
      <c r="L122" s="30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1"/>
    </row>
    <row r="123" spans="4:24" ht="12.75" hidden="1">
      <c r="D123" t="s">
        <v>110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0" t="e">
        <f>#REF!</f>
        <v>#REF!</v>
      </c>
      <c r="K123" s="31" t="e">
        <f>#REF!</f>
        <v>#REF!</v>
      </c>
      <c r="L123" s="30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1"/>
    </row>
    <row r="124" spans="4:24" ht="12.75" hidden="1">
      <c r="D124" t="s">
        <v>110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0" t="e">
        <f>#REF!</f>
        <v>#REF!</v>
      </c>
      <c r="K124" s="31" t="e">
        <f>#REF!</f>
        <v>#REF!</v>
      </c>
      <c r="L124" s="30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1"/>
    </row>
    <row r="125" spans="4:24" ht="12.75" hidden="1">
      <c r="D125" t="s">
        <v>110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0" t="e">
        <f>#REF!</f>
        <v>#REF!</v>
      </c>
      <c r="K125" s="31" t="e">
        <f>#REF!</f>
        <v>#REF!</v>
      </c>
      <c r="L125" s="30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1"/>
    </row>
    <row r="126" spans="4:24" ht="12.75" hidden="1">
      <c r="D126" t="s">
        <v>110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0" t="e">
        <f>#REF!</f>
        <v>#REF!</v>
      </c>
      <c r="K126" s="31" t="e">
        <f>#REF!</f>
        <v>#REF!</v>
      </c>
      <c r="L126" s="30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1"/>
    </row>
    <row r="127" spans="4:24" ht="12.75" hidden="1">
      <c r="D127" t="s">
        <v>110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0" t="e">
        <f>#REF!</f>
        <v>#REF!</v>
      </c>
      <c r="K127" s="31" t="e">
        <f>#REF!</f>
        <v>#REF!</v>
      </c>
      <c r="L127" s="30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1"/>
    </row>
    <row r="128" spans="4:24" ht="12.75" hidden="1">
      <c r="D128" t="s">
        <v>110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0" t="e">
        <f>#REF!</f>
        <v>#REF!</v>
      </c>
      <c r="K128" s="31" t="e">
        <f>#REF!</f>
        <v>#REF!</v>
      </c>
      <c r="L128" s="30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1"/>
    </row>
    <row r="129" spans="4:24" ht="12.75" hidden="1">
      <c r="D129" t="s">
        <v>110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0" t="e">
        <f>#REF!</f>
        <v>#REF!</v>
      </c>
      <c r="K129" s="31" t="e">
        <f>#REF!</f>
        <v>#REF!</v>
      </c>
      <c r="L129" s="30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1"/>
    </row>
    <row r="130" spans="4:24" ht="12.75" hidden="1">
      <c r="D130" t="s">
        <v>110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0" t="e">
        <f>#REF!</f>
        <v>#REF!</v>
      </c>
      <c r="K130" s="31" t="e">
        <f>#REF!</f>
        <v>#REF!</v>
      </c>
      <c r="L130" s="30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1"/>
    </row>
    <row r="131" spans="4:24" ht="12.75" hidden="1">
      <c r="D131" t="s">
        <v>110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0" t="e">
        <f>#REF!</f>
        <v>#REF!</v>
      </c>
      <c r="K131" s="31" t="e">
        <f>#REF!</f>
        <v>#REF!</v>
      </c>
      <c r="L131" s="30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1"/>
    </row>
    <row r="132" spans="4:24" ht="12.75" hidden="1">
      <c r="D132" t="s">
        <v>110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0" t="e">
        <f>#REF!</f>
        <v>#REF!</v>
      </c>
      <c r="K132" s="31" t="e">
        <f>#REF!</f>
        <v>#REF!</v>
      </c>
      <c r="L132" s="30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1"/>
    </row>
    <row r="133" spans="4:24" ht="12.75" hidden="1">
      <c r="D133" t="s">
        <v>110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0" t="e">
        <f>#REF!</f>
        <v>#REF!</v>
      </c>
      <c r="K133" s="31" t="e">
        <f>#REF!</f>
        <v>#REF!</v>
      </c>
      <c r="L133" s="30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1"/>
    </row>
    <row r="134" spans="4:24" ht="12.75" hidden="1">
      <c r="D134" t="s">
        <v>110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0" t="e">
        <f>#REF!</f>
        <v>#REF!</v>
      </c>
      <c r="K134" s="31" t="e">
        <f>#REF!</f>
        <v>#REF!</v>
      </c>
      <c r="L134" s="30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1"/>
    </row>
    <row r="135" spans="4:24" ht="12.75" hidden="1">
      <c r="D135" t="s">
        <v>110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0" t="e">
        <f>#REF!</f>
        <v>#REF!</v>
      </c>
      <c r="K135" s="31" t="e">
        <f>#REF!</f>
        <v>#REF!</v>
      </c>
      <c r="L135" s="30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1"/>
    </row>
    <row r="136" spans="4:24" ht="12.75" hidden="1">
      <c r="D136" t="s">
        <v>110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0" t="e">
        <f>#REF!</f>
        <v>#REF!</v>
      </c>
      <c r="K136" s="31" t="e">
        <f>#REF!</f>
        <v>#REF!</v>
      </c>
      <c r="L136" s="30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1"/>
    </row>
    <row r="137" spans="4:24" ht="12.75" hidden="1">
      <c r="D137" t="s">
        <v>110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0" t="e">
        <f>#REF!</f>
        <v>#REF!</v>
      </c>
      <c r="K137" s="31" t="e">
        <f>#REF!</f>
        <v>#REF!</v>
      </c>
      <c r="L137" s="30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1"/>
    </row>
    <row r="138" spans="4:24" ht="12.75" hidden="1">
      <c r="D138" t="s">
        <v>110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0" t="e">
        <f>#REF!</f>
        <v>#REF!</v>
      </c>
      <c r="K138" s="31" t="e">
        <f>#REF!</f>
        <v>#REF!</v>
      </c>
      <c r="L138" s="30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1"/>
    </row>
    <row r="139" spans="4:24" ht="12.75" hidden="1">
      <c r="D139" t="s">
        <v>110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0" t="e">
        <f>#REF!</f>
        <v>#REF!</v>
      </c>
      <c r="K139" s="31" t="e">
        <f>#REF!</f>
        <v>#REF!</v>
      </c>
      <c r="L139" s="30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1"/>
    </row>
    <row r="140" spans="4:24" ht="12.75" hidden="1">
      <c r="D140" t="s">
        <v>110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0" t="e">
        <f>#REF!</f>
        <v>#REF!</v>
      </c>
      <c r="K140" s="31" t="e">
        <f>#REF!</f>
        <v>#REF!</v>
      </c>
      <c r="L140" s="30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1"/>
    </row>
    <row r="141" spans="4:24" ht="12.75" hidden="1">
      <c r="D141" t="s">
        <v>110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0" t="e">
        <f>#REF!</f>
        <v>#REF!</v>
      </c>
      <c r="K141" s="31" t="e">
        <f>#REF!</f>
        <v>#REF!</v>
      </c>
      <c r="L141" s="30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1"/>
    </row>
    <row r="142" spans="4:24" ht="12.75" hidden="1">
      <c r="D142" t="s">
        <v>110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0" t="e">
        <f>#REF!</f>
        <v>#REF!</v>
      </c>
      <c r="K142" s="31" t="e">
        <f>#REF!</f>
        <v>#REF!</v>
      </c>
      <c r="L142" s="30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1"/>
    </row>
    <row r="143" spans="4:24" ht="12.75" hidden="1">
      <c r="D143" t="s">
        <v>110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0" t="e">
        <f>#REF!</f>
        <v>#REF!</v>
      </c>
      <c r="K143" s="31" t="e">
        <f>#REF!</f>
        <v>#REF!</v>
      </c>
      <c r="L143" s="30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1"/>
    </row>
    <row r="144" spans="4:24" ht="12.75" hidden="1">
      <c r="D144" t="s">
        <v>110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0" t="e">
        <f>#REF!</f>
        <v>#REF!</v>
      </c>
      <c r="K144" s="31" t="e">
        <f>#REF!</f>
        <v>#REF!</v>
      </c>
      <c r="L144" s="30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1"/>
    </row>
    <row r="145" spans="4:24" ht="12.75" hidden="1">
      <c r="D145" t="s">
        <v>110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0" t="e">
        <f>#REF!</f>
        <v>#REF!</v>
      </c>
      <c r="K145" s="31" t="e">
        <f>#REF!</f>
        <v>#REF!</v>
      </c>
      <c r="L145" s="30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1"/>
    </row>
    <row r="146" spans="4:24" ht="12.75" hidden="1">
      <c r="D146" t="s">
        <v>110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0" t="e">
        <f>#REF!</f>
        <v>#REF!</v>
      </c>
      <c r="K146" s="31" t="e">
        <f>#REF!</f>
        <v>#REF!</v>
      </c>
      <c r="L146" s="30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1"/>
    </row>
    <row r="147" spans="4:24" ht="12.75" hidden="1">
      <c r="D147" t="s">
        <v>110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0" t="e">
        <f>#REF!</f>
        <v>#REF!</v>
      </c>
      <c r="K147" s="31" t="e">
        <f>#REF!</f>
        <v>#REF!</v>
      </c>
      <c r="L147" s="30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1"/>
    </row>
    <row r="148" spans="4:24" ht="12.75" hidden="1">
      <c r="D148" t="s">
        <v>110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0" t="e">
        <f>#REF!</f>
        <v>#REF!</v>
      </c>
      <c r="K148" s="31" t="e">
        <f>#REF!</f>
        <v>#REF!</v>
      </c>
      <c r="L148" s="30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1"/>
    </row>
    <row r="149" spans="4:24" ht="12.75" hidden="1">
      <c r="D149" t="s">
        <v>110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0" t="e">
        <f>#REF!</f>
        <v>#REF!</v>
      </c>
      <c r="K149" s="31" t="e">
        <f>#REF!</f>
        <v>#REF!</v>
      </c>
      <c r="L149" s="30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1"/>
    </row>
    <row r="150" spans="4:24" ht="12.75" hidden="1">
      <c r="D150" t="s">
        <v>110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0" t="e">
        <f>#REF!</f>
        <v>#REF!</v>
      </c>
      <c r="K150" s="31" t="e">
        <f>#REF!</f>
        <v>#REF!</v>
      </c>
      <c r="L150" s="30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1"/>
    </row>
    <row r="151" spans="4:24" ht="12.75" hidden="1">
      <c r="D151" t="s">
        <v>110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0" t="e">
        <f>#REF!</f>
        <v>#REF!</v>
      </c>
      <c r="K151" s="31" t="e">
        <f>#REF!</f>
        <v>#REF!</v>
      </c>
      <c r="L151" s="30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1"/>
    </row>
    <row r="152" spans="4:24" ht="12.75" hidden="1">
      <c r="D152" t="s">
        <v>110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0" t="e">
        <f>#REF!</f>
        <v>#REF!</v>
      </c>
      <c r="K152" s="31" t="e">
        <f>#REF!</f>
        <v>#REF!</v>
      </c>
      <c r="L152" s="30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1"/>
    </row>
    <row r="153" spans="4:24" ht="12.75" hidden="1">
      <c r="D153" t="s">
        <v>110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0" t="e">
        <f>#REF!</f>
        <v>#REF!</v>
      </c>
      <c r="K153" s="31" t="e">
        <f>#REF!</f>
        <v>#REF!</v>
      </c>
      <c r="L153" s="30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1"/>
    </row>
    <row r="154" spans="4:24" ht="12.75" hidden="1">
      <c r="D154" t="s">
        <v>115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0" t="e">
        <f>#REF!</f>
        <v>#REF!</v>
      </c>
      <c r="K154" s="31" t="e">
        <f>#REF!</f>
        <v>#REF!</v>
      </c>
      <c r="L154" s="30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1"/>
    </row>
    <row r="155" spans="4:24" ht="12.75" hidden="1">
      <c r="D155" t="s">
        <v>115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0" t="e">
        <f>#REF!</f>
        <v>#REF!</v>
      </c>
      <c r="K155" s="31" t="e">
        <f>#REF!</f>
        <v>#REF!</v>
      </c>
      <c r="L155" s="30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1"/>
    </row>
    <row r="156" spans="4:24" ht="12.75" hidden="1">
      <c r="D156" t="s">
        <v>115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0" t="e">
        <f>#REF!</f>
        <v>#REF!</v>
      </c>
      <c r="K156" s="31" t="e">
        <f>#REF!</f>
        <v>#REF!</v>
      </c>
      <c r="L156" s="30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1"/>
    </row>
    <row r="157" spans="4:24" ht="12.75" hidden="1">
      <c r="D157" t="s">
        <v>115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0" t="e">
        <f>#REF!</f>
        <v>#REF!</v>
      </c>
      <c r="K157" s="31" t="e">
        <f>#REF!</f>
        <v>#REF!</v>
      </c>
      <c r="L157" s="30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1"/>
    </row>
    <row r="158" spans="4:24" ht="12.75" hidden="1">
      <c r="D158" t="s">
        <v>115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0" t="e">
        <f>#REF!</f>
        <v>#REF!</v>
      </c>
      <c r="K158" s="31" t="e">
        <f>#REF!</f>
        <v>#REF!</v>
      </c>
      <c r="L158" s="30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1"/>
    </row>
    <row r="159" spans="4:24" ht="12.75" hidden="1">
      <c r="D159" t="s">
        <v>115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0" t="e">
        <f>#REF!</f>
        <v>#REF!</v>
      </c>
      <c r="K159" s="31" t="e">
        <f>#REF!</f>
        <v>#REF!</v>
      </c>
      <c r="L159" s="30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1"/>
    </row>
    <row r="160" spans="4:24" ht="12.75" hidden="1">
      <c r="D160" t="s">
        <v>115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0" t="e">
        <f>#REF!</f>
        <v>#REF!</v>
      </c>
      <c r="K160" s="31" t="e">
        <f>#REF!</f>
        <v>#REF!</v>
      </c>
      <c r="L160" s="30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1"/>
    </row>
    <row r="161" spans="4:24" ht="12.75" hidden="1">
      <c r="D161" t="s">
        <v>115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0" t="e">
        <f>#REF!</f>
        <v>#REF!</v>
      </c>
      <c r="K161" s="31" t="e">
        <f>#REF!</f>
        <v>#REF!</v>
      </c>
      <c r="L161" s="30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1"/>
    </row>
    <row r="162" spans="4:24" ht="12.75" hidden="1">
      <c r="D162" t="s">
        <v>115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0" t="e">
        <f>#REF!</f>
        <v>#REF!</v>
      </c>
      <c r="K162" s="31" t="e">
        <f>#REF!</f>
        <v>#REF!</v>
      </c>
      <c r="L162" s="30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1"/>
    </row>
    <row r="163" spans="4:24" ht="12.75" hidden="1">
      <c r="D163" t="s">
        <v>115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0" t="e">
        <f>#REF!</f>
        <v>#REF!</v>
      </c>
      <c r="K163" s="31" t="e">
        <f>#REF!</f>
        <v>#REF!</v>
      </c>
      <c r="L163" s="30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1"/>
    </row>
    <row r="164" spans="4:24" ht="12.75" hidden="1">
      <c r="D164" t="s">
        <v>115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0" t="e">
        <f>#REF!</f>
        <v>#REF!</v>
      </c>
      <c r="K164" s="31" t="e">
        <f>#REF!</f>
        <v>#REF!</v>
      </c>
      <c r="L164" s="30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1"/>
    </row>
    <row r="165" spans="4:24" ht="12.75" hidden="1">
      <c r="D165" t="s">
        <v>115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0" t="e">
        <f>#REF!</f>
        <v>#REF!</v>
      </c>
      <c r="K165" s="31" t="e">
        <f>#REF!</f>
        <v>#REF!</v>
      </c>
      <c r="L165" s="30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1"/>
    </row>
    <row r="166" spans="4:24" ht="12.75" hidden="1">
      <c r="D166" t="s">
        <v>115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0" t="e">
        <f>#REF!</f>
        <v>#REF!</v>
      </c>
      <c r="K166" s="31" t="e">
        <f>#REF!</f>
        <v>#REF!</v>
      </c>
      <c r="L166" s="30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1"/>
    </row>
    <row r="167" spans="4:24" ht="12.75" hidden="1">
      <c r="D167" t="s">
        <v>115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0" t="e">
        <f>#REF!</f>
        <v>#REF!</v>
      </c>
      <c r="K167" s="31" t="e">
        <f>#REF!</f>
        <v>#REF!</v>
      </c>
      <c r="L167" s="30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1"/>
    </row>
    <row r="168" spans="4:24" ht="12.75" hidden="1">
      <c r="D168" t="s">
        <v>115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0" t="e">
        <f>#REF!</f>
        <v>#REF!</v>
      </c>
      <c r="K168" s="31" t="e">
        <f>#REF!</f>
        <v>#REF!</v>
      </c>
      <c r="L168" s="30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1"/>
    </row>
    <row r="169" spans="4:24" ht="12.75" hidden="1">
      <c r="D169" t="s">
        <v>115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0" t="e">
        <f>#REF!</f>
        <v>#REF!</v>
      </c>
      <c r="K169" s="31" t="e">
        <f>#REF!</f>
        <v>#REF!</v>
      </c>
      <c r="L169" s="30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1"/>
    </row>
    <row r="170" spans="4:24" ht="12.75" hidden="1">
      <c r="D170" t="s">
        <v>115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0" t="e">
        <f>#REF!</f>
        <v>#REF!</v>
      </c>
      <c r="K170" s="31" t="e">
        <f>#REF!</f>
        <v>#REF!</v>
      </c>
      <c r="L170" s="30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1"/>
    </row>
    <row r="171" spans="4:24" ht="12.75" hidden="1">
      <c r="D171" t="s">
        <v>115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0" t="e">
        <f>#REF!</f>
        <v>#REF!</v>
      </c>
      <c r="K171" s="31" t="e">
        <f>#REF!</f>
        <v>#REF!</v>
      </c>
      <c r="L171" s="30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1"/>
    </row>
    <row r="172" spans="4:24" ht="12.75" hidden="1">
      <c r="D172" t="s">
        <v>115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0" t="e">
        <f>#REF!</f>
        <v>#REF!</v>
      </c>
      <c r="K172" s="31" t="e">
        <f>#REF!</f>
        <v>#REF!</v>
      </c>
      <c r="L172" s="30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1"/>
    </row>
    <row r="173" spans="4:24" ht="12.75" hidden="1">
      <c r="D173" t="s">
        <v>115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0" t="e">
        <f>#REF!</f>
        <v>#REF!</v>
      </c>
      <c r="K173" s="31" t="e">
        <f>#REF!</f>
        <v>#REF!</v>
      </c>
      <c r="L173" s="30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1"/>
    </row>
    <row r="174" spans="4:24" ht="12.75" hidden="1">
      <c r="D174" t="s">
        <v>115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0" t="e">
        <f>#REF!</f>
        <v>#REF!</v>
      </c>
      <c r="K174" s="31" t="e">
        <f>#REF!</f>
        <v>#REF!</v>
      </c>
      <c r="L174" s="30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1"/>
    </row>
    <row r="175" spans="4:24" ht="12.75" hidden="1">
      <c r="D175" t="s">
        <v>115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0" t="e">
        <f>#REF!</f>
        <v>#REF!</v>
      </c>
      <c r="K175" s="31" t="e">
        <f>#REF!</f>
        <v>#REF!</v>
      </c>
      <c r="L175" s="30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1"/>
    </row>
    <row r="176" spans="4:24" ht="12.75" hidden="1">
      <c r="D176" t="s">
        <v>115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0" t="e">
        <f>#REF!</f>
        <v>#REF!</v>
      </c>
      <c r="K176" s="31" t="e">
        <f>#REF!</f>
        <v>#REF!</v>
      </c>
      <c r="L176" s="30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1"/>
    </row>
    <row r="177" spans="4:24" ht="12.75" hidden="1">
      <c r="D177" t="s">
        <v>115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0" t="e">
        <f>#REF!</f>
        <v>#REF!</v>
      </c>
      <c r="K177" s="31" t="e">
        <f>#REF!</f>
        <v>#REF!</v>
      </c>
      <c r="L177" s="30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1"/>
    </row>
    <row r="178" spans="4:24" ht="12.75" hidden="1">
      <c r="D178" t="s">
        <v>115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0" t="e">
        <f>#REF!</f>
        <v>#REF!</v>
      </c>
      <c r="K178" s="31" t="e">
        <f>#REF!</f>
        <v>#REF!</v>
      </c>
      <c r="L178" s="30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1"/>
    </row>
    <row r="179" spans="4:24" ht="12.75" hidden="1">
      <c r="D179" t="s">
        <v>115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0" t="e">
        <f>#REF!</f>
        <v>#REF!</v>
      </c>
      <c r="K179" s="31" t="e">
        <f>#REF!</f>
        <v>#REF!</v>
      </c>
      <c r="L179" s="30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1"/>
    </row>
    <row r="180" spans="4:24" ht="12.75" hidden="1">
      <c r="D180" t="s">
        <v>115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0" t="e">
        <f>#REF!</f>
        <v>#REF!</v>
      </c>
      <c r="K180" s="31" t="e">
        <f>#REF!</f>
        <v>#REF!</v>
      </c>
      <c r="L180" s="30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1"/>
    </row>
    <row r="181" spans="4:24" ht="12.75" hidden="1">
      <c r="D181" t="s">
        <v>115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0" t="e">
        <f>#REF!</f>
        <v>#REF!</v>
      </c>
      <c r="K181" s="31" t="e">
        <f>#REF!</f>
        <v>#REF!</v>
      </c>
      <c r="L181" s="30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1"/>
    </row>
    <row r="182" spans="4:24" ht="12.75" hidden="1">
      <c r="D182" t="s">
        <v>115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0" t="e">
        <f>#REF!</f>
        <v>#REF!</v>
      </c>
      <c r="K182" s="31" t="e">
        <f>#REF!</f>
        <v>#REF!</v>
      </c>
      <c r="L182" s="30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1"/>
    </row>
    <row r="183" spans="4:24" ht="12.75" hidden="1">
      <c r="D183" t="s">
        <v>115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0" t="e">
        <f>#REF!</f>
        <v>#REF!</v>
      </c>
      <c r="K183" s="31" t="e">
        <f>#REF!</f>
        <v>#REF!</v>
      </c>
      <c r="L183" s="30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1"/>
    </row>
    <row r="184" spans="4:24" ht="12.75" hidden="1">
      <c r="D184" t="s">
        <v>115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0" t="e">
        <f>#REF!</f>
        <v>#REF!</v>
      </c>
      <c r="K184" s="31" t="e">
        <f>#REF!</f>
        <v>#REF!</v>
      </c>
      <c r="L184" s="30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1"/>
    </row>
    <row r="185" spans="4:24" ht="12.75" hidden="1">
      <c r="D185" t="s">
        <v>115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0" t="e">
        <f>#REF!</f>
        <v>#REF!</v>
      </c>
      <c r="K185" s="31" t="e">
        <f>#REF!</f>
        <v>#REF!</v>
      </c>
      <c r="L185" s="30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1"/>
    </row>
    <row r="186" spans="4:24" ht="12.75" hidden="1">
      <c r="D186" t="s">
        <v>115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0" t="e">
        <f>#REF!</f>
        <v>#REF!</v>
      </c>
      <c r="K186" s="31" t="e">
        <f>#REF!</f>
        <v>#REF!</v>
      </c>
      <c r="L186" s="30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1"/>
    </row>
    <row r="187" spans="4:24" ht="12.75" hidden="1">
      <c r="D187" t="s">
        <v>115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0" t="e">
        <f>#REF!</f>
        <v>#REF!</v>
      </c>
      <c r="K187" s="31" t="e">
        <f>#REF!</f>
        <v>#REF!</v>
      </c>
      <c r="L187" s="30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1"/>
    </row>
    <row r="188" spans="4:24" ht="12.75" hidden="1">
      <c r="D188" t="s">
        <v>115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0" t="e">
        <f>#REF!</f>
        <v>#REF!</v>
      </c>
      <c r="K188" s="31" t="e">
        <f>#REF!</f>
        <v>#REF!</v>
      </c>
      <c r="L188" s="30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1"/>
    </row>
    <row r="189" spans="4:24" ht="12.75" hidden="1">
      <c r="D189" t="s">
        <v>115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0" t="e">
        <f>#REF!</f>
        <v>#REF!</v>
      </c>
      <c r="K189" s="31" t="e">
        <f>#REF!</f>
        <v>#REF!</v>
      </c>
      <c r="L189" s="30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1"/>
    </row>
    <row r="190" spans="4:24" ht="12.75" hidden="1">
      <c r="D190" t="s">
        <v>115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0" t="e">
        <f>#REF!</f>
        <v>#REF!</v>
      </c>
      <c r="K190" s="31" t="e">
        <f>#REF!</f>
        <v>#REF!</v>
      </c>
      <c r="L190" s="30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1"/>
    </row>
    <row r="191" spans="4:24" ht="12.75" hidden="1">
      <c r="D191" t="s">
        <v>115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0" t="e">
        <f>#REF!</f>
        <v>#REF!</v>
      </c>
      <c r="K191" s="31" t="e">
        <f>#REF!</f>
        <v>#REF!</v>
      </c>
      <c r="L191" s="30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1"/>
    </row>
    <row r="192" spans="4:24" ht="12.75" hidden="1">
      <c r="D192" t="s">
        <v>115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0" t="e">
        <f>#REF!</f>
        <v>#REF!</v>
      </c>
      <c r="K192" s="31" t="e">
        <f>#REF!</f>
        <v>#REF!</v>
      </c>
      <c r="L192" s="30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1"/>
    </row>
    <row r="193" spans="4:24" ht="12.75" hidden="1">
      <c r="D193" t="s">
        <v>115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0" t="e">
        <f>#REF!</f>
        <v>#REF!</v>
      </c>
      <c r="K193" s="31" t="e">
        <f>#REF!</f>
        <v>#REF!</v>
      </c>
      <c r="L193" s="30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1"/>
    </row>
    <row r="194" spans="4:24" ht="12.75" hidden="1">
      <c r="D194" t="s">
        <v>115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0" t="e">
        <f>#REF!</f>
        <v>#REF!</v>
      </c>
      <c r="K194" s="31" t="e">
        <f>#REF!</f>
        <v>#REF!</v>
      </c>
      <c r="L194" s="30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1"/>
    </row>
    <row r="195" spans="4:24" ht="12.75" hidden="1">
      <c r="D195" t="s">
        <v>115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0" t="e">
        <f>#REF!</f>
        <v>#REF!</v>
      </c>
      <c r="K195" s="31" t="e">
        <f>#REF!</f>
        <v>#REF!</v>
      </c>
      <c r="L195" s="30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1"/>
    </row>
    <row r="196" spans="4:24" ht="12.75" hidden="1">
      <c r="D196" t="s">
        <v>115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0" t="e">
        <f>#REF!</f>
        <v>#REF!</v>
      </c>
      <c r="K196" s="31" t="e">
        <f>#REF!</f>
        <v>#REF!</v>
      </c>
      <c r="L196" s="30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1"/>
    </row>
    <row r="197" spans="4:24" ht="12.75" hidden="1">
      <c r="D197" t="s">
        <v>115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0" t="e">
        <f>#REF!</f>
        <v>#REF!</v>
      </c>
      <c r="K197" s="31" t="e">
        <f>#REF!</f>
        <v>#REF!</v>
      </c>
      <c r="L197" s="30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1"/>
    </row>
    <row r="198" spans="4:24" ht="12.75" hidden="1">
      <c r="D198" t="s">
        <v>115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0" t="e">
        <f>#REF!</f>
        <v>#REF!</v>
      </c>
      <c r="K198" s="31" t="e">
        <f>#REF!</f>
        <v>#REF!</v>
      </c>
      <c r="L198" s="30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1"/>
    </row>
    <row r="199" spans="4:24" ht="12.75" hidden="1">
      <c r="D199" t="s">
        <v>115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0" t="e">
        <f>#REF!</f>
        <v>#REF!</v>
      </c>
      <c r="K199" s="31" t="e">
        <f>#REF!</f>
        <v>#REF!</v>
      </c>
      <c r="L199" s="30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1"/>
    </row>
    <row r="200" spans="4:24" ht="12.75" hidden="1">
      <c r="D200" t="s">
        <v>115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0" t="e">
        <f>#REF!</f>
        <v>#REF!</v>
      </c>
      <c r="K200" s="31" t="e">
        <f>#REF!</f>
        <v>#REF!</v>
      </c>
      <c r="L200" s="30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1"/>
    </row>
    <row r="201" spans="4:24" ht="12.75" hidden="1">
      <c r="D201" t="s">
        <v>115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0" t="e">
        <f>#REF!</f>
        <v>#REF!</v>
      </c>
      <c r="K201" s="31" t="e">
        <f>#REF!</f>
        <v>#REF!</v>
      </c>
      <c r="L201" s="30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1"/>
    </row>
    <row r="202" spans="4:24" ht="12.75" hidden="1">
      <c r="D202" t="s">
        <v>115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0" t="e">
        <f>#REF!</f>
        <v>#REF!</v>
      </c>
      <c r="K202" s="31" t="e">
        <f>#REF!</f>
        <v>#REF!</v>
      </c>
      <c r="L202" s="30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1"/>
    </row>
    <row r="203" spans="4:24" ht="12.75" hidden="1">
      <c r="D203" t="s">
        <v>115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0" t="e">
        <f>#REF!</f>
        <v>#REF!</v>
      </c>
      <c r="K203" s="31" t="e">
        <f>#REF!</f>
        <v>#REF!</v>
      </c>
      <c r="L203" s="30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1"/>
    </row>
    <row r="204" spans="4:24" ht="12.75" hidden="1">
      <c r="D204" t="s">
        <v>115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0" t="e">
        <f>#REF!</f>
        <v>#REF!</v>
      </c>
      <c r="K204" s="31" t="e">
        <f>#REF!</f>
        <v>#REF!</v>
      </c>
      <c r="L204" s="30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1"/>
    </row>
    <row r="205" spans="4:24" ht="12.75" hidden="1">
      <c r="D205" t="s">
        <v>115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0" t="e">
        <f>#REF!</f>
        <v>#REF!</v>
      </c>
      <c r="K205" s="31" t="e">
        <f>#REF!</f>
        <v>#REF!</v>
      </c>
      <c r="L205" s="30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1"/>
    </row>
    <row r="206" spans="4:24" ht="12.75" hidden="1">
      <c r="D206" t="s">
        <v>115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0" t="e">
        <f>#REF!</f>
        <v>#REF!</v>
      </c>
      <c r="K206" s="31" t="e">
        <f>#REF!</f>
        <v>#REF!</v>
      </c>
      <c r="L206" s="30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1"/>
    </row>
    <row r="207" spans="4:24" ht="12.75" hidden="1">
      <c r="D207" t="s">
        <v>115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0" t="e">
        <f>#REF!</f>
        <v>#REF!</v>
      </c>
      <c r="K207" s="31" t="e">
        <f>#REF!</f>
        <v>#REF!</v>
      </c>
      <c r="L207" s="30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1"/>
    </row>
    <row r="208" spans="4:24" ht="12.75" hidden="1">
      <c r="D208" t="s">
        <v>115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0" t="e">
        <f>#REF!</f>
        <v>#REF!</v>
      </c>
      <c r="K208" s="31" t="e">
        <f>#REF!</f>
        <v>#REF!</v>
      </c>
      <c r="L208" s="30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1"/>
    </row>
    <row r="209" spans="4:24" ht="12.75" hidden="1">
      <c r="D209" t="s">
        <v>115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0" t="e">
        <f>#REF!</f>
        <v>#REF!</v>
      </c>
      <c r="K209" s="31" t="e">
        <f>#REF!</f>
        <v>#REF!</v>
      </c>
      <c r="L209" s="30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1"/>
    </row>
    <row r="210" spans="4:24" ht="12.75" hidden="1">
      <c r="D210" t="s">
        <v>115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0" t="e">
        <f>#REF!</f>
        <v>#REF!</v>
      </c>
      <c r="K210" s="31" t="e">
        <f>#REF!</f>
        <v>#REF!</v>
      </c>
      <c r="L210" s="30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1"/>
    </row>
    <row r="211" spans="4:24" ht="12.75" hidden="1">
      <c r="D211" t="s">
        <v>115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0" t="e">
        <f>#REF!</f>
        <v>#REF!</v>
      </c>
      <c r="K211" s="31" t="e">
        <f>#REF!</f>
        <v>#REF!</v>
      </c>
      <c r="L211" s="30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1"/>
    </row>
    <row r="212" spans="4:24" ht="12.75" hidden="1">
      <c r="D212" t="s">
        <v>115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0" t="e">
        <f>#REF!</f>
        <v>#REF!</v>
      </c>
      <c r="K212" s="31" t="e">
        <f>#REF!</f>
        <v>#REF!</v>
      </c>
      <c r="L212" s="30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1"/>
    </row>
    <row r="213" spans="4:24" ht="12.75" hidden="1">
      <c r="D213" t="s">
        <v>115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0" t="e">
        <f>#REF!</f>
        <v>#REF!</v>
      </c>
      <c r="K213" s="31" t="e">
        <f>#REF!</f>
        <v>#REF!</v>
      </c>
      <c r="L213" s="30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1"/>
    </row>
    <row r="214" spans="4:24" ht="12.75" hidden="1">
      <c r="D214" t="s">
        <v>115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0" t="e">
        <f>#REF!</f>
        <v>#REF!</v>
      </c>
      <c r="K214" s="31" t="e">
        <f>#REF!</f>
        <v>#REF!</v>
      </c>
      <c r="L214" s="30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1"/>
    </row>
    <row r="215" spans="4:24" ht="12.75" hidden="1">
      <c r="D215" t="s">
        <v>115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0" t="e">
        <f>#REF!</f>
        <v>#REF!</v>
      </c>
      <c r="K215" s="31" t="e">
        <f>#REF!</f>
        <v>#REF!</v>
      </c>
      <c r="L215" s="30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1"/>
    </row>
    <row r="216" spans="4:24" ht="12.75" hidden="1">
      <c r="D216" t="s">
        <v>115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0" t="e">
        <f>#REF!</f>
        <v>#REF!</v>
      </c>
      <c r="K216" s="31" t="e">
        <f>#REF!</f>
        <v>#REF!</v>
      </c>
      <c r="L216" s="30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1"/>
    </row>
    <row r="217" spans="4:24" ht="12.75" hidden="1">
      <c r="D217" t="s">
        <v>115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0" t="e">
        <f>#REF!</f>
        <v>#REF!</v>
      </c>
      <c r="K217" s="31" t="e">
        <f>#REF!</f>
        <v>#REF!</v>
      </c>
      <c r="L217" s="30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1"/>
    </row>
    <row r="218" spans="4:24" ht="12.75" hidden="1">
      <c r="D218" t="s">
        <v>115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0" t="e">
        <f>#REF!</f>
        <v>#REF!</v>
      </c>
      <c r="K218" s="31" t="e">
        <f>#REF!</f>
        <v>#REF!</v>
      </c>
      <c r="L218" s="30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1"/>
    </row>
    <row r="219" spans="4:24" ht="12.75" hidden="1">
      <c r="D219" t="s">
        <v>115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0" t="e">
        <f>#REF!</f>
        <v>#REF!</v>
      </c>
      <c r="K219" s="31" t="e">
        <f>#REF!</f>
        <v>#REF!</v>
      </c>
      <c r="L219" s="30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1"/>
    </row>
    <row r="220" spans="4:24" ht="12.75" hidden="1">
      <c r="D220" t="s">
        <v>115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0" t="e">
        <f>#REF!</f>
        <v>#REF!</v>
      </c>
      <c r="K220" s="31" t="e">
        <f>#REF!</f>
        <v>#REF!</v>
      </c>
      <c r="L220" s="30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1"/>
    </row>
    <row r="221" spans="4:24" ht="12.75" hidden="1">
      <c r="D221" t="s">
        <v>115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0" t="e">
        <f>#REF!</f>
        <v>#REF!</v>
      </c>
      <c r="K221" s="31" t="e">
        <f>#REF!</f>
        <v>#REF!</v>
      </c>
      <c r="L221" s="30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1"/>
    </row>
    <row r="222" spans="4:24" ht="12.75" hidden="1">
      <c r="D222" t="s">
        <v>115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0" t="e">
        <f>#REF!</f>
        <v>#REF!</v>
      </c>
      <c r="K222" s="31" t="e">
        <f>#REF!</f>
        <v>#REF!</v>
      </c>
      <c r="L222" s="30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1"/>
    </row>
    <row r="223" spans="4:24" ht="12.75" hidden="1">
      <c r="D223" t="s">
        <v>115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0" t="e">
        <f>#REF!</f>
        <v>#REF!</v>
      </c>
      <c r="K223" s="31" t="e">
        <f>#REF!</f>
        <v>#REF!</v>
      </c>
      <c r="L223" s="30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1"/>
    </row>
    <row r="224" spans="4:24" ht="12.75" hidden="1">
      <c r="D224" t="s">
        <v>115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0" t="e">
        <f>#REF!</f>
        <v>#REF!</v>
      </c>
      <c r="K224" s="31" t="e">
        <f>#REF!</f>
        <v>#REF!</v>
      </c>
      <c r="L224" s="30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1"/>
    </row>
    <row r="225" spans="4:24" ht="12.75" hidden="1">
      <c r="D225" t="s">
        <v>115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0" t="e">
        <f>#REF!</f>
        <v>#REF!</v>
      </c>
      <c r="K225" s="31" t="e">
        <f>#REF!</f>
        <v>#REF!</v>
      </c>
      <c r="L225" s="30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1"/>
    </row>
    <row r="226" spans="4:24" ht="12.75" hidden="1">
      <c r="D226" t="s">
        <v>115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0" t="e">
        <f>#REF!</f>
        <v>#REF!</v>
      </c>
      <c r="K226" s="31" t="e">
        <f>#REF!</f>
        <v>#REF!</v>
      </c>
      <c r="L226" s="30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1"/>
    </row>
    <row r="227" spans="4:24" ht="12.75" hidden="1">
      <c r="D227" t="s">
        <v>115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0" t="e">
        <f>#REF!</f>
        <v>#REF!</v>
      </c>
      <c r="K227" s="31" t="e">
        <f>#REF!</f>
        <v>#REF!</v>
      </c>
      <c r="L227" s="30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1"/>
    </row>
    <row r="228" spans="4:24" ht="12.75" hidden="1">
      <c r="D228" t="s">
        <v>115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0" t="e">
        <f>#REF!</f>
        <v>#REF!</v>
      </c>
      <c r="K228" s="31" t="e">
        <f>#REF!</f>
        <v>#REF!</v>
      </c>
      <c r="L228" s="30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1"/>
    </row>
    <row r="229" spans="4:24" ht="12.75" hidden="1">
      <c r="D229" t="s">
        <v>115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0" t="e">
        <f>#REF!</f>
        <v>#REF!</v>
      </c>
      <c r="K229" s="31" t="e">
        <f>#REF!</f>
        <v>#REF!</v>
      </c>
      <c r="L229" s="30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1"/>
    </row>
    <row r="230" spans="4:24" ht="12.75" hidden="1">
      <c r="D230" t="s">
        <v>115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0" t="e">
        <f>#REF!</f>
        <v>#REF!</v>
      </c>
      <c r="K230" s="31" t="e">
        <f>#REF!</f>
        <v>#REF!</v>
      </c>
      <c r="L230" s="30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1"/>
    </row>
    <row r="231" spans="4:24" ht="12.75" hidden="1">
      <c r="D231" t="s">
        <v>115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0" t="e">
        <f>#REF!</f>
        <v>#REF!</v>
      </c>
      <c r="K231" s="31" t="e">
        <f>#REF!</f>
        <v>#REF!</v>
      </c>
      <c r="L231" s="30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1"/>
    </row>
    <row r="232" spans="4:24" ht="12.75" hidden="1">
      <c r="D232" t="s">
        <v>115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0" t="e">
        <f>#REF!</f>
        <v>#REF!</v>
      </c>
      <c r="K232" s="31" t="e">
        <f>#REF!</f>
        <v>#REF!</v>
      </c>
      <c r="L232" s="30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1"/>
    </row>
    <row r="233" spans="4:24" ht="12.75" hidden="1">
      <c r="D233" t="s">
        <v>115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0" t="e">
        <f>#REF!</f>
        <v>#REF!</v>
      </c>
      <c r="K233" s="31" t="e">
        <f>#REF!</f>
        <v>#REF!</v>
      </c>
      <c r="L233" s="30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1"/>
    </row>
    <row r="234" spans="4:24" ht="12.75" hidden="1">
      <c r="D234" t="s">
        <v>115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0" t="e">
        <f>#REF!</f>
        <v>#REF!</v>
      </c>
      <c r="K234" s="31" t="e">
        <f>#REF!</f>
        <v>#REF!</v>
      </c>
      <c r="L234" s="30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1"/>
    </row>
    <row r="235" spans="4:24" ht="12.75" hidden="1">
      <c r="D235" t="s">
        <v>115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0" t="e">
        <f>#REF!</f>
        <v>#REF!</v>
      </c>
      <c r="K235" s="31" t="e">
        <f>#REF!</f>
        <v>#REF!</v>
      </c>
      <c r="L235" s="30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1"/>
    </row>
    <row r="236" spans="4:24" ht="12.75" hidden="1">
      <c r="D236" t="s">
        <v>115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0" t="e">
        <f>#REF!</f>
        <v>#REF!</v>
      </c>
      <c r="K236" s="31" t="e">
        <f>#REF!</f>
        <v>#REF!</v>
      </c>
      <c r="L236" s="30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1"/>
    </row>
    <row r="237" spans="4:24" ht="12.75" hidden="1">
      <c r="D237" t="s">
        <v>115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0" t="e">
        <f>#REF!</f>
        <v>#REF!</v>
      </c>
      <c r="K237" s="31" t="e">
        <f>#REF!</f>
        <v>#REF!</v>
      </c>
      <c r="L237" s="30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1"/>
    </row>
    <row r="238" spans="4:24" ht="12.75" hidden="1">
      <c r="D238" t="s">
        <v>115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0" t="e">
        <f>#REF!</f>
        <v>#REF!</v>
      </c>
      <c r="K238" s="31" t="e">
        <f>#REF!</f>
        <v>#REF!</v>
      </c>
      <c r="L238" s="30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1"/>
    </row>
    <row r="239" spans="4:24" ht="12.75" hidden="1">
      <c r="D239" t="s">
        <v>115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0" t="e">
        <f>#REF!</f>
        <v>#REF!</v>
      </c>
      <c r="K239" s="31" t="e">
        <f>#REF!</f>
        <v>#REF!</v>
      </c>
      <c r="L239" s="30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1"/>
    </row>
    <row r="240" spans="4:24" ht="12.75" hidden="1">
      <c r="D240" t="s">
        <v>115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0" t="e">
        <f>#REF!</f>
        <v>#REF!</v>
      </c>
      <c r="K240" s="31" t="e">
        <f>#REF!</f>
        <v>#REF!</v>
      </c>
      <c r="L240" s="30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1"/>
    </row>
    <row r="241" spans="4:24" ht="12.75" hidden="1">
      <c r="D241" t="s">
        <v>115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0" t="e">
        <f>#REF!</f>
        <v>#REF!</v>
      </c>
      <c r="K241" s="31" t="e">
        <f>#REF!</f>
        <v>#REF!</v>
      </c>
      <c r="L241" s="30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1"/>
    </row>
    <row r="242" spans="4:24" ht="12.75" hidden="1">
      <c r="D242" t="s">
        <v>115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0" t="e">
        <f>#REF!</f>
        <v>#REF!</v>
      </c>
      <c r="K242" s="31" t="e">
        <f>#REF!</f>
        <v>#REF!</v>
      </c>
      <c r="L242" s="30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1"/>
    </row>
    <row r="243" spans="4:24" ht="12.75" hidden="1">
      <c r="D243" t="s">
        <v>115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0" t="e">
        <f>#REF!</f>
        <v>#REF!</v>
      </c>
      <c r="K243" s="31" t="e">
        <f>#REF!</f>
        <v>#REF!</v>
      </c>
      <c r="L243" s="30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1"/>
    </row>
    <row r="244" spans="4:24" ht="12.75" hidden="1">
      <c r="D244" t="s">
        <v>115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0" t="e">
        <f>#REF!</f>
        <v>#REF!</v>
      </c>
      <c r="K244" s="31" t="e">
        <f>#REF!</f>
        <v>#REF!</v>
      </c>
      <c r="L244" s="30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1"/>
    </row>
    <row r="245" spans="4:24" ht="12.75" hidden="1">
      <c r="D245" t="s">
        <v>115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0" t="e">
        <f>#REF!</f>
        <v>#REF!</v>
      </c>
      <c r="K245" s="31" t="e">
        <f>#REF!</f>
        <v>#REF!</v>
      </c>
      <c r="L245" s="30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1"/>
    </row>
    <row r="246" spans="4:24" ht="12.75" hidden="1">
      <c r="D246" t="s">
        <v>115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0" t="e">
        <f>#REF!</f>
        <v>#REF!</v>
      </c>
      <c r="K246" s="31" t="e">
        <f>#REF!</f>
        <v>#REF!</v>
      </c>
      <c r="L246" s="30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1"/>
    </row>
    <row r="247" spans="4:24" ht="12.75" hidden="1">
      <c r="D247" t="s">
        <v>115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0" t="e">
        <f>#REF!</f>
        <v>#REF!</v>
      </c>
      <c r="K247" s="31" t="e">
        <f>#REF!</f>
        <v>#REF!</v>
      </c>
      <c r="L247" s="30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1"/>
    </row>
    <row r="248" spans="4:24" ht="12.75" hidden="1">
      <c r="D248" t="s">
        <v>115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0" t="e">
        <f>#REF!</f>
        <v>#REF!</v>
      </c>
      <c r="K248" s="31" t="e">
        <f>#REF!</f>
        <v>#REF!</v>
      </c>
      <c r="L248" s="30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1"/>
    </row>
    <row r="249" spans="4:24" ht="12.75" hidden="1">
      <c r="D249" t="s">
        <v>115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0" t="e">
        <f>#REF!</f>
        <v>#REF!</v>
      </c>
      <c r="K249" s="31" t="e">
        <f>#REF!</f>
        <v>#REF!</v>
      </c>
      <c r="L249" s="30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1"/>
    </row>
    <row r="250" spans="4:24" ht="12.75" hidden="1">
      <c r="D250" t="s">
        <v>115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0" t="e">
        <f>#REF!</f>
        <v>#REF!</v>
      </c>
      <c r="K250" s="31" t="e">
        <f>#REF!</f>
        <v>#REF!</v>
      </c>
      <c r="L250" s="30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1"/>
    </row>
    <row r="251" spans="4:24" ht="12.75" hidden="1">
      <c r="D251" t="s">
        <v>115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0" t="e">
        <f>#REF!</f>
        <v>#REF!</v>
      </c>
      <c r="K251" s="31" t="e">
        <f>#REF!</f>
        <v>#REF!</v>
      </c>
      <c r="L251" s="30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1"/>
    </row>
    <row r="252" spans="4:24" ht="12.75" hidden="1">
      <c r="D252" t="s">
        <v>115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0" t="e">
        <f>#REF!</f>
        <v>#REF!</v>
      </c>
      <c r="K252" s="31" t="e">
        <f>#REF!</f>
        <v>#REF!</v>
      </c>
      <c r="L252" s="30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1"/>
    </row>
    <row r="253" spans="4:24" ht="12.75" hidden="1">
      <c r="D253" t="s">
        <v>115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0" t="e">
        <f>#REF!</f>
        <v>#REF!</v>
      </c>
      <c r="K253" s="31" t="e">
        <f>#REF!</f>
        <v>#REF!</v>
      </c>
      <c r="L253" s="30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1"/>
    </row>
    <row r="254" spans="4:24" ht="12.75" hidden="1">
      <c r="D254" t="s">
        <v>115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0" t="e">
        <f>#REF!</f>
        <v>#REF!</v>
      </c>
      <c r="K254" s="31" t="e">
        <f>#REF!</f>
        <v>#REF!</v>
      </c>
      <c r="L254" s="30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1"/>
    </row>
    <row r="255" spans="4:24" ht="12.75" hidden="1">
      <c r="D255" t="s">
        <v>115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0" t="e">
        <f>#REF!</f>
        <v>#REF!</v>
      </c>
      <c r="K255" s="31" t="e">
        <f>#REF!</f>
        <v>#REF!</v>
      </c>
      <c r="L255" s="30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1"/>
    </row>
    <row r="256" spans="4:24" ht="12.75" hidden="1">
      <c r="D256" t="s">
        <v>115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0" t="e">
        <f>#REF!</f>
        <v>#REF!</v>
      </c>
      <c r="K256" s="31" t="e">
        <f>#REF!</f>
        <v>#REF!</v>
      </c>
      <c r="L256" s="30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1"/>
    </row>
    <row r="257" spans="4:24" ht="12.75" hidden="1">
      <c r="D257" t="s">
        <v>115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0" t="e">
        <f>#REF!</f>
        <v>#REF!</v>
      </c>
      <c r="K257" s="31" t="e">
        <f>#REF!</f>
        <v>#REF!</v>
      </c>
      <c r="L257" s="30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1"/>
    </row>
    <row r="258" spans="4:24" ht="12.75" hidden="1">
      <c r="D258" t="s">
        <v>115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0" t="e">
        <f>#REF!</f>
        <v>#REF!</v>
      </c>
      <c r="K258" s="31" t="e">
        <f>#REF!</f>
        <v>#REF!</v>
      </c>
      <c r="L258" s="30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1"/>
    </row>
    <row r="259" spans="4:24" ht="12.75" hidden="1">
      <c r="D259" t="s">
        <v>115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0" t="e">
        <f>#REF!</f>
        <v>#REF!</v>
      </c>
      <c r="K259" s="31" t="e">
        <f>#REF!</f>
        <v>#REF!</v>
      </c>
      <c r="L259" s="30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1"/>
    </row>
    <row r="260" spans="4:24" ht="12.75" hidden="1">
      <c r="D260" t="s">
        <v>115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0" t="e">
        <f>#REF!</f>
        <v>#REF!</v>
      </c>
      <c r="K260" s="31" t="e">
        <f>#REF!</f>
        <v>#REF!</v>
      </c>
      <c r="L260" s="30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1"/>
    </row>
    <row r="261" spans="4:24" ht="12.75" hidden="1">
      <c r="D261" t="s">
        <v>115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0" t="e">
        <f>#REF!</f>
        <v>#REF!</v>
      </c>
      <c r="K261" s="31" t="e">
        <f>#REF!</f>
        <v>#REF!</v>
      </c>
      <c r="L261" s="30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1"/>
    </row>
    <row r="262" spans="4:24" ht="12.75" hidden="1">
      <c r="D262" t="s">
        <v>115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0" t="e">
        <f>#REF!</f>
        <v>#REF!</v>
      </c>
      <c r="K262" s="31" t="e">
        <f>#REF!</f>
        <v>#REF!</v>
      </c>
      <c r="L262" s="30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1"/>
    </row>
    <row r="263" spans="4:24" ht="12.75" hidden="1">
      <c r="D263" t="s">
        <v>115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0" t="e">
        <f>#REF!</f>
        <v>#REF!</v>
      </c>
      <c r="K263" s="31" t="e">
        <f>#REF!</f>
        <v>#REF!</v>
      </c>
      <c r="L263" s="30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1"/>
    </row>
    <row r="264" spans="4:24" ht="12.75" hidden="1">
      <c r="D264" t="s">
        <v>115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0" t="e">
        <f>#REF!</f>
        <v>#REF!</v>
      </c>
      <c r="K264" s="31" t="e">
        <f>#REF!</f>
        <v>#REF!</v>
      </c>
      <c r="L264" s="30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1"/>
    </row>
    <row r="265" spans="4:24" ht="12.75" hidden="1">
      <c r="D265" t="s">
        <v>115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0" t="e">
        <f>#REF!</f>
        <v>#REF!</v>
      </c>
      <c r="K265" s="31" t="e">
        <f>#REF!</f>
        <v>#REF!</v>
      </c>
      <c r="L265" s="30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1"/>
    </row>
    <row r="266" spans="4:24" ht="12.75" hidden="1">
      <c r="D266" t="s">
        <v>115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0" t="e">
        <f>#REF!</f>
        <v>#REF!</v>
      </c>
      <c r="K266" s="31" t="e">
        <f>#REF!</f>
        <v>#REF!</v>
      </c>
      <c r="L266" s="30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1"/>
    </row>
    <row r="267" spans="4:24" ht="12.75" hidden="1">
      <c r="D267" t="s">
        <v>115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0" t="e">
        <f>#REF!</f>
        <v>#REF!</v>
      </c>
      <c r="K267" s="31" t="e">
        <f>#REF!</f>
        <v>#REF!</v>
      </c>
      <c r="L267" s="30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1"/>
    </row>
    <row r="268" spans="4:24" ht="12.75" hidden="1">
      <c r="D268" t="s">
        <v>115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0" t="e">
        <f>#REF!</f>
        <v>#REF!</v>
      </c>
      <c r="K268" s="31" t="e">
        <f>#REF!</f>
        <v>#REF!</v>
      </c>
      <c r="L268" s="30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1"/>
    </row>
    <row r="269" spans="4:24" ht="12.75" hidden="1">
      <c r="D269" t="s">
        <v>115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0" t="e">
        <f>#REF!</f>
        <v>#REF!</v>
      </c>
      <c r="K269" s="31" t="e">
        <f>#REF!</f>
        <v>#REF!</v>
      </c>
      <c r="L269" s="30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1"/>
    </row>
    <row r="270" spans="4:24" ht="12.75" hidden="1">
      <c r="D270" t="s">
        <v>115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0" t="e">
        <f>#REF!</f>
        <v>#REF!</v>
      </c>
      <c r="K270" s="31" t="e">
        <f>#REF!</f>
        <v>#REF!</v>
      </c>
      <c r="L270" s="30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1"/>
    </row>
    <row r="271" spans="4:24" ht="12.75" hidden="1">
      <c r="D271" t="s">
        <v>115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0" t="e">
        <f>#REF!</f>
        <v>#REF!</v>
      </c>
      <c r="K271" s="31" t="e">
        <f>#REF!</f>
        <v>#REF!</v>
      </c>
      <c r="L271" s="30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1"/>
    </row>
    <row r="272" spans="4:24" ht="12.75" hidden="1">
      <c r="D272" t="s">
        <v>115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0" t="e">
        <f>#REF!</f>
        <v>#REF!</v>
      </c>
      <c r="K272" s="31" t="e">
        <f>#REF!</f>
        <v>#REF!</v>
      </c>
      <c r="L272" s="30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1"/>
    </row>
    <row r="273" spans="4:24" ht="12.75" hidden="1">
      <c r="D273" t="s">
        <v>115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0" t="e">
        <f>#REF!</f>
        <v>#REF!</v>
      </c>
      <c r="K273" s="31" t="e">
        <f>#REF!</f>
        <v>#REF!</v>
      </c>
      <c r="L273" s="30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1"/>
    </row>
    <row r="274" spans="4:24" ht="12.75" hidden="1">
      <c r="D274" t="s">
        <v>115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0" t="e">
        <f>#REF!</f>
        <v>#REF!</v>
      </c>
      <c r="K274" s="31" t="e">
        <f>#REF!</f>
        <v>#REF!</v>
      </c>
      <c r="L274" s="30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1"/>
    </row>
    <row r="275" spans="4:24" ht="12.75" hidden="1">
      <c r="D275" t="s">
        <v>115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0" t="e">
        <f>#REF!</f>
        <v>#REF!</v>
      </c>
      <c r="K275" s="31" t="e">
        <f>#REF!</f>
        <v>#REF!</v>
      </c>
      <c r="L275" s="30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1"/>
    </row>
    <row r="276" spans="4:24" ht="12.75" hidden="1">
      <c r="D276" t="s">
        <v>115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0" t="e">
        <f>#REF!</f>
        <v>#REF!</v>
      </c>
      <c r="K276" s="31" t="e">
        <f>#REF!</f>
        <v>#REF!</v>
      </c>
      <c r="L276" s="30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1"/>
    </row>
    <row r="277" spans="4:24" ht="12.75" hidden="1">
      <c r="D277" t="s">
        <v>115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0" t="e">
        <f>#REF!</f>
        <v>#REF!</v>
      </c>
      <c r="K277" s="31" t="e">
        <f>#REF!</f>
        <v>#REF!</v>
      </c>
      <c r="L277" s="30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1"/>
    </row>
    <row r="278" spans="4:24" ht="12.75" hidden="1">
      <c r="D278" t="s">
        <v>115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0" t="e">
        <f>#REF!</f>
        <v>#REF!</v>
      </c>
      <c r="K278" s="31" t="e">
        <f>#REF!</f>
        <v>#REF!</v>
      </c>
      <c r="L278" s="30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1"/>
    </row>
    <row r="279" spans="4:24" ht="12.75" hidden="1">
      <c r="D279" t="s">
        <v>116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0" t="e">
        <f>#REF!</f>
        <v>#REF!</v>
      </c>
      <c r="K279" s="31" t="e">
        <f>#REF!</f>
        <v>#REF!</v>
      </c>
      <c r="L279" s="30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1"/>
    </row>
    <row r="280" spans="4:24" ht="12.75" hidden="1">
      <c r="D280" t="s">
        <v>116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0" t="e">
        <f>#REF!</f>
        <v>#REF!</v>
      </c>
      <c r="K280" s="31" t="e">
        <f>#REF!</f>
        <v>#REF!</v>
      </c>
      <c r="L280" s="30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1"/>
    </row>
    <row r="281" spans="4:24" ht="12.75" hidden="1">
      <c r="D281" t="s">
        <v>116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0" t="e">
        <f>#REF!</f>
        <v>#REF!</v>
      </c>
      <c r="K281" s="31" t="e">
        <f>#REF!</f>
        <v>#REF!</v>
      </c>
      <c r="L281" s="30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1"/>
    </row>
    <row r="282" spans="4:24" ht="12.75" hidden="1">
      <c r="D282" t="s">
        <v>116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0" t="e">
        <f>#REF!</f>
        <v>#REF!</v>
      </c>
      <c r="K282" s="31" t="e">
        <f>#REF!</f>
        <v>#REF!</v>
      </c>
      <c r="L282" s="30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1"/>
    </row>
    <row r="283" spans="4:24" ht="12.75" hidden="1">
      <c r="D283" t="s">
        <v>116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0" t="e">
        <f>#REF!</f>
        <v>#REF!</v>
      </c>
      <c r="K283" s="31" t="e">
        <f>#REF!</f>
        <v>#REF!</v>
      </c>
      <c r="L283" s="30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1"/>
    </row>
    <row r="284" spans="4:24" ht="12.75" hidden="1">
      <c r="D284" t="s">
        <v>116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0" t="e">
        <f>#REF!</f>
        <v>#REF!</v>
      </c>
      <c r="K284" s="31" t="e">
        <f>#REF!</f>
        <v>#REF!</v>
      </c>
      <c r="L284" s="30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1"/>
    </row>
    <row r="285" spans="4:24" ht="12.75" hidden="1">
      <c r="D285" t="s">
        <v>116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0" t="e">
        <f>#REF!</f>
        <v>#REF!</v>
      </c>
      <c r="K285" s="31" t="e">
        <f>#REF!</f>
        <v>#REF!</v>
      </c>
      <c r="L285" s="30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1"/>
    </row>
    <row r="286" spans="4:24" ht="12.75" hidden="1">
      <c r="D286" t="s">
        <v>116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0" t="e">
        <f>#REF!</f>
        <v>#REF!</v>
      </c>
      <c r="K286" s="31" t="e">
        <f>#REF!</f>
        <v>#REF!</v>
      </c>
      <c r="L286" s="30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1"/>
    </row>
    <row r="287" spans="4:24" ht="12.75" hidden="1">
      <c r="D287" t="s">
        <v>116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0" t="e">
        <f>#REF!</f>
        <v>#REF!</v>
      </c>
      <c r="K287" s="31" t="e">
        <f>#REF!</f>
        <v>#REF!</v>
      </c>
      <c r="L287" s="30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1"/>
    </row>
    <row r="288" spans="4:24" ht="12.75" hidden="1">
      <c r="D288" t="s">
        <v>116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0" t="e">
        <f>#REF!</f>
        <v>#REF!</v>
      </c>
      <c r="K288" s="31" t="e">
        <f>#REF!</f>
        <v>#REF!</v>
      </c>
      <c r="L288" s="30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1"/>
    </row>
    <row r="289" spans="4:24" ht="12.75" hidden="1">
      <c r="D289" t="s">
        <v>116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0" t="e">
        <f>#REF!</f>
        <v>#REF!</v>
      </c>
      <c r="K289" s="31" t="e">
        <f>#REF!</f>
        <v>#REF!</v>
      </c>
      <c r="L289" s="30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1"/>
    </row>
    <row r="290" spans="4:24" ht="12.75" hidden="1">
      <c r="D290" t="s">
        <v>116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0" t="e">
        <f>#REF!</f>
        <v>#REF!</v>
      </c>
      <c r="K290" s="31" t="e">
        <f>#REF!</f>
        <v>#REF!</v>
      </c>
      <c r="L290" s="30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1"/>
    </row>
    <row r="291" spans="4:24" ht="12.75" hidden="1">
      <c r="D291" t="s">
        <v>116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0" t="e">
        <f>#REF!</f>
        <v>#REF!</v>
      </c>
      <c r="K291" s="31" t="e">
        <f>#REF!</f>
        <v>#REF!</v>
      </c>
      <c r="L291" s="30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1"/>
    </row>
    <row r="292" spans="4:24" ht="12.75" hidden="1">
      <c r="D292" t="s">
        <v>116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0" t="e">
        <f>#REF!</f>
        <v>#REF!</v>
      </c>
      <c r="K292" s="31" t="e">
        <f>#REF!</f>
        <v>#REF!</v>
      </c>
      <c r="L292" s="30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1"/>
    </row>
    <row r="293" spans="4:24" ht="12.75" hidden="1">
      <c r="D293" t="s">
        <v>116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0" t="e">
        <f>#REF!</f>
        <v>#REF!</v>
      </c>
      <c r="K293" s="31" t="e">
        <f>#REF!</f>
        <v>#REF!</v>
      </c>
      <c r="L293" s="30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1"/>
    </row>
    <row r="294" spans="4:24" ht="12.75" hidden="1">
      <c r="D294" t="s">
        <v>116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0" t="e">
        <f>#REF!</f>
        <v>#REF!</v>
      </c>
      <c r="K294" s="31" t="e">
        <f>#REF!</f>
        <v>#REF!</v>
      </c>
      <c r="L294" s="30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1"/>
    </row>
    <row r="295" spans="4:24" ht="12.75" hidden="1">
      <c r="D295" t="s">
        <v>116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0" t="e">
        <f>#REF!</f>
        <v>#REF!</v>
      </c>
      <c r="K295" s="31" t="e">
        <f>#REF!</f>
        <v>#REF!</v>
      </c>
      <c r="L295" s="30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1"/>
    </row>
    <row r="296" spans="4:24" ht="12.75" hidden="1">
      <c r="D296" t="s">
        <v>116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0" t="e">
        <f>#REF!</f>
        <v>#REF!</v>
      </c>
      <c r="K296" s="31" t="e">
        <f>#REF!</f>
        <v>#REF!</v>
      </c>
      <c r="L296" s="30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1"/>
    </row>
    <row r="297" spans="4:24" ht="12.75" hidden="1">
      <c r="D297" t="s">
        <v>116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0" t="e">
        <f>#REF!</f>
        <v>#REF!</v>
      </c>
      <c r="K297" s="31" t="e">
        <f>#REF!</f>
        <v>#REF!</v>
      </c>
      <c r="L297" s="30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1"/>
    </row>
    <row r="298" spans="4:24" ht="12.75" hidden="1">
      <c r="D298" t="s">
        <v>116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0" t="e">
        <f>#REF!</f>
        <v>#REF!</v>
      </c>
      <c r="K298" s="31" t="e">
        <f>#REF!</f>
        <v>#REF!</v>
      </c>
      <c r="L298" s="30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1"/>
    </row>
    <row r="299" spans="4:24" ht="12.75" hidden="1">
      <c r="D299" t="s">
        <v>116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0" t="e">
        <f>#REF!</f>
        <v>#REF!</v>
      </c>
      <c r="K299" s="31" t="e">
        <f>#REF!</f>
        <v>#REF!</v>
      </c>
      <c r="L299" s="30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1"/>
    </row>
    <row r="300" spans="4:24" ht="12.75" hidden="1">
      <c r="D300" t="s">
        <v>116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0" t="e">
        <f>#REF!</f>
        <v>#REF!</v>
      </c>
      <c r="K300" s="31" t="e">
        <f>#REF!</f>
        <v>#REF!</v>
      </c>
      <c r="L300" s="30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1"/>
    </row>
    <row r="301" spans="4:24" ht="12.75" hidden="1">
      <c r="D301" t="s">
        <v>116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0" t="e">
        <f>#REF!</f>
        <v>#REF!</v>
      </c>
      <c r="K301" s="31" t="e">
        <f>#REF!</f>
        <v>#REF!</v>
      </c>
      <c r="L301" s="30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1"/>
    </row>
    <row r="302" spans="4:24" ht="12.75" hidden="1">
      <c r="D302" t="s">
        <v>116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0" t="e">
        <f>#REF!</f>
        <v>#REF!</v>
      </c>
      <c r="K302" s="31" t="e">
        <f>#REF!</f>
        <v>#REF!</v>
      </c>
      <c r="L302" s="30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1"/>
    </row>
    <row r="303" spans="4:24" ht="12.75" hidden="1">
      <c r="D303" t="s">
        <v>116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0" t="e">
        <f>#REF!</f>
        <v>#REF!</v>
      </c>
      <c r="K303" s="31" t="e">
        <f>#REF!</f>
        <v>#REF!</v>
      </c>
      <c r="L303" s="30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1"/>
    </row>
    <row r="304" spans="4:24" ht="12.75" hidden="1">
      <c r="D304" t="s">
        <v>116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0" t="e">
        <f>#REF!</f>
        <v>#REF!</v>
      </c>
      <c r="K304" s="31" t="e">
        <f>#REF!</f>
        <v>#REF!</v>
      </c>
      <c r="L304" s="30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1"/>
    </row>
    <row r="305" spans="4:24" ht="12.75" hidden="1">
      <c r="D305" t="s">
        <v>116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0" t="e">
        <f>#REF!</f>
        <v>#REF!</v>
      </c>
      <c r="K305" s="31" t="e">
        <f>#REF!</f>
        <v>#REF!</v>
      </c>
      <c r="L305" s="30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1"/>
    </row>
    <row r="306" spans="4:24" ht="12.75" hidden="1">
      <c r="D306" t="s">
        <v>116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0" t="e">
        <f>#REF!</f>
        <v>#REF!</v>
      </c>
      <c r="K306" s="31" t="e">
        <f>#REF!</f>
        <v>#REF!</v>
      </c>
      <c r="L306" s="30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1"/>
    </row>
    <row r="307" spans="4:24" ht="12.75" hidden="1">
      <c r="D307" t="s">
        <v>116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0" t="e">
        <f>#REF!</f>
        <v>#REF!</v>
      </c>
      <c r="K307" s="31" t="e">
        <f>#REF!</f>
        <v>#REF!</v>
      </c>
      <c r="L307" s="30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1"/>
    </row>
    <row r="308" spans="4:24" ht="12.75" hidden="1">
      <c r="D308" t="s">
        <v>116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0" t="e">
        <f>#REF!</f>
        <v>#REF!</v>
      </c>
      <c r="K308" s="31" t="e">
        <f>#REF!</f>
        <v>#REF!</v>
      </c>
      <c r="L308" s="30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1"/>
    </row>
    <row r="309" spans="4:24" ht="12.75" hidden="1">
      <c r="D309" t="s">
        <v>116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0" t="e">
        <f>#REF!</f>
        <v>#REF!</v>
      </c>
      <c r="K309" s="31" t="e">
        <f>#REF!</f>
        <v>#REF!</v>
      </c>
      <c r="L309" s="30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1"/>
    </row>
    <row r="310" spans="4:24" ht="12.75" hidden="1">
      <c r="D310" t="s">
        <v>116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0" t="e">
        <f>#REF!</f>
        <v>#REF!</v>
      </c>
      <c r="K310" s="31" t="e">
        <f>#REF!</f>
        <v>#REF!</v>
      </c>
      <c r="L310" s="30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1"/>
    </row>
    <row r="311" spans="4:24" ht="12.75" hidden="1">
      <c r="D311" t="s">
        <v>116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0" t="e">
        <f>#REF!</f>
        <v>#REF!</v>
      </c>
      <c r="K311" s="31" t="e">
        <f>#REF!</f>
        <v>#REF!</v>
      </c>
      <c r="L311" s="30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1"/>
    </row>
    <row r="312" spans="4:24" ht="12.75" hidden="1">
      <c r="D312" t="s">
        <v>116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0" t="e">
        <f>#REF!</f>
        <v>#REF!</v>
      </c>
      <c r="K312" s="31" t="e">
        <f>#REF!</f>
        <v>#REF!</v>
      </c>
      <c r="L312" s="30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1"/>
    </row>
    <row r="313" spans="4:24" ht="12.75" hidden="1">
      <c r="D313" t="s">
        <v>116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0" t="e">
        <f>#REF!</f>
        <v>#REF!</v>
      </c>
      <c r="K313" s="31" t="e">
        <f>#REF!</f>
        <v>#REF!</v>
      </c>
      <c r="L313" s="30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1"/>
    </row>
    <row r="314" spans="4:24" ht="12.75" hidden="1">
      <c r="D314" t="s">
        <v>116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0" t="e">
        <f>#REF!</f>
        <v>#REF!</v>
      </c>
      <c r="K314" s="31" t="e">
        <f>#REF!</f>
        <v>#REF!</v>
      </c>
      <c r="L314" s="30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1"/>
    </row>
    <row r="315" spans="4:24" ht="12.75" hidden="1">
      <c r="D315" t="s">
        <v>116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0" t="e">
        <f>#REF!</f>
        <v>#REF!</v>
      </c>
      <c r="K315" s="31" t="e">
        <f>#REF!</f>
        <v>#REF!</v>
      </c>
      <c r="L315" s="30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1"/>
    </row>
    <row r="316" spans="4:24" ht="12.75" hidden="1">
      <c r="D316" t="s">
        <v>116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0" t="e">
        <f>#REF!</f>
        <v>#REF!</v>
      </c>
      <c r="K316" s="31" t="e">
        <f>#REF!</f>
        <v>#REF!</v>
      </c>
      <c r="L316" s="30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1"/>
    </row>
    <row r="317" spans="4:24" ht="12.75" hidden="1">
      <c r="D317" t="s">
        <v>116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0" t="e">
        <f>#REF!</f>
        <v>#REF!</v>
      </c>
      <c r="K317" s="31" t="e">
        <f>#REF!</f>
        <v>#REF!</v>
      </c>
      <c r="L317" s="30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1"/>
    </row>
    <row r="318" spans="4:24" ht="12.75" hidden="1">
      <c r="D318" t="s">
        <v>116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0" t="e">
        <f>#REF!</f>
        <v>#REF!</v>
      </c>
      <c r="K318" s="31" t="e">
        <f>#REF!</f>
        <v>#REF!</v>
      </c>
      <c r="L318" s="30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1"/>
    </row>
    <row r="319" spans="4:24" ht="12.75" hidden="1">
      <c r="D319" t="s">
        <v>116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0" t="e">
        <f>#REF!</f>
        <v>#REF!</v>
      </c>
      <c r="K319" s="31" t="e">
        <f>#REF!</f>
        <v>#REF!</v>
      </c>
      <c r="L319" s="30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1"/>
    </row>
    <row r="320" spans="4:24" ht="12.75" hidden="1">
      <c r="D320" t="s">
        <v>116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0" t="e">
        <f>#REF!</f>
        <v>#REF!</v>
      </c>
      <c r="K320" s="31" t="e">
        <f>#REF!</f>
        <v>#REF!</v>
      </c>
      <c r="L320" s="30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1"/>
    </row>
    <row r="321" spans="4:24" ht="12.75" hidden="1">
      <c r="D321" t="s">
        <v>116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0" t="e">
        <f>#REF!</f>
        <v>#REF!</v>
      </c>
      <c r="K321" s="31" t="e">
        <f>#REF!</f>
        <v>#REF!</v>
      </c>
      <c r="L321" s="30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1"/>
    </row>
    <row r="322" spans="4:24" ht="12.75" hidden="1">
      <c r="D322" t="s">
        <v>116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0" t="e">
        <f>#REF!</f>
        <v>#REF!</v>
      </c>
      <c r="K322" s="31" t="e">
        <f>#REF!</f>
        <v>#REF!</v>
      </c>
      <c r="L322" s="30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1"/>
    </row>
    <row r="323" spans="4:24" ht="12.75" hidden="1">
      <c r="D323" t="s">
        <v>117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0" t="e">
        <f>#REF!</f>
        <v>#REF!</v>
      </c>
      <c r="K323" s="31" t="e">
        <f>#REF!</f>
        <v>#REF!</v>
      </c>
      <c r="L323" s="30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1"/>
    </row>
    <row r="324" spans="4:24" ht="12.75" hidden="1">
      <c r="D324" t="s">
        <v>117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0" t="e">
        <f>#REF!</f>
        <v>#REF!</v>
      </c>
      <c r="K324" s="31" t="e">
        <f>#REF!</f>
        <v>#REF!</v>
      </c>
      <c r="L324" s="30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1"/>
    </row>
    <row r="325" spans="4:24" ht="12.75" hidden="1">
      <c r="D325" t="s">
        <v>117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0" t="e">
        <f>#REF!</f>
        <v>#REF!</v>
      </c>
      <c r="K325" s="31" t="e">
        <f>#REF!</f>
        <v>#REF!</v>
      </c>
      <c r="L325" s="30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1"/>
    </row>
    <row r="326" spans="4:24" ht="12.75" hidden="1">
      <c r="D326" t="s">
        <v>117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0" t="e">
        <f>#REF!</f>
        <v>#REF!</v>
      </c>
      <c r="K326" s="31" t="e">
        <f>#REF!</f>
        <v>#REF!</v>
      </c>
      <c r="L326" s="30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1"/>
    </row>
    <row r="327" spans="4:24" ht="12.75" hidden="1">
      <c r="D327" t="s">
        <v>117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0" t="e">
        <f>#REF!</f>
        <v>#REF!</v>
      </c>
      <c r="K327" s="31" t="e">
        <f>#REF!</f>
        <v>#REF!</v>
      </c>
      <c r="L327" s="30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1"/>
    </row>
    <row r="328" spans="4:24" ht="12.75" hidden="1">
      <c r="D328" t="s">
        <v>117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0" t="e">
        <f>#REF!</f>
        <v>#REF!</v>
      </c>
      <c r="K328" s="31" t="e">
        <f>#REF!</f>
        <v>#REF!</v>
      </c>
      <c r="L328" s="30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1"/>
    </row>
    <row r="329" spans="4:24" ht="12.75" hidden="1">
      <c r="D329" t="s">
        <v>117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0" t="e">
        <f>#REF!</f>
        <v>#REF!</v>
      </c>
      <c r="K329" s="31" t="e">
        <f>#REF!</f>
        <v>#REF!</v>
      </c>
      <c r="L329" s="30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1"/>
    </row>
    <row r="330" spans="4:24" ht="12.75" hidden="1">
      <c r="D330" t="s">
        <v>117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0" t="e">
        <f>#REF!</f>
        <v>#REF!</v>
      </c>
      <c r="K330" s="31" t="e">
        <f>#REF!</f>
        <v>#REF!</v>
      </c>
      <c r="L330" s="30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1"/>
    </row>
    <row r="331" spans="4:24" ht="12.75" hidden="1">
      <c r="D331" t="s">
        <v>117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0" t="e">
        <f>#REF!</f>
        <v>#REF!</v>
      </c>
      <c r="K331" s="31" t="e">
        <f>#REF!</f>
        <v>#REF!</v>
      </c>
      <c r="L331" s="30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1"/>
    </row>
    <row r="332" spans="4:24" ht="12.75" hidden="1">
      <c r="D332" t="s">
        <v>117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0" t="e">
        <f>#REF!</f>
        <v>#REF!</v>
      </c>
      <c r="K332" s="31" t="e">
        <f>#REF!</f>
        <v>#REF!</v>
      </c>
      <c r="L332" s="30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1"/>
    </row>
    <row r="333" spans="4:24" ht="12.75" hidden="1">
      <c r="D333" t="s">
        <v>117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0" t="e">
        <f>#REF!</f>
        <v>#REF!</v>
      </c>
      <c r="K333" s="31" t="e">
        <f>#REF!</f>
        <v>#REF!</v>
      </c>
      <c r="L333" s="30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1"/>
    </row>
    <row r="334" spans="4:24" ht="12.75" hidden="1">
      <c r="D334" t="s">
        <v>117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0" t="e">
        <f>#REF!</f>
        <v>#REF!</v>
      </c>
      <c r="K334" s="31" t="e">
        <f>#REF!</f>
        <v>#REF!</v>
      </c>
      <c r="L334" s="30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1"/>
    </row>
    <row r="335" spans="4:24" ht="12.75" hidden="1">
      <c r="D335" t="s">
        <v>117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0" t="e">
        <f>#REF!</f>
        <v>#REF!</v>
      </c>
      <c r="K335" s="31" t="e">
        <f>#REF!</f>
        <v>#REF!</v>
      </c>
      <c r="L335" s="30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1"/>
    </row>
    <row r="336" spans="4:24" ht="12.75" hidden="1">
      <c r="D336" t="s">
        <v>117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0" t="e">
        <f>#REF!</f>
        <v>#REF!</v>
      </c>
      <c r="K336" s="31" t="e">
        <f>#REF!</f>
        <v>#REF!</v>
      </c>
      <c r="L336" s="30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1"/>
    </row>
    <row r="337" spans="4:24" ht="12.75" hidden="1">
      <c r="D337" t="s">
        <v>117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0" t="e">
        <f>#REF!</f>
        <v>#REF!</v>
      </c>
      <c r="K337" s="31" t="e">
        <f>#REF!</f>
        <v>#REF!</v>
      </c>
      <c r="L337" s="30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1"/>
    </row>
    <row r="338" spans="4:24" ht="12.75" hidden="1">
      <c r="D338" t="s">
        <v>117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0" t="e">
        <f>#REF!</f>
        <v>#REF!</v>
      </c>
      <c r="K338" s="31" t="e">
        <f>#REF!</f>
        <v>#REF!</v>
      </c>
      <c r="L338" s="30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1"/>
    </row>
    <row r="339" spans="4:24" ht="12.75" hidden="1">
      <c r="D339" t="s">
        <v>117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0" t="e">
        <f>#REF!</f>
        <v>#REF!</v>
      </c>
      <c r="K339" s="31" t="e">
        <f>#REF!</f>
        <v>#REF!</v>
      </c>
      <c r="L339" s="30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1"/>
    </row>
    <row r="340" spans="4:24" ht="12.75" hidden="1">
      <c r="D340" t="s">
        <v>117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0" t="e">
        <f>#REF!</f>
        <v>#REF!</v>
      </c>
      <c r="K340" s="31" t="e">
        <f>#REF!</f>
        <v>#REF!</v>
      </c>
      <c r="L340" s="30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1"/>
    </row>
    <row r="341" spans="4:24" ht="12.75" hidden="1">
      <c r="D341" t="s">
        <v>117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0" t="e">
        <f>#REF!</f>
        <v>#REF!</v>
      </c>
      <c r="K341" s="31" t="e">
        <f>#REF!</f>
        <v>#REF!</v>
      </c>
      <c r="L341" s="30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1"/>
    </row>
    <row r="342" spans="4:24" ht="12.75" hidden="1">
      <c r="D342" t="s">
        <v>117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0" t="e">
        <f>#REF!</f>
        <v>#REF!</v>
      </c>
      <c r="K342" s="31" t="e">
        <f>#REF!</f>
        <v>#REF!</v>
      </c>
      <c r="L342" s="30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1"/>
    </row>
    <row r="343" spans="4:24" ht="12.75" hidden="1">
      <c r="D343" t="s">
        <v>117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0" t="e">
        <f>#REF!</f>
        <v>#REF!</v>
      </c>
      <c r="K343" s="31" t="e">
        <f>#REF!</f>
        <v>#REF!</v>
      </c>
      <c r="L343" s="30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1"/>
    </row>
    <row r="344" spans="4:24" ht="12.75" hidden="1">
      <c r="D344" t="s">
        <v>117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0" t="e">
        <f>#REF!</f>
        <v>#REF!</v>
      </c>
      <c r="K344" s="31" t="e">
        <f>#REF!</f>
        <v>#REF!</v>
      </c>
      <c r="L344" s="30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1"/>
    </row>
    <row r="345" spans="4:24" ht="12.75" hidden="1">
      <c r="D345" t="s">
        <v>117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0" t="e">
        <f>#REF!</f>
        <v>#REF!</v>
      </c>
      <c r="K345" s="31" t="e">
        <f>#REF!</f>
        <v>#REF!</v>
      </c>
      <c r="L345" s="30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1"/>
    </row>
    <row r="346" spans="4:24" ht="12.75" hidden="1">
      <c r="D346" t="s">
        <v>117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0" t="e">
        <f>#REF!</f>
        <v>#REF!</v>
      </c>
      <c r="K346" s="31" t="e">
        <f>#REF!</f>
        <v>#REF!</v>
      </c>
      <c r="L346" s="30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1"/>
    </row>
    <row r="347" spans="4:24" ht="12.75" hidden="1">
      <c r="D347" t="s">
        <v>117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0" t="e">
        <f>#REF!</f>
        <v>#REF!</v>
      </c>
      <c r="K347" s="31" t="e">
        <f>#REF!</f>
        <v>#REF!</v>
      </c>
      <c r="L347" s="30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1"/>
    </row>
    <row r="348" spans="4:24" ht="12.75" hidden="1">
      <c r="D348" t="s">
        <v>117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0" t="e">
        <f>#REF!</f>
        <v>#REF!</v>
      </c>
      <c r="K348" s="31" t="e">
        <f>#REF!</f>
        <v>#REF!</v>
      </c>
      <c r="L348" s="30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1"/>
    </row>
    <row r="349" spans="4:24" ht="12.75" hidden="1">
      <c r="D349" t="s">
        <v>117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0" t="e">
        <f>#REF!</f>
        <v>#REF!</v>
      </c>
      <c r="K349" s="31" t="e">
        <f>#REF!</f>
        <v>#REF!</v>
      </c>
      <c r="L349" s="30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1"/>
    </row>
    <row r="350" spans="4:24" ht="12.75" hidden="1">
      <c r="D350" t="s">
        <v>117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0" t="e">
        <f>#REF!</f>
        <v>#REF!</v>
      </c>
      <c r="K350" s="31" t="e">
        <f>#REF!</f>
        <v>#REF!</v>
      </c>
      <c r="L350" s="30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1"/>
    </row>
    <row r="351" spans="4:24" ht="12.75" hidden="1">
      <c r="D351" t="s">
        <v>117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0" t="e">
        <f>#REF!</f>
        <v>#REF!</v>
      </c>
      <c r="K351" s="31" t="e">
        <f>#REF!</f>
        <v>#REF!</v>
      </c>
      <c r="L351" s="30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1"/>
    </row>
    <row r="352" spans="4:24" ht="12.75" hidden="1">
      <c r="D352" t="s">
        <v>117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0" t="e">
        <f>#REF!</f>
        <v>#REF!</v>
      </c>
      <c r="K352" s="31" t="e">
        <f>#REF!</f>
        <v>#REF!</v>
      </c>
      <c r="L352" s="30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1"/>
    </row>
    <row r="353" spans="4:24" ht="12.75" hidden="1">
      <c r="D353" t="s">
        <v>117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0" t="e">
        <f>#REF!</f>
        <v>#REF!</v>
      </c>
      <c r="K353" s="31" t="e">
        <f>#REF!</f>
        <v>#REF!</v>
      </c>
      <c r="L353" s="30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1"/>
    </row>
    <row r="354" spans="4:24" ht="12.75" hidden="1">
      <c r="D354" t="s">
        <v>117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0" t="e">
        <f>#REF!</f>
        <v>#REF!</v>
      </c>
      <c r="K354" s="31" t="e">
        <f>#REF!</f>
        <v>#REF!</v>
      </c>
      <c r="L354" s="30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1"/>
    </row>
    <row r="355" spans="4:24" ht="12.75" hidden="1">
      <c r="D355" t="s">
        <v>117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0" t="e">
        <f>#REF!</f>
        <v>#REF!</v>
      </c>
      <c r="K355" s="31" t="e">
        <f>#REF!</f>
        <v>#REF!</v>
      </c>
      <c r="L355" s="30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1"/>
    </row>
    <row r="356" spans="4:24" ht="12.75" hidden="1">
      <c r="D356" t="s">
        <v>117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0" t="e">
        <f>#REF!</f>
        <v>#REF!</v>
      </c>
      <c r="K356" s="31" t="e">
        <f>#REF!</f>
        <v>#REF!</v>
      </c>
      <c r="L356" s="30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1"/>
    </row>
    <row r="357" spans="4:24" ht="12.75" hidden="1">
      <c r="D357" t="s">
        <v>117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0" t="e">
        <f>#REF!</f>
        <v>#REF!</v>
      </c>
      <c r="K357" s="31" t="e">
        <f>#REF!</f>
        <v>#REF!</v>
      </c>
      <c r="L357" s="30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1"/>
    </row>
    <row r="358" spans="4:24" ht="12.75" hidden="1">
      <c r="D358" t="s">
        <v>117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0" t="e">
        <f>#REF!</f>
        <v>#REF!</v>
      </c>
      <c r="K358" s="31" t="e">
        <f>#REF!</f>
        <v>#REF!</v>
      </c>
      <c r="L358" s="30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1"/>
    </row>
    <row r="359" spans="4:24" ht="12.75" hidden="1">
      <c r="D359" t="s">
        <v>117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0" t="e">
        <f>#REF!</f>
        <v>#REF!</v>
      </c>
      <c r="K359" s="31" t="e">
        <f>#REF!</f>
        <v>#REF!</v>
      </c>
      <c r="L359" s="30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1"/>
    </row>
    <row r="360" spans="4:24" ht="12.75" hidden="1">
      <c r="D360" t="s">
        <v>117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0" t="e">
        <f>#REF!</f>
        <v>#REF!</v>
      </c>
      <c r="K360" s="31" t="e">
        <f>#REF!</f>
        <v>#REF!</v>
      </c>
      <c r="L360" s="30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1"/>
    </row>
    <row r="361" spans="4:24" ht="12.75" hidden="1">
      <c r="D361" t="s">
        <v>117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0" t="e">
        <f>#REF!</f>
        <v>#REF!</v>
      </c>
      <c r="K361" s="31" t="e">
        <f>#REF!</f>
        <v>#REF!</v>
      </c>
      <c r="L361" s="30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1"/>
    </row>
    <row r="362" spans="4:24" ht="12.75" hidden="1">
      <c r="D362" t="s">
        <v>117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0" t="e">
        <f>#REF!</f>
        <v>#REF!</v>
      </c>
      <c r="K362" s="31" t="e">
        <f>#REF!</f>
        <v>#REF!</v>
      </c>
      <c r="L362" s="30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1"/>
    </row>
    <row r="363" spans="4:24" ht="12.75" hidden="1">
      <c r="D363" t="s">
        <v>117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0" t="e">
        <f>#REF!</f>
        <v>#REF!</v>
      </c>
      <c r="K363" s="31" t="e">
        <f>#REF!</f>
        <v>#REF!</v>
      </c>
      <c r="L363" s="30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1"/>
    </row>
    <row r="364" spans="4:24" ht="12.75" hidden="1">
      <c r="D364" t="s">
        <v>117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0" t="e">
        <f>#REF!</f>
        <v>#REF!</v>
      </c>
      <c r="K364" s="31" t="e">
        <f>#REF!</f>
        <v>#REF!</v>
      </c>
      <c r="L364" s="30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1"/>
    </row>
    <row r="365" spans="4:24" ht="12.75" hidden="1">
      <c r="D365" t="s">
        <v>117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0" t="e">
        <f>#REF!</f>
        <v>#REF!</v>
      </c>
      <c r="K365" s="31" t="e">
        <f>#REF!</f>
        <v>#REF!</v>
      </c>
      <c r="L365" s="30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1"/>
    </row>
    <row r="366" spans="4:24" ht="12.75" hidden="1">
      <c r="D366" t="s">
        <v>117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0" t="e">
        <f>#REF!</f>
        <v>#REF!</v>
      </c>
      <c r="K366" s="31" t="e">
        <f>#REF!</f>
        <v>#REF!</v>
      </c>
      <c r="L366" s="30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1"/>
    </row>
    <row r="367" spans="4:24" ht="12.75" hidden="1">
      <c r="D367" t="s">
        <v>117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0" t="e">
        <f>#REF!</f>
        <v>#REF!</v>
      </c>
      <c r="K367" s="31" t="e">
        <f>#REF!</f>
        <v>#REF!</v>
      </c>
      <c r="L367" s="30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1"/>
    </row>
    <row r="368" spans="4:24" ht="12.75" hidden="1">
      <c r="D368" t="s">
        <v>111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0" t="e">
        <f>#REF!</f>
        <v>#REF!</v>
      </c>
      <c r="K368" s="31" t="e">
        <f>#REF!</f>
        <v>#REF!</v>
      </c>
      <c r="L368" s="30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1"/>
    </row>
    <row r="369" spans="4:24" ht="12.75" hidden="1">
      <c r="D369" t="s">
        <v>111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0" t="e">
        <f>#REF!</f>
        <v>#REF!</v>
      </c>
      <c r="K369" s="31" t="e">
        <f>#REF!</f>
        <v>#REF!</v>
      </c>
      <c r="L369" s="30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1"/>
    </row>
    <row r="370" spans="4:24" ht="12.75" hidden="1">
      <c r="D370" t="s">
        <v>111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0" t="e">
        <f>#REF!</f>
        <v>#REF!</v>
      </c>
      <c r="K370" s="31" t="e">
        <f>#REF!</f>
        <v>#REF!</v>
      </c>
      <c r="L370" s="30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1"/>
    </row>
    <row r="371" spans="4:24" ht="12.75" hidden="1">
      <c r="D371" t="s">
        <v>111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0" t="e">
        <f>#REF!</f>
        <v>#REF!</v>
      </c>
      <c r="K371" s="31" t="e">
        <f>#REF!</f>
        <v>#REF!</v>
      </c>
      <c r="L371" s="30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1"/>
    </row>
    <row r="372" spans="4:24" ht="12.75" hidden="1">
      <c r="D372" t="s">
        <v>111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0" t="e">
        <f>#REF!</f>
        <v>#REF!</v>
      </c>
      <c r="K372" s="31" t="e">
        <f>#REF!</f>
        <v>#REF!</v>
      </c>
      <c r="L372" s="30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1"/>
    </row>
    <row r="373" spans="4:24" ht="12.75" hidden="1">
      <c r="D373" t="s">
        <v>111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0" t="e">
        <f>#REF!</f>
        <v>#REF!</v>
      </c>
      <c r="K373" s="31" t="e">
        <f>#REF!</f>
        <v>#REF!</v>
      </c>
      <c r="L373" s="30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1"/>
    </row>
    <row r="374" spans="4:24" ht="12.75" hidden="1">
      <c r="D374" t="s">
        <v>111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0" t="e">
        <f>#REF!</f>
        <v>#REF!</v>
      </c>
      <c r="K374" s="31" t="e">
        <f>#REF!</f>
        <v>#REF!</v>
      </c>
      <c r="L374" s="30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1"/>
    </row>
    <row r="375" spans="4:24" ht="12.75" hidden="1">
      <c r="D375" t="s">
        <v>111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0" t="e">
        <f>#REF!</f>
        <v>#REF!</v>
      </c>
      <c r="K375" s="31" t="e">
        <f>#REF!</f>
        <v>#REF!</v>
      </c>
      <c r="L375" s="30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1"/>
    </row>
    <row r="376" spans="4:24" ht="12.75" hidden="1">
      <c r="D376" t="s">
        <v>111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0" t="e">
        <f>#REF!</f>
        <v>#REF!</v>
      </c>
      <c r="K376" s="31" t="e">
        <f>#REF!</f>
        <v>#REF!</v>
      </c>
      <c r="L376" s="30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1"/>
    </row>
    <row r="377" spans="4:24" ht="12.75" hidden="1">
      <c r="D377" t="s">
        <v>111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0" t="e">
        <f>#REF!</f>
        <v>#REF!</v>
      </c>
      <c r="K377" s="31" t="e">
        <f>#REF!</f>
        <v>#REF!</v>
      </c>
      <c r="L377" s="30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1"/>
    </row>
    <row r="378" spans="4:24" ht="12.75" hidden="1">
      <c r="D378" t="s">
        <v>111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0" t="e">
        <f>#REF!</f>
        <v>#REF!</v>
      </c>
      <c r="K378" s="31" t="e">
        <f>#REF!</f>
        <v>#REF!</v>
      </c>
      <c r="L378" s="30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1"/>
    </row>
    <row r="379" spans="4:24" ht="12.75" hidden="1">
      <c r="D379" t="s">
        <v>111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0" t="e">
        <f>#REF!</f>
        <v>#REF!</v>
      </c>
      <c r="K379" s="31" t="e">
        <f>#REF!</f>
        <v>#REF!</v>
      </c>
      <c r="L379" s="30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1"/>
    </row>
    <row r="380" spans="4:24" ht="12.75" hidden="1">
      <c r="D380" t="s">
        <v>111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0" t="e">
        <f>#REF!</f>
        <v>#REF!</v>
      </c>
      <c r="K380" s="31" t="e">
        <f>#REF!</f>
        <v>#REF!</v>
      </c>
      <c r="L380" s="30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1"/>
    </row>
    <row r="381" spans="4:24" ht="12.75" hidden="1">
      <c r="D381" t="s">
        <v>111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0" t="e">
        <f>#REF!</f>
        <v>#REF!</v>
      </c>
      <c r="K381" s="31" t="e">
        <f>#REF!</f>
        <v>#REF!</v>
      </c>
      <c r="L381" s="30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1"/>
    </row>
    <row r="382" spans="4:24" ht="12.75" hidden="1">
      <c r="D382" t="s">
        <v>111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0" t="e">
        <f>#REF!</f>
        <v>#REF!</v>
      </c>
      <c r="K382" s="31" t="e">
        <f>#REF!</f>
        <v>#REF!</v>
      </c>
      <c r="L382" s="30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1"/>
    </row>
    <row r="383" spans="4:24" ht="12.75" hidden="1">
      <c r="D383" t="s">
        <v>111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0" t="e">
        <f>#REF!</f>
        <v>#REF!</v>
      </c>
      <c r="K383" s="31" t="e">
        <f>#REF!</f>
        <v>#REF!</v>
      </c>
      <c r="L383" s="30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1"/>
    </row>
    <row r="384" spans="4:24" ht="12.75" hidden="1">
      <c r="D384" t="s">
        <v>111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0" t="e">
        <f>#REF!</f>
        <v>#REF!</v>
      </c>
      <c r="K384" s="31" t="e">
        <f>#REF!</f>
        <v>#REF!</v>
      </c>
      <c r="L384" s="30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1"/>
    </row>
    <row r="385" spans="4:24" ht="12.75" hidden="1">
      <c r="D385" t="s">
        <v>111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0" t="e">
        <f>#REF!</f>
        <v>#REF!</v>
      </c>
      <c r="K385" s="31" t="e">
        <f>#REF!</f>
        <v>#REF!</v>
      </c>
      <c r="L385" s="30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1"/>
    </row>
    <row r="386" spans="4:11" ht="12.75" hidden="1">
      <c r="D386" t="s">
        <v>111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0" t="e">
        <f>#REF!</f>
        <v>#REF!</v>
      </c>
      <c r="K386" s="31" t="e">
        <f>#REF!</f>
        <v>#REF!</v>
      </c>
    </row>
  </sheetData>
  <sheetProtection password="C79A" sheet="1" objects="1"/>
  <conditionalFormatting sqref="F2:G386">
    <cfRule type="cellIs" priority="1" dxfId="5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9.140625" style="67" customWidth="1"/>
    <col min="2" max="2" width="17.57421875" style="67" customWidth="1"/>
    <col min="3" max="3" width="9.140625" style="67" customWidth="1"/>
    <col min="4" max="4" width="16.140625" style="67" customWidth="1"/>
    <col min="5" max="5" width="15.7109375" style="67" customWidth="1"/>
    <col min="6" max="6" width="9.140625" style="67" customWidth="1"/>
    <col min="7" max="7" width="11.7109375" style="67" customWidth="1"/>
    <col min="8" max="8" width="18.28125" style="67" customWidth="1"/>
    <col min="9" max="9" width="14.421875" style="67" customWidth="1"/>
    <col min="10" max="16384" width="9.140625" style="67" customWidth="1"/>
  </cols>
  <sheetData>
    <row r="1" spans="1:12" ht="15.75">
      <c r="A1" s="213" t="s">
        <v>262</v>
      </c>
      <c r="B1" s="213"/>
      <c r="C1" s="213"/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214" t="s">
        <v>263</v>
      </c>
      <c r="B2" s="214"/>
      <c r="C2" s="214"/>
      <c r="D2" s="215"/>
      <c r="E2" s="68">
        <v>42736</v>
      </c>
      <c r="F2" s="69"/>
      <c r="G2" s="70" t="s">
        <v>264</v>
      </c>
      <c r="H2" s="68">
        <v>43100</v>
      </c>
      <c r="I2" s="71"/>
      <c r="J2" s="66"/>
      <c r="K2" s="66"/>
      <c r="L2" s="66"/>
    </row>
    <row r="3" spans="1:12" ht="12.75">
      <c r="A3" s="72"/>
      <c r="B3" s="72"/>
      <c r="C3" s="72"/>
      <c r="D3" s="72"/>
      <c r="E3" s="73"/>
      <c r="F3" s="73"/>
      <c r="G3" s="72"/>
      <c r="H3" s="72"/>
      <c r="I3" s="74"/>
      <c r="J3" s="66"/>
      <c r="K3" s="66"/>
      <c r="L3" s="66"/>
    </row>
    <row r="4" spans="1:12" ht="15.75">
      <c r="A4" s="216" t="s">
        <v>460</v>
      </c>
      <c r="B4" s="216"/>
      <c r="C4" s="216"/>
      <c r="D4" s="216"/>
      <c r="E4" s="216"/>
      <c r="F4" s="216"/>
      <c r="G4" s="216"/>
      <c r="H4" s="216"/>
      <c r="I4" s="216"/>
      <c r="J4" s="66"/>
      <c r="K4" s="66"/>
      <c r="L4" s="66"/>
    </row>
    <row r="5" spans="1:12" ht="12.75">
      <c r="A5" s="75"/>
      <c r="B5" s="75"/>
      <c r="C5" s="75"/>
      <c r="D5" s="76"/>
      <c r="E5" s="77"/>
      <c r="F5" s="78"/>
      <c r="G5" s="79"/>
      <c r="H5" s="80"/>
      <c r="I5" s="81"/>
      <c r="J5" s="66"/>
      <c r="K5" s="66"/>
      <c r="L5" s="66"/>
    </row>
    <row r="6" spans="1:12" ht="12.75">
      <c r="A6" s="179" t="s">
        <v>265</v>
      </c>
      <c r="B6" s="180"/>
      <c r="C6" s="194" t="s">
        <v>447</v>
      </c>
      <c r="D6" s="195"/>
      <c r="E6" s="217"/>
      <c r="F6" s="217"/>
      <c r="G6" s="217"/>
      <c r="H6" s="217"/>
      <c r="I6" s="83"/>
      <c r="J6" s="66"/>
      <c r="K6" s="66"/>
      <c r="L6" s="66"/>
    </row>
    <row r="7" spans="1:12" ht="12.75">
      <c r="A7" s="84"/>
      <c r="B7" s="84"/>
      <c r="C7" s="75"/>
      <c r="D7" s="75"/>
      <c r="E7" s="217"/>
      <c r="F7" s="217"/>
      <c r="G7" s="217"/>
      <c r="H7" s="217"/>
      <c r="I7" s="83"/>
      <c r="J7" s="66"/>
      <c r="K7" s="66"/>
      <c r="L7" s="66"/>
    </row>
    <row r="8" spans="1:12" ht="27" customHeight="1">
      <c r="A8" s="218" t="s">
        <v>266</v>
      </c>
      <c r="B8" s="219"/>
      <c r="C8" s="194" t="s">
        <v>448</v>
      </c>
      <c r="D8" s="195"/>
      <c r="E8" s="217"/>
      <c r="F8" s="217"/>
      <c r="G8" s="217"/>
      <c r="H8" s="217"/>
      <c r="I8" s="76"/>
      <c r="J8" s="66"/>
      <c r="K8" s="66"/>
      <c r="L8" s="66"/>
    </row>
    <row r="9" spans="1:12" ht="12.75">
      <c r="A9" s="85"/>
      <c r="B9" s="85"/>
      <c r="C9" s="86"/>
      <c r="D9" s="75"/>
      <c r="E9" s="75"/>
      <c r="F9" s="75"/>
      <c r="G9" s="75"/>
      <c r="H9" s="75"/>
      <c r="I9" s="75"/>
      <c r="J9" s="66"/>
      <c r="K9" s="66"/>
      <c r="L9" s="66"/>
    </row>
    <row r="10" spans="1:12" ht="12.75" customHeight="1">
      <c r="A10" s="222" t="s">
        <v>267</v>
      </c>
      <c r="B10" s="222"/>
      <c r="C10" s="194" t="s">
        <v>449</v>
      </c>
      <c r="D10" s="195"/>
      <c r="E10" s="75"/>
      <c r="F10" s="75"/>
      <c r="G10" s="75"/>
      <c r="H10" s="75"/>
      <c r="I10" s="75"/>
      <c r="J10" s="66"/>
      <c r="K10" s="66"/>
      <c r="L10" s="66"/>
    </row>
    <row r="11" spans="1:12" ht="12.75">
      <c r="A11" s="222"/>
      <c r="B11" s="222"/>
      <c r="C11" s="75"/>
      <c r="D11" s="75"/>
      <c r="E11" s="75"/>
      <c r="F11" s="75"/>
      <c r="G11" s="75"/>
      <c r="H11" s="75"/>
      <c r="I11" s="75"/>
      <c r="J11" s="66"/>
      <c r="K11" s="66"/>
      <c r="L11" s="66"/>
    </row>
    <row r="12" spans="1:12" ht="12.75">
      <c r="A12" s="179" t="s">
        <v>268</v>
      </c>
      <c r="B12" s="180"/>
      <c r="C12" s="189" t="s">
        <v>450</v>
      </c>
      <c r="D12" s="212"/>
      <c r="E12" s="212"/>
      <c r="F12" s="212"/>
      <c r="G12" s="212"/>
      <c r="H12" s="212"/>
      <c r="I12" s="183"/>
      <c r="J12" s="66"/>
      <c r="K12" s="66"/>
      <c r="L12" s="66"/>
    </row>
    <row r="13" spans="1:12" ht="12.75">
      <c r="A13" s="84"/>
      <c r="B13" s="84"/>
      <c r="C13" s="87"/>
      <c r="D13" s="75"/>
      <c r="E13" s="75"/>
      <c r="F13" s="75"/>
      <c r="G13" s="75"/>
      <c r="H13" s="75"/>
      <c r="I13" s="75"/>
      <c r="J13" s="66"/>
      <c r="K13" s="66"/>
      <c r="L13" s="66"/>
    </row>
    <row r="14" spans="1:12" ht="12.75">
      <c r="A14" s="179" t="s">
        <v>269</v>
      </c>
      <c r="B14" s="180"/>
      <c r="C14" s="220">
        <v>10000</v>
      </c>
      <c r="D14" s="221"/>
      <c r="E14" s="75"/>
      <c r="F14" s="189" t="s">
        <v>463</v>
      </c>
      <c r="G14" s="212"/>
      <c r="H14" s="212"/>
      <c r="I14" s="183"/>
      <c r="J14" s="66"/>
      <c r="K14" s="66"/>
      <c r="L14" s="66"/>
    </row>
    <row r="15" spans="1:12" ht="12.75">
      <c r="A15" s="84"/>
      <c r="B15" s="84"/>
      <c r="C15" s="75"/>
      <c r="D15" s="75"/>
      <c r="E15" s="75"/>
      <c r="F15" s="75"/>
      <c r="G15" s="75"/>
      <c r="H15" s="75"/>
      <c r="I15" s="75"/>
      <c r="J15" s="66"/>
      <c r="K15" s="66"/>
      <c r="L15" s="66"/>
    </row>
    <row r="16" spans="1:12" ht="12.75">
      <c r="A16" s="179" t="s">
        <v>270</v>
      </c>
      <c r="B16" s="180"/>
      <c r="C16" s="189" t="s">
        <v>464</v>
      </c>
      <c r="D16" s="212"/>
      <c r="E16" s="212"/>
      <c r="F16" s="212"/>
      <c r="G16" s="212"/>
      <c r="H16" s="212"/>
      <c r="I16" s="183"/>
      <c r="J16" s="66"/>
      <c r="K16" s="66"/>
      <c r="L16" s="66"/>
    </row>
    <row r="17" spans="1:12" ht="12.75">
      <c r="A17" s="84"/>
      <c r="B17" s="84"/>
      <c r="C17" s="75"/>
      <c r="D17" s="75"/>
      <c r="E17" s="75"/>
      <c r="F17" s="75"/>
      <c r="G17" s="75"/>
      <c r="H17" s="75"/>
      <c r="I17" s="75"/>
      <c r="J17" s="66"/>
      <c r="K17" s="66"/>
      <c r="L17" s="66"/>
    </row>
    <row r="18" spans="1:12" ht="12.75">
      <c r="A18" s="179" t="s">
        <v>271</v>
      </c>
      <c r="B18" s="180"/>
      <c r="C18" s="206" t="s">
        <v>451</v>
      </c>
      <c r="D18" s="207"/>
      <c r="E18" s="207"/>
      <c r="F18" s="207"/>
      <c r="G18" s="207"/>
      <c r="H18" s="207"/>
      <c r="I18" s="208"/>
      <c r="J18" s="66"/>
      <c r="K18" s="66"/>
      <c r="L18" s="66"/>
    </row>
    <row r="19" spans="1:12" ht="12.75">
      <c r="A19" s="84"/>
      <c r="B19" s="84"/>
      <c r="C19" s="87"/>
      <c r="D19" s="75"/>
      <c r="E19" s="75"/>
      <c r="F19" s="75"/>
      <c r="G19" s="75"/>
      <c r="H19" s="75"/>
      <c r="I19" s="75"/>
      <c r="J19" s="66"/>
      <c r="K19" s="66"/>
      <c r="L19" s="66"/>
    </row>
    <row r="20" spans="1:12" ht="12.75">
      <c r="A20" s="179" t="s">
        <v>459</v>
      </c>
      <c r="B20" s="180"/>
      <c r="C20" s="206" t="s">
        <v>452</v>
      </c>
      <c r="D20" s="207"/>
      <c r="E20" s="207"/>
      <c r="F20" s="207"/>
      <c r="G20" s="207"/>
      <c r="H20" s="207"/>
      <c r="I20" s="208"/>
      <c r="J20" s="66"/>
      <c r="K20" s="66"/>
      <c r="L20" s="66"/>
    </row>
    <row r="21" spans="1:12" ht="12.75">
      <c r="A21" s="84"/>
      <c r="B21" s="84"/>
      <c r="C21" s="87"/>
      <c r="D21" s="75"/>
      <c r="E21" s="75"/>
      <c r="F21" s="75"/>
      <c r="G21" s="75"/>
      <c r="H21" s="75"/>
      <c r="I21" s="75"/>
      <c r="J21" s="66"/>
      <c r="K21" s="66"/>
      <c r="L21" s="66"/>
    </row>
    <row r="22" spans="1:12" ht="12.75">
      <c r="A22" s="200" t="s">
        <v>272</v>
      </c>
      <c r="B22" s="209"/>
      <c r="C22" s="88">
        <v>133</v>
      </c>
      <c r="D22" s="189" t="s">
        <v>463</v>
      </c>
      <c r="E22" s="198"/>
      <c r="F22" s="199"/>
      <c r="G22" s="210"/>
      <c r="H22" s="211"/>
      <c r="I22" s="90"/>
      <c r="J22" s="66"/>
      <c r="K22" s="66"/>
      <c r="L22" s="66"/>
    </row>
    <row r="23" spans="1:12" ht="12.75">
      <c r="A23" s="84"/>
      <c r="B23" s="84"/>
      <c r="C23" s="75"/>
      <c r="D23" s="75"/>
      <c r="E23" s="75"/>
      <c r="F23" s="75"/>
      <c r="G23" s="75"/>
      <c r="H23" s="75"/>
      <c r="I23" s="76"/>
      <c r="J23" s="66"/>
      <c r="K23" s="66"/>
      <c r="L23" s="66"/>
    </row>
    <row r="24" spans="1:12" ht="12.75">
      <c r="A24" s="179" t="s">
        <v>273</v>
      </c>
      <c r="B24" s="180"/>
      <c r="C24" s="88">
        <v>21</v>
      </c>
      <c r="D24" s="189" t="s">
        <v>465</v>
      </c>
      <c r="E24" s="198"/>
      <c r="F24" s="198"/>
      <c r="G24" s="199"/>
      <c r="H24" s="82" t="s">
        <v>274</v>
      </c>
      <c r="I24" s="91">
        <v>206</v>
      </c>
      <c r="J24" s="66"/>
      <c r="K24" s="66"/>
      <c r="L24" s="66"/>
    </row>
    <row r="25" spans="1:12" ht="12.75">
      <c r="A25" s="84"/>
      <c r="B25" s="84"/>
      <c r="C25" s="75"/>
      <c r="D25" s="75"/>
      <c r="E25" s="75"/>
      <c r="F25" s="75"/>
      <c r="G25" s="84"/>
      <c r="H25" s="84" t="s">
        <v>275</v>
      </c>
      <c r="I25" s="92"/>
      <c r="J25" s="66"/>
      <c r="K25" s="66"/>
      <c r="L25" s="66"/>
    </row>
    <row r="26" spans="1:12" ht="12.75">
      <c r="A26" s="179" t="s">
        <v>276</v>
      </c>
      <c r="B26" s="180"/>
      <c r="C26" s="93" t="s">
        <v>453</v>
      </c>
      <c r="D26" s="94"/>
      <c r="E26" s="66"/>
      <c r="F26" s="76"/>
      <c r="G26" s="179" t="s">
        <v>277</v>
      </c>
      <c r="H26" s="180"/>
      <c r="I26" s="95" t="s">
        <v>454</v>
      </c>
      <c r="J26" s="66"/>
      <c r="K26" s="66"/>
      <c r="L26" s="66"/>
    </row>
    <row r="27" spans="1:12" ht="12.75">
      <c r="A27" s="84"/>
      <c r="B27" s="84"/>
      <c r="C27" s="75"/>
      <c r="D27" s="76"/>
      <c r="E27" s="76"/>
      <c r="F27" s="76"/>
      <c r="G27" s="76"/>
      <c r="H27" s="75"/>
      <c r="I27" s="96"/>
      <c r="J27" s="66"/>
      <c r="K27" s="66"/>
      <c r="L27" s="66"/>
    </row>
    <row r="28" spans="1:12" ht="12.75">
      <c r="A28" s="200" t="s">
        <v>278</v>
      </c>
      <c r="B28" s="201"/>
      <c r="C28" s="202"/>
      <c r="D28" s="202"/>
      <c r="E28" s="203"/>
      <c r="F28" s="204"/>
      <c r="G28" s="204"/>
      <c r="H28" s="205" t="s">
        <v>279</v>
      </c>
      <c r="I28" s="205"/>
      <c r="J28" s="66"/>
      <c r="K28" s="66"/>
      <c r="L28" s="66"/>
    </row>
    <row r="29" spans="1:12" ht="12.75">
      <c r="A29" s="66"/>
      <c r="B29" s="66"/>
      <c r="C29" s="66"/>
      <c r="D29" s="81"/>
      <c r="E29" s="75"/>
      <c r="F29" s="75"/>
      <c r="G29" s="75"/>
      <c r="H29" s="97"/>
      <c r="I29" s="96"/>
      <c r="J29" s="66"/>
      <c r="K29" s="66"/>
      <c r="L29" s="66"/>
    </row>
    <row r="30" spans="1:12" ht="12.75">
      <c r="A30" s="191"/>
      <c r="B30" s="192"/>
      <c r="C30" s="192"/>
      <c r="D30" s="193"/>
      <c r="E30" s="191"/>
      <c r="F30" s="192"/>
      <c r="G30" s="192"/>
      <c r="H30" s="194"/>
      <c r="I30" s="195"/>
      <c r="J30" s="66"/>
      <c r="K30" s="66"/>
      <c r="L30" s="66"/>
    </row>
    <row r="31" spans="1:12" ht="12.75">
      <c r="A31" s="89"/>
      <c r="B31" s="89"/>
      <c r="C31" s="87"/>
      <c r="D31" s="196"/>
      <c r="E31" s="196"/>
      <c r="F31" s="196"/>
      <c r="G31" s="197"/>
      <c r="H31" s="75"/>
      <c r="I31" s="100"/>
      <c r="J31" s="66"/>
      <c r="K31" s="66"/>
      <c r="L31" s="66"/>
    </row>
    <row r="32" spans="1:12" ht="12.75">
      <c r="A32" s="191"/>
      <c r="B32" s="192"/>
      <c r="C32" s="192"/>
      <c r="D32" s="193"/>
      <c r="E32" s="191"/>
      <c r="F32" s="192"/>
      <c r="G32" s="192"/>
      <c r="H32" s="194"/>
      <c r="I32" s="195"/>
      <c r="J32" s="66"/>
      <c r="K32" s="66"/>
      <c r="L32" s="66"/>
    </row>
    <row r="33" spans="1:12" ht="12.75">
      <c r="A33" s="89"/>
      <c r="B33" s="89"/>
      <c r="C33" s="87"/>
      <c r="D33" s="98"/>
      <c r="E33" s="98"/>
      <c r="F33" s="98"/>
      <c r="G33" s="99"/>
      <c r="H33" s="75"/>
      <c r="I33" s="101"/>
      <c r="J33" s="66"/>
      <c r="K33" s="66"/>
      <c r="L33" s="66"/>
    </row>
    <row r="34" spans="1:12" ht="12.75">
      <c r="A34" s="191"/>
      <c r="B34" s="192"/>
      <c r="C34" s="192"/>
      <c r="D34" s="193"/>
      <c r="E34" s="191"/>
      <c r="F34" s="192"/>
      <c r="G34" s="192"/>
      <c r="H34" s="194"/>
      <c r="I34" s="195"/>
      <c r="J34" s="66"/>
      <c r="K34" s="66"/>
      <c r="L34" s="66"/>
    </row>
    <row r="35" spans="1:12" ht="12.75">
      <c r="A35" s="89"/>
      <c r="B35" s="89"/>
      <c r="C35" s="87"/>
      <c r="D35" s="98"/>
      <c r="E35" s="98"/>
      <c r="F35" s="98"/>
      <c r="G35" s="99"/>
      <c r="H35" s="75"/>
      <c r="I35" s="101"/>
      <c r="J35" s="66"/>
      <c r="K35" s="66"/>
      <c r="L35" s="66"/>
    </row>
    <row r="36" spans="1:12" ht="12.75">
      <c r="A36" s="191"/>
      <c r="B36" s="192"/>
      <c r="C36" s="192"/>
      <c r="D36" s="193"/>
      <c r="E36" s="191"/>
      <c r="F36" s="192"/>
      <c r="G36" s="192"/>
      <c r="H36" s="194"/>
      <c r="I36" s="195"/>
      <c r="J36" s="66"/>
      <c r="K36" s="66"/>
      <c r="L36" s="66"/>
    </row>
    <row r="37" spans="1:12" ht="12.75">
      <c r="A37" s="102"/>
      <c r="B37" s="102"/>
      <c r="C37" s="184"/>
      <c r="D37" s="185"/>
      <c r="E37" s="75"/>
      <c r="F37" s="184"/>
      <c r="G37" s="185"/>
      <c r="H37" s="75"/>
      <c r="I37" s="75"/>
      <c r="J37" s="66"/>
      <c r="K37" s="66"/>
      <c r="L37" s="66"/>
    </row>
    <row r="38" spans="1:12" ht="12.75">
      <c r="A38" s="191"/>
      <c r="B38" s="192"/>
      <c r="C38" s="192"/>
      <c r="D38" s="193"/>
      <c r="E38" s="191"/>
      <c r="F38" s="192"/>
      <c r="G38" s="192"/>
      <c r="H38" s="194"/>
      <c r="I38" s="195"/>
      <c r="J38" s="66"/>
      <c r="K38" s="66"/>
      <c r="L38" s="66"/>
    </row>
    <row r="39" spans="1:12" ht="12.75">
      <c r="A39" s="102"/>
      <c r="B39" s="102"/>
      <c r="C39" s="103"/>
      <c r="D39" s="104"/>
      <c r="E39" s="75"/>
      <c r="F39" s="103"/>
      <c r="G39" s="104"/>
      <c r="H39" s="75"/>
      <c r="I39" s="75"/>
      <c r="J39" s="66"/>
      <c r="K39" s="66"/>
      <c r="L39" s="66"/>
    </row>
    <row r="40" spans="1:12" ht="12.75">
      <c r="A40" s="191"/>
      <c r="B40" s="192"/>
      <c r="C40" s="192"/>
      <c r="D40" s="193"/>
      <c r="E40" s="191"/>
      <c r="F40" s="192"/>
      <c r="G40" s="192"/>
      <c r="H40" s="194"/>
      <c r="I40" s="195"/>
      <c r="J40" s="66"/>
      <c r="K40" s="66"/>
      <c r="L40" s="66"/>
    </row>
    <row r="41" spans="1:12" ht="12.75">
      <c r="A41" s="105"/>
      <c r="B41" s="106"/>
      <c r="C41" s="106"/>
      <c r="D41" s="106"/>
      <c r="E41" s="105"/>
      <c r="F41" s="106"/>
      <c r="G41" s="106"/>
      <c r="H41" s="107"/>
      <c r="I41" s="108"/>
      <c r="J41" s="66"/>
      <c r="K41" s="66"/>
      <c r="L41" s="66"/>
    </row>
    <row r="42" spans="1:12" ht="12.75">
      <c r="A42" s="102"/>
      <c r="B42" s="102"/>
      <c r="C42" s="103"/>
      <c r="D42" s="104"/>
      <c r="E42" s="75"/>
      <c r="F42" s="103"/>
      <c r="G42" s="104"/>
      <c r="H42" s="75"/>
      <c r="I42" s="75"/>
      <c r="J42" s="66"/>
      <c r="K42" s="66"/>
      <c r="L42" s="66"/>
    </row>
    <row r="43" spans="1:12" ht="12.75">
      <c r="A43" s="109"/>
      <c r="B43" s="109"/>
      <c r="C43" s="109"/>
      <c r="D43" s="86"/>
      <c r="E43" s="86"/>
      <c r="F43" s="109"/>
      <c r="G43" s="86"/>
      <c r="H43" s="86"/>
      <c r="I43" s="86"/>
      <c r="J43" s="66"/>
      <c r="K43" s="66"/>
      <c r="L43" s="66"/>
    </row>
    <row r="44" spans="1:12" ht="12.75">
      <c r="A44" s="174" t="s">
        <v>280</v>
      </c>
      <c r="B44" s="175"/>
      <c r="C44" s="194"/>
      <c r="D44" s="195"/>
      <c r="E44" s="76"/>
      <c r="F44" s="189"/>
      <c r="G44" s="192"/>
      <c r="H44" s="192"/>
      <c r="I44" s="193"/>
      <c r="J44" s="66"/>
      <c r="K44" s="66"/>
      <c r="L44" s="66"/>
    </row>
    <row r="45" spans="1:12" ht="12.75">
      <c r="A45" s="102"/>
      <c r="B45" s="102"/>
      <c r="C45" s="184"/>
      <c r="D45" s="185"/>
      <c r="E45" s="75"/>
      <c r="F45" s="184"/>
      <c r="G45" s="186"/>
      <c r="H45" s="110"/>
      <c r="I45" s="110"/>
      <c r="J45" s="66"/>
      <c r="K45" s="66"/>
      <c r="L45" s="66"/>
    </row>
    <row r="46" spans="1:12" ht="12.75">
      <c r="A46" s="174" t="s">
        <v>281</v>
      </c>
      <c r="B46" s="175"/>
      <c r="C46" s="189" t="s">
        <v>455</v>
      </c>
      <c r="D46" s="190"/>
      <c r="E46" s="190"/>
      <c r="F46" s="190"/>
      <c r="G46" s="190"/>
      <c r="H46" s="190"/>
      <c r="I46" s="190"/>
      <c r="J46" s="66"/>
      <c r="K46" s="66"/>
      <c r="L46" s="66"/>
    </row>
    <row r="47" spans="1:12" ht="12.75">
      <c r="A47" s="84"/>
      <c r="B47" s="84"/>
      <c r="C47" s="111" t="s">
        <v>282</v>
      </c>
      <c r="D47" s="76"/>
      <c r="E47" s="76"/>
      <c r="F47" s="76"/>
      <c r="G47" s="76"/>
      <c r="H47" s="76"/>
      <c r="I47" s="76"/>
      <c r="J47" s="66"/>
      <c r="K47" s="66"/>
      <c r="L47" s="66"/>
    </row>
    <row r="48" spans="1:12" ht="12.75">
      <c r="A48" s="174" t="s">
        <v>283</v>
      </c>
      <c r="B48" s="175"/>
      <c r="C48" s="181" t="s">
        <v>456</v>
      </c>
      <c r="D48" s="182"/>
      <c r="E48" s="188"/>
      <c r="F48" s="76"/>
      <c r="G48" s="82" t="s">
        <v>284</v>
      </c>
      <c r="H48" s="181" t="s">
        <v>457</v>
      </c>
      <c r="I48" s="188"/>
      <c r="J48" s="66"/>
      <c r="K48" s="66"/>
      <c r="L48" s="66"/>
    </row>
    <row r="49" spans="1:12" ht="12.75">
      <c r="A49" s="84"/>
      <c r="B49" s="84"/>
      <c r="C49" s="111"/>
      <c r="D49" s="76"/>
      <c r="E49" s="76"/>
      <c r="F49" s="76"/>
      <c r="G49" s="76"/>
      <c r="H49" s="76"/>
      <c r="I49" s="76"/>
      <c r="J49" s="66"/>
      <c r="K49" s="66"/>
      <c r="L49" s="66"/>
    </row>
    <row r="50" spans="1:12" ht="12.75">
      <c r="A50" s="174" t="s">
        <v>285</v>
      </c>
      <c r="B50" s="175"/>
      <c r="C50" s="176" t="s">
        <v>458</v>
      </c>
      <c r="D50" s="177"/>
      <c r="E50" s="177"/>
      <c r="F50" s="177"/>
      <c r="G50" s="177"/>
      <c r="H50" s="177"/>
      <c r="I50" s="178"/>
      <c r="J50" s="66"/>
      <c r="K50" s="66"/>
      <c r="L50" s="66"/>
    </row>
    <row r="51" spans="1:12" ht="12.75">
      <c r="A51" s="84"/>
      <c r="B51" s="84"/>
      <c r="C51" s="76"/>
      <c r="D51" s="76"/>
      <c r="E51" s="76"/>
      <c r="F51" s="76"/>
      <c r="G51" s="76"/>
      <c r="H51" s="76"/>
      <c r="I51" s="76"/>
      <c r="J51" s="66"/>
      <c r="K51" s="66"/>
      <c r="L51" s="66"/>
    </row>
    <row r="52" spans="1:12" ht="12.75">
      <c r="A52" s="179" t="s">
        <v>286</v>
      </c>
      <c r="B52" s="180"/>
      <c r="C52" s="181" t="s">
        <v>462</v>
      </c>
      <c r="D52" s="182"/>
      <c r="E52" s="182"/>
      <c r="F52" s="182"/>
      <c r="G52" s="182"/>
      <c r="H52" s="182"/>
      <c r="I52" s="183"/>
      <c r="J52" s="66"/>
      <c r="K52" s="66"/>
      <c r="L52" s="66"/>
    </row>
    <row r="53" spans="1:12" ht="12.75">
      <c r="A53" s="112"/>
      <c r="B53" s="112"/>
      <c r="C53" s="187" t="s">
        <v>287</v>
      </c>
      <c r="D53" s="187"/>
      <c r="E53" s="187"/>
      <c r="F53" s="187"/>
      <c r="G53" s="187"/>
      <c r="H53" s="187"/>
      <c r="I53" s="72"/>
      <c r="J53" s="66"/>
      <c r="K53" s="66"/>
      <c r="L53" s="66"/>
    </row>
    <row r="54" spans="1:12" ht="12.75">
      <c r="A54" s="112"/>
      <c r="B54" s="112"/>
      <c r="C54" s="113"/>
      <c r="D54" s="113"/>
      <c r="E54" s="113"/>
      <c r="F54" s="113"/>
      <c r="G54" s="113"/>
      <c r="H54" s="113"/>
      <c r="I54" s="72"/>
      <c r="J54" s="66"/>
      <c r="K54" s="66"/>
      <c r="L54" s="66"/>
    </row>
    <row r="55" spans="1:12" ht="12.75">
      <c r="A55" s="112"/>
      <c r="B55" s="167" t="s">
        <v>288</v>
      </c>
      <c r="C55" s="168"/>
      <c r="D55" s="168"/>
      <c r="E55" s="168"/>
      <c r="F55" s="114"/>
      <c r="G55" s="114"/>
      <c r="H55" s="114"/>
      <c r="I55" s="115"/>
      <c r="J55" s="66"/>
      <c r="K55" s="66"/>
      <c r="L55" s="66"/>
    </row>
    <row r="56" spans="1:12" ht="12.75">
      <c r="A56" s="112"/>
      <c r="B56" s="167" t="s">
        <v>289</v>
      </c>
      <c r="C56" s="168"/>
      <c r="D56" s="168"/>
      <c r="E56" s="168"/>
      <c r="F56" s="168"/>
      <c r="G56" s="168"/>
      <c r="H56" s="168"/>
      <c r="I56" s="168"/>
      <c r="J56" s="66"/>
      <c r="K56" s="66"/>
      <c r="L56" s="66"/>
    </row>
    <row r="57" spans="1:12" ht="12.75">
      <c r="A57" s="112"/>
      <c r="B57" s="167" t="s">
        <v>290</v>
      </c>
      <c r="C57" s="168"/>
      <c r="D57" s="168"/>
      <c r="E57" s="168"/>
      <c r="F57" s="168"/>
      <c r="G57" s="168"/>
      <c r="H57" s="168"/>
      <c r="I57" s="115"/>
      <c r="J57" s="66"/>
      <c r="K57" s="66"/>
      <c r="L57" s="66"/>
    </row>
    <row r="58" spans="1:12" ht="12.75">
      <c r="A58" s="112"/>
      <c r="B58" s="167" t="s">
        <v>291</v>
      </c>
      <c r="C58" s="168"/>
      <c r="D58" s="168"/>
      <c r="E58" s="168"/>
      <c r="F58" s="168"/>
      <c r="G58" s="168"/>
      <c r="H58" s="168"/>
      <c r="I58" s="168"/>
      <c r="J58" s="66"/>
      <c r="K58" s="66"/>
      <c r="L58" s="66"/>
    </row>
    <row r="59" spans="1:12" ht="12.75">
      <c r="A59" s="112"/>
      <c r="B59" s="167" t="s">
        <v>292</v>
      </c>
      <c r="C59" s="168"/>
      <c r="D59" s="168"/>
      <c r="E59" s="168"/>
      <c r="F59" s="168"/>
      <c r="G59" s="168"/>
      <c r="H59" s="168"/>
      <c r="I59" s="168"/>
      <c r="J59" s="66"/>
      <c r="K59" s="66"/>
      <c r="L59" s="66"/>
    </row>
    <row r="60" spans="1:12" ht="12.75">
      <c r="A60" s="112"/>
      <c r="B60" s="112"/>
      <c r="C60" s="113"/>
      <c r="D60" s="113"/>
      <c r="E60" s="113"/>
      <c r="F60" s="113"/>
      <c r="G60" s="113"/>
      <c r="H60" s="113"/>
      <c r="I60" s="72"/>
      <c r="J60" s="66"/>
      <c r="K60" s="66"/>
      <c r="L60" s="66"/>
    </row>
    <row r="61" spans="1:12" ht="13.5" thickBot="1">
      <c r="A61" s="116" t="s">
        <v>35</v>
      </c>
      <c r="B61" s="76"/>
      <c r="C61" s="76"/>
      <c r="D61" s="76"/>
      <c r="E61" s="76"/>
      <c r="F61" s="76"/>
      <c r="G61" s="117"/>
      <c r="H61" s="118"/>
      <c r="I61" s="117"/>
      <c r="J61" s="66"/>
      <c r="K61" s="66"/>
      <c r="L61" s="66"/>
    </row>
    <row r="62" spans="1:12" ht="12.75">
      <c r="A62" s="76"/>
      <c r="B62" s="76"/>
      <c r="C62" s="76"/>
      <c r="D62" s="76"/>
      <c r="E62" s="112" t="s">
        <v>39</v>
      </c>
      <c r="F62" s="66"/>
      <c r="G62" s="169" t="s">
        <v>293</v>
      </c>
      <c r="H62" s="170"/>
      <c r="I62" s="171"/>
      <c r="J62" s="66"/>
      <c r="K62" s="66"/>
      <c r="L62" s="66"/>
    </row>
    <row r="63" spans="1:12" ht="12.75">
      <c r="A63" s="119"/>
      <c r="B63" s="119"/>
      <c r="C63" s="81"/>
      <c r="D63" s="81"/>
      <c r="E63" s="81"/>
      <c r="F63" s="81"/>
      <c r="G63" s="172"/>
      <c r="H63" s="173"/>
      <c r="I63" s="81"/>
      <c r="J63" s="66"/>
      <c r="K63" s="66"/>
      <c r="L63" s="6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4:B14"/>
    <mergeCell ref="C14:D14"/>
    <mergeCell ref="F14:I14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24:B24"/>
    <mergeCell ref="D24:G24"/>
    <mergeCell ref="A28:D28"/>
    <mergeCell ref="E28:G28"/>
    <mergeCell ref="H28:I28"/>
    <mergeCell ref="A26:B26"/>
    <mergeCell ref="G26:H26"/>
    <mergeCell ref="A30:D30"/>
    <mergeCell ref="E30:G30"/>
    <mergeCell ref="H30:I30"/>
    <mergeCell ref="A38:D38"/>
    <mergeCell ref="E38:G38"/>
    <mergeCell ref="H38:I38"/>
    <mergeCell ref="D31:G31"/>
    <mergeCell ref="A32:D32"/>
    <mergeCell ref="E32:G32"/>
    <mergeCell ref="H32:I32"/>
    <mergeCell ref="A44:B44"/>
    <mergeCell ref="C44:D44"/>
    <mergeCell ref="F44:I44"/>
    <mergeCell ref="A34:D34"/>
    <mergeCell ref="E34:G34"/>
    <mergeCell ref="H34:I34"/>
    <mergeCell ref="A36:D36"/>
    <mergeCell ref="E36:G36"/>
    <mergeCell ref="H36:I36"/>
    <mergeCell ref="C53:H53"/>
    <mergeCell ref="A48:B48"/>
    <mergeCell ref="C48:E48"/>
    <mergeCell ref="C46:I46"/>
    <mergeCell ref="H48:I48"/>
    <mergeCell ref="C37:D37"/>
    <mergeCell ref="F37:G37"/>
    <mergeCell ref="A40:D40"/>
    <mergeCell ref="E40:G40"/>
    <mergeCell ref="H40:I40"/>
    <mergeCell ref="A50:B50"/>
    <mergeCell ref="C50:I50"/>
    <mergeCell ref="A52:B52"/>
    <mergeCell ref="C52:I52"/>
    <mergeCell ref="C45:D45"/>
    <mergeCell ref="F45:G45"/>
    <mergeCell ref="A46:B46"/>
    <mergeCell ref="B58:I58"/>
    <mergeCell ref="B59:I59"/>
    <mergeCell ref="G62:I62"/>
    <mergeCell ref="G63:H63"/>
    <mergeCell ref="B55:E55"/>
    <mergeCell ref="B56:I56"/>
    <mergeCell ref="B57:H57"/>
  </mergeCells>
  <conditionalFormatting sqref="H29">
    <cfRule type="cellIs" priority="2" dxfId="6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50:I50" r:id="rId1" display="draga.celiscak@podravka.hr"/>
    <hyperlink ref="C18:I18" r:id="rId2" display="draga.celiscak@podravka.hr"/>
    <hyperlink ref="C20:I20" r:id="rId3" display="www.podravka.com"/>
    <hyperlink ref="C18" r:id="rId4" display="viro@secerana.hr"/>
    <hyperlink ref="C20" r:id="rId5" display="www.secerana.hr"/>
    <hyperlink ref="C50" r:id="rId6" display="racunovodstvo-viro@secerana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0"/>
  <sheetViews>
    <sheetView zoomScalePageLayoutView="0" workbookViewId="0" topLeftCell="A84">
      <selection activeCell="K105" sqref="K105"/>
    </sheetView>
  </sheetViews>
  <sheetFormatPr defaultColWidth="9.140625" defaultRowHeight="12.75"/>
  <cols>
    <col min="1" max="1" width="10.421875" style="0" customWidth="1"/>
    <col min="7" max="7" width="17.57421875" style="0" customWidth="1"/>
    <col min="8" max="8" width="0" style="0" hidden="1" customWidth="1"/>
    <col min="10" max="11" width="10.8515625" style="0" bestFit="1" customWidth="1"/>
    <col min="12" max="12" width="13.8515625" style="0" hidden="1" customWidth="1"/>
    <col min="13" max="13" width="13.140625" style="0" hidden="1" customWidth="1"/>
    <col min="14" max="24" width="0" style="0" hidden="1" customWidth="1"/>
    <col min="25" max="25" width="12.7109375" style="0" bestFit="1" customWidth="1"/>
  </cols>
  <sheetData>
    <row r="1" spans="1:12" ht="15" customHeight="1">
      <c r="A1" s="226" t="s">
        <v>211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42"/>
    </row>
    <row r="2" spans="1:12" ht="12.75">
      <c r="A2" s="33"/>
      <c r="B2" s="34"/>
      <c r="C2" s="34"/>
      <c r="D2" s="34"/>
      <c r="E2" s="234" t="s">
        <v>212</v>
      </c>
      <c r="F2" s="235"/>
      <c r="G2" s="236">
        <v>43100</v>
      </c>
      <c r="H2" s="237"/>
      <c r="I2" s="166"/>
      <c r="J2" s="34"/>
      <c r="K2" s="33"/>
      <c r="L2" s="42"/>
    </row>
    <row r="3" spans="1:12" ht="26.25" customHeight="1" thickBot="1">
      <c r="A3" s="238" t="s">
        <v>166</v>
      </c>
      <c r="B3" s="239"/>
      <c r="C3" s="239"/>
      <c r="D3" s="239"/>
      <c r="E3" s="239"/>
      <c r="F3" s="239"/>
      <c r="G3" s="239"/>
      <c r="H3" s="240"/>
      <c r="I3" s="38" t="s">
        <v>210</v>
      </c>
      <c r="J3" s="65" t="s">
        <v>167</v>
      </c>
      <c r="K3" s="39" t="s">
        <v>168</v>
      </c>
      <c r="L3" s="42"/>
    </row>
    <row r="4" spans="1:12" ht="12.75">
      <c r="A4" s="241">
        <v>1</v>
      </c>
      <c r="B4" s="241"/>
      <c r="C4" s="241"/>
      <c r="D4" s="241"/>
      <c r="E4" s="241"/>
      <c r="F4" s="241"/>
      <c r="G4" s="241"/>
      <c r="H4" s="241"/>
      <c r="I4" s="41">
        <v>2</v>
      </c>
      <c r="J4" s="40">
        <v>3</v>
      </c>
      <c r="K4" s="40">
        <v>4</v>
      </c>
      <c r="L4" s="42"/>
    </row>
    <row r="5" spans="1:12" ht="12.75">
      <c r="A5" s="223" t="s">
        <v>169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5"/>
    </row>
    <row r="6" spans="1:12" ht="12.75" customHeight="1">
      <c r="A6" s="228" t="s">
        <v>170</v>
      </c>
      <c r="B6" s="229"/>
      <c r="C6" s="229"/>
      <c r="D6" s="229"/>
      <c r="E6" s="229"/>
      <c r="F6" s="229"/>
      <c r="G6" s="229"/>
      <c r="H6" s="230"/>
      <c r="I6" s="6">
        <v>1</v>
      </c>
      <c r="J6" s="24"/>
      <c r="K6" s="24"/>
      <c r="L6" s="42"/>
    </row>
    <row r="7" spans="1:12" ht="12.75" customHeight="1">
      <c r="A7" s="231" t="s">
        <v>323</v>
      </c>
      <c r="B7" s="232"/>
      <c r="C7" s="232"/>
      <c r="D7" s="232"/>
      <c r="E7" s="232"/>
      <c r="F7" s="232"/>
      <c r="G7" s="232"/>
      <c r="H7" s="233"/>
      <c r="I7" s="4">
        <v>2</v>
      </c>
      <c r="J7" s="152">
        <f>J8+J15+J25+J34+J38</f>
        <v>749273897</v>
      </c>
      <c r="K7" s="152">
        <f>K8+K15+K25+K34+K38</f>
        <v>694289132</v>
      </c>
      <c r="L7" s="42"/>
    </row>
    <row r="8" spans="1:12" ht="12.75" customHeight="1">
      <c r="A8" s="245" t="s">
        <v>171</v>
      </c>
      <c r="B8" s="246"/>
      <c r="C8" s="246"/>
      <c r="D8" s="246"/>
      <c r="E8" s="246"/>
      <c r="F8" s="246"/>
      <c r="G8" s="246"/>
      <c r="H8" s="247"/>
      <c r="I8" s="4">
        <v>3</v>
      </c>
      <c r="J8" s="152">
        <f>SUM(J9:J14)</f>
        <v>136740</v>
      </c>
      <c r="K8" s="152">
        <f>SUM(K9:K14)</f>
        <v>515755</v>
      </c>
      <c r="L8" s="42"/>
    </row>
    <row r="9" spans="1:12" ht="12.75" customHeight="1">
      <c r="A9" s="242" t="s">
        <v>294</v>
      </c>
      <c r="B9" s="243"/>
      <c r="C9" s="243"/>
      <c r="D9" s="243"/>
      <c r="E9" s="243"/>
      <c r="F9" s="243"/>
      <c r="G9" s="243"/>
      <c r="H9" s="244"/>
      <c r="I9" s="4">
        <v>4</v>
      </c>
      <c r="J9" s="26"/>
      <c r="K9" s="26"/>
      <c r="L9" s="42"/>
    </row>
    <row r="10" spans="1:12" ht="12.75" customHeight="1">
      <c r="A10" s="242" t="s">
        <v>295</v>
      </c>
      <c r="B10" s="243"/>
      <c r="C10" s="243"/>
      <c r="D10" s="243"/>
      <c r="E10" s="243"/>
      <c r="F10" s="243"/>
      <c r="G10" s="243"/>
      <c r="H10" s="244"/>
      <c r="I10" s="4">
        <v>5</v>
      </c>
      <c r="J10" s="26">
        <v>136740</v>
      </c>
      <c r="K10" s="26">
        <v>515755</v>
      </c>
      <c r="L10" s="42"/>
    </row>
    <row r="11" spans="1:12" ht="12.75" customHeight="1">
      <c r="A11" s="242" t="s">
        <v>38</v>
      </c>
      <c r="B11" s="243"/>
      <c r="C11" s="243"/>
      <c r="D11" s="243"/>
      <c r="E11" s="243"/>
      <c r="F11" s="243"/>
      <c r="G11" s="243"/>
      <c r="H11" s="244"/>
      <c r="I11" s="4">
        <v>6</v>
      </c>
      <c r="J11" s="26"/>
      <c r="K11" s="26"/>
      <c r="L11" s="42"/>
    </row>
    <row r="12" spans="1:12" ht="12.75" customHeight="1">
      <c r="A12" s="242" t="s">
        <v>172</v>
      </c>
      <c r="B12" s="243"/>
      <c r="C12" s="243"/>
      <c r="D12" s="243"/>
      <c r="E12" s="243"/>
      <c r="F12" s="243"/>
      <c r="G12" s="243"/>
      <c r="H12" s="244"/>
      <c r="I12" s="4">
        <v>7</v>
      </c>
      <c r="J12" s="26"/>
      <c r="K12" s="26"/>
      <c r="L12" s="42"/>
    </row>
    <row r="13" spans="1:12" ht="12.75" customHeight="1">
      <c r="A13" s="242" t="s">
        <v>443</v>
      </c>
      <c r="B13" s="243"/>
      <c r="C13" s="243"/>
      <c r="D13" s="243"/>
      <c r="E13" s="243"/>
      <c r="F13" s="243"/>
      <c r="G13" s="243"/>
      <c r="H13" s="244"/>
      <c r="I13" s="4">
        <v>8</v>
      </c>
      <c r="J13" s="26"/>
      <c r="K13" s="26"/>
      <c r="L13" s="42"/>
    </row>
    <row r="14" spans="1:12" ht="12.75" customHeight="1">
      <c r="A14" s="242" t="s">
        <v>173</v>
      </c>
      <c r="B14" s="243"/>
      <c r="C14" s="243"/>
      <c r="D14" s="243"/>
      <c r="E14" s="243"/>
      <c r="F14" s="243"/>
      <c r="G14" s="243"/>
      <c r="H14" s="244"/>
      <c r="I14" s="4">
        <v>9</v>
      </c>
      <c r="J14" s="26"/>
      <c r="K14" s="26"/>
      <c r="L14" s="42"/>
    </row>
    <row r="15" spans="1:12" ht="12.75" customHeight="1">
      <c r="A15" s="245" t="s">
        <v>174</v>
      </c>
      <c r="B15" s="246"/>
      <c r="C15" s="246"/>
      <c r="D15" s="246"/>
      <c r="E15" s="246"/>
      <c r="F15" s="246"/>
      <c r="G15" s="246"/>
      <c r="H15" s="247"/>
      <c r="I15" s="4">
        <v>10</v>
      </c>
      <c r="J15" s="152">
        <f>SUM(J16:J24)</f>
        <v>179990028</v>
      </c>
      <c r="K15" s="152">
        <f>SUM(K16:K24)</f>
        <v>158329860</v>
      </c>
      <c r="L15" s="42"/>
    </row>
    <row r="16" spans="1:13" ht="12.75" customHeight="1">
      <c r="A16" s="242" t="s">
        <v>175</v>
      </c>
      <c r="B16" s="243"/>
      <c r="C16" s="243"/>
      <c r="D16" s="243"/>
      <c r="E16" s="243"/>
      <c r="F16" s="243"/>
      <c r="G16" s="243"/>
      <c r="H16" s="244"/>
      <c r="I16" s="4">
        <v>11</v>
      </c>
      <c r="J16" s="26">
        <v>5548592</v>
      </c>
      <c r="K16" s="26">
        <v>5548592</v>
      </c>
      <c r="L16" s="64">
        <v>1142837000</v>
      </c>
      <c r="M16" s="42" t="s">
        <v>157</v>
      </c>
    </row>
    <row r="17" spans="1:13" ht="12.75" customHeight="1">
      <c r="A17" s="242" t="s">
        <v>176</v>
      </c>
      <c r="B17" s="243"/>
      <c r="C17" s="243"/>
      <c r="D17" s="243"/>
      <c r="E17" s="243"/>
      <c r="F17" s="243"/>
      <c r="G17" s="243"/>
      <c r="H17" s="244"/>
      <c r="I17" s="4">
        <v>12</v>
      </c>
      <c r="J17" s="26">
        <v>68340805</v>
      </c>
      <c r="K17" s="26">
        <v>62595526</v>
      </c>
      <c r="L17" s="64">
        <f>K16+K17</f>
        <v>68144118</v>
      </c>
      <c r="M17" s="42" t="s">
        <v>158</v>
      </c>
    </row>
    <row r="18" spans="1:12" ht="12.75" customHeight="1">
      <c r="A18" s="242" t="s">
        <v>296</v>
      </c>
      <c r="B18" s="243"/>
      <c r="C18" s="243"/>
      <c r="D18" s="243"/>
      <c r="E18" s="243"/>
      <c r="F18" s="243"/>
      <c r="G18" s="243"/>
      <c r="H18" s="244"/>
      <c r="I18" s="4">
        <v>13</v>
      </c>
      <c r="J18" s="26">
        <v>66153617</v>
      </c>
      <c r="K18" s="26">
        <v>49960898</v>
      </c>
      <c r="L18" s="64">
        <f>L16-L17</f>
        <v>1074692882</v>
      </c>
    </row>
    <row r="19" spans="1:13" ht="12.75" customHeight="1">
      <c r="A19" s="242" t="s">
        <v>177</v>
      </c>
      <c r="B19" s="243"/>
      <c r="C19" s="243"/>
      <c r="D19" s="243"/>
      <c r="E19" s="243"/>
      <c r="F19" s="243"/>
      <c r="G19" s="243"/>
      <c r="H19" s="244"/>
      <c r="I19" s="4">
        <v>14</v>
      </c>
      <c r="J19" s="26"/>
      <c r="K19" s="26"/>
      <c r="L19" s="120">
        <f>K18+K19+K23</f>
        <v>49970198</v>
      </c>
      <c r="M19" s="42" t="s">
        <v>158</v>
      </c>
    </row>
    <row r="20" spans="1:13" ht="12.75" customHeight="1">
      <c r="A20" s="242" t="s">
        <v>178</v>
      </c>
      <c r="B20" s="243"/>
      <c r="C20" s="243"/>
      <c r="D20" s="243"/>
      <c r="E20" s="243"/>
      <c r="F20" s="243"/>
      <c r="G20" s="243"/>
      <c r="H20" s="244"/>
      <c r="I20" s="4">
        <v>15</v>
      </c>
      <c r="J20" s="26"/>
      <c r="K20" s="26"/>
      <c r="L20" s="120">
        <v>446076000</v>
      </c>
      <c r="M20" s="42" t="s">
        <v>157</v>
      </c>
    </row>
    <row r="21" spans="1:12" ht="12.75" customHeight="1">
      <c r="A21" s="242" t="s">
        <v>179</v>
      </c>
      <c r="B21" s="243"/>
      <c r="C21" s="243"/>
      <c r="D21" s="243"/>
      <c r="E21" s="243"/>
      <c r="F21" s="243"/>
      <c r="G21" s="243"/>
      <c r="H21" s="244"/>
      <c r="I21" s="4">
        <v>16</v>
      </c>
      <c r="J21" s="26">
        <v>34576964</v>
      </c>
      <c r="K21" s="26">
        <v>34254275</v>
      </c>
      <c r="L21" s="120">
        <f>L20-L19</f>
        <v>396105802</v>
      </c>
    </row>
    <row r="22" spans="1:12" ht="12.75" customHeight="1">
      <c r="A22" s="242" t="s">
        <v>180</v>
      </c>
      <c r="B22" s="243"/>
      <c r="C22" s="243"/>
      <c r="D22" s="243"/>
      <c r="E22" s="243"/>
      <c r="F22" s="243"/>
      <c r="G22" s="243"/>
      <c r="H22" s="244"/>
      <c r="I22" s="4">
        <v>17</v>
      </c>
      <c r="J22" s="26">
        <v>3286081</v>
      </c>
      <c r="K22" s="26">
        <v>4036081</v>
      </c>
      <c r="L22" s="64">
        <f>K21+K22</f>
        <v>38290356</v>
      </c>
    </row>
    <row r="23" spans="1:12" ht="12.75" customHeight="1">
      <c r="A23" s="242" t="s">
        <v>181</v>
      </c>
      <c r="B23" s="243"/>
      <c r="C23" s="243"/>
      <c r="D23" s="243"/>
      <c r="E23" s="243"/>
      <c r="F23" s="243"/>
      <c r="G23" s="243"/>
      <c r="H23" s="244"/>
      <c r="I23" s="4">
        <v>18</v>
      </c>
      <c r="J23" s="26">
        <v>9300</v>
      </c>
      <c r="K23" s="26">
        <v>9300</v>
      </c>
      <c r="L23" s="64">
        <v>53907000</v>
      </c>
    </row>
    <row r="24" spans="1:12" ht="12.75" customHeight="1">
      <c r="A24" s="242" t="s">
        <v>297</v>
      </c>
      <c r="B24" s="243"/>
      <c r="C24" s="243"/>
      <c r="D24" s="243"/>
      <c r="E24" s="243"/>
      <c r="F24" s="243"/>
      <c r="G24" s="243"/>
      <c r="H24" s="244"/>
      <c r="I24" s="4">
        <v>19</v>
      </c>
      <c r="J24" s="26">
        <v>2074669</v>
      </c>
      <c r="K24" s="26">
        <v>1925188</v>
      </c>
      <c r="L24" s="64">
        <f>L22-L23</f>
        <v>-15616644</v>
      </c>
    </row>
    <row r="25" spans="1:12" ht="12.75" customHeight="1">
      <c r="A25" s="245" t="s">
        <v>322</v>
      </c>
      <c r="B25" s="246"/>
      <c r="C25" s="246"/>
      <c r="D25" s="246"/>
      <c r="E25" s="246"/>
      <c r="F25" s="246"/>
      <c r="G25" s="246"/>
      <c r="H25" s="247"/>
      <c r="I25" s="4">
        <v>20</v>
      </c>
      <c r="J25" s="152">
        <f>SUM(J26:J33)</f>
        <v>569147129</v>
      </c>
      <c r="K25" s="152">
        <f>SUM(K26:K33)</f>
        <v>535443517</v>
      </c>
      <c r="L25" s="42"/>
    </row>
    <row r="26" spans="1:12" ht="12.75" customHeight="1">
      <c r="A26" s="242" t="s">
        <v>182</v>
      </c>
      <c r="B26" s="243"/>
      <c r="C26" s="243"/>
      <c r="D26" s="243"/>
      <c r="E26" s="243"/>
      <c r="F26" s="243"/>
      <c r="G26" s="243"/>
      <c r="H26" s="244"/>
      <c r="I26" s="4">
        <v>21</v>
      </c>
      <c r="J26" s="26">
        <v>419450043</v>
      </c>
      <c r="K26" s="26">
        <v>419833409</v>
      </c>
      <c r="L26" s="42"/>
    </row>
    <row r="27" spans="1:12" ht="12.75" customHeight="1">
      <c r="A27" s="242" t="s">
        <v>298</v>
      </c>
      <c r="B27" s="243"/>
      <c r="C27" s="243"/>
      <c r="D27" s="243"/>
      <c r="E27" s="243"/>
      <c r="F27" s="243"/>
      <c r="G27" s="243"/>
      <c r="H27" s="244"/>
      <c r="I27" s="4">
        <v>22</v>
      </c>
      <c r="J27" s="26">
        <v>149216583</v>
      </c>
      <c r="K27" s="26">
        <v>115338105</v>
      </c>
      <c r="L27" s="42"/>
    </row>
    <row r="28" spans="1:12" ht="12.75" customHeight="1">
      <c r="A28" s="242" t="s">
        <v>183</v>
      </c>
      <c r="B28" s="243"/>
      <c r="C28" s="243"/>
      <c r="D28" s="243"/>
      <c r="E28" s="243"/>
      <c r="F28" s="243"/>
      <c r="G28" s="243"/>
      <c r="H28" s="244"/>
      <c r="I28" s="4">
        <v>23</v>
      </c>
      <c r="J28" s="26"/>
      <c r="K28" s="26"/>
      <c r="L28" s="42" t="s">
        <v>160</v>
      </c>
    </row>
    <row r="29" spans="1:12" ht="12.75" customHeight="1">
      <c r="A29" s="242" t="s">
        <v>333</v>
      </c>
      <c r="B29" s="243"/>
      <c r="C29" s="243"/>
      <c r="D29" s="243"/>
      <c r="E29" s="243"/>
      <c r="F29" s="243"/>
      <c r="G29" s="243"/>
      <c r="H29" s="244"/>
      <c r="I29" s="4">
        <v>24</v>
      </c>
      <c r="J29" s="26"/>
      <c r="K29" s="26"/>
      <c r="L29" s="42"/>
    </row>
    <row r="30" spans="1:12" ht="12.75" customHeight="1">
      <c r="A30" s="242" t="s">
        <v>320</v>
      </c>
      <c r="B30" s="243"/>
      <c r="C30" s="243"/>
      <c r="D30" s="243"/>
      <c r="E30" s="243"/>
      <c r="F30" s="243"/>
      <c r="G30" s="243"/>
      <c r="H30" s="244"/>
      <c r="I30" s="4">
        <v>25</v>
      </c>
      <c r="J30" s="26">
        <v>3248</v>
      </c>
      <c r="K30" s="26">
        <v>13848</v>
      </c>
      <c r="L30" s="42" t="s">
        <v>159</v>
      </c>
    </row>
    <row r="31" spans="1:12" ht="12.75" customHeight="1">
      <c r="A31" s="242" t="s">
        <v>321</v>
      </c>
      <c r="B31" s="243"/>
      <c r="C31" s="243"/>
      <c r="D31" s="243"/>
      <c r="E31" s="243"/>
      <c r="F31" s="243"/>
      <c r="G31" s="243"/>
      <c r="H31" s="244"/>
      <c r="I31" s="4">
        <v>26</v>
      </c>
      <c r="J31" s="26">
        <v>477255</v>
      </c>
      <c r="K31" s="26">
        <v>258155</v>
      </c>
      <c r="L31" s="42" t="s">
        <v>161</v>
      </c>
    </row>
    <row r="32" spans="1:12" ht="12.75" customHeight="1">
      <c r="A32" s="242" t="s">
        <v>299</v>
      </c>
      <c r="B32" s="243"/>
      <c r="C32" s="243"/>
      <c r="D32" s="243"/>
      <c r="E32" s="243"/>
      <c r="F32" s="243"/>
      <c r="G32" s="243"/>
      <c r="H32" s="244"/>
      <c r="I32" s="4">
        <v>27</v>
      </c>
      <c r="J32" s="26"/>
      <c r="K32" s="26"/>
      <c r="L32" s="42"/>
    </row>
    <row r="33" spans="1:12" ht="12.75" customHeight="1">
      <c r="A33" s="242" t="s">
        <v>334</v>
      </c>
      <c r="B33" s="243"/>
      <c r="C33" s="243"/>
      <c r="D33" s="243"/>
      <c r="E33" s="243"/>
      <c r="F33" s="243"/>
      <c r="G33" s="243"/>
      <c r="H33" s="244"/>
      <c r="I33" s="4">
        <v>28</v>
      </c>
      <c r="J33" s="26"/>
      <c r="K33" s="26"/>
      <c r="L33" s="42"/>
    </row>
    <row r="34" spans="1:11" s="159" customFormat="1" ht="12.75" customHeight="1">
      <c r="A34" s="245" t="s">
        <v>444</v>
      </c>
      <c r="B34" s="246"/>
      <c r="C34" s="246"/>
      <c r="D34" s="246"/>
      <c r="E34" s="246"/>
      <c r="F34" s="246"/>
      <c r="G34" s="246"/>
      <c r="H34" s="247"/>
      <c r="I34" s="4">
        <v>29</v>
      </c>
      <c r="J34" s="152">
        <f>SUM(J35:J37)</f>
        <v>0</v>
      </c>
      <c r="K34" s="152">
        <f>SUM(K35:K37)</f>
        <v>0</v>
      </c>
    </row>
    <row r="35" spans="1:12" ht="12.75" customHeight="1">
      <c r="A35" s="242" t="s">
        <v>184</v>
      </c>
      <c r="B35" s="243"/>
      <c r="C35" s="243"/>
      <c r="D35" s="243"/>
      <c r="E35" s="243"/>
      <c r="F35" s="243"/>
      <c r="G35" s="243"/>
      <c r="H35" s="244"/>
      <c r="I35" s="4">
        <v>30</v>
      </c>
      <c r="J35" s="26"/>
      <c r="K35" s="26"/>
      <c r="L35" s="42"/>
    </row>
    <row r="36" spans="1:12" ht="12.75" customHeight="1">
      <c r="A36" s="242" t="s">
        <v>300</v>
      </c>
      <c r="B36" s="243"/>
      <c r="C36" s="243"/>
      <c r="D36" s="243"/>
      <c r="E36" s="243"/>
      <c r="F36" s="243"/>
      <c r="G36" s="243"/>
      <c r="H36" s="244"/>
      <c r="I36" s="4">
        <v>31</v>
      </c>
      <c r="J36" s="26"/>
      <c r="K36" s="26"/>
      <c r="L36" s="42"/>
    </row>
    <row r="37" spans="1:12" ht="12.75" customHeight="1">
      <c r="A37" s="242" t="s">
        <v>185</v>
      </c>
      <c r="B37" s="243"/>
      <c r="C37" s="243"/>
      <c r="D37" s="243"/>
      <c r="E37" s="243"/>
      <c r="F37" s="243"/>
      <c r="G37" s="243"/>
      <c r="H37" s="244"/>
      <c r="I37" s="4">
        <v>32</v>
      </c>
      <c r="J37" s="26"/>
      <c r="K37" s="26"/>
      <c r="L37" s="42"/>
    </row>
    <row r="38" spans="1:12" ht="12.75" customHeight="1">
      <c r="A38" s="242" t="s">
        <v>186</v>
      </c>
      <c r="B38" s="243"/>
      <c r="C38" s="243"/>
      <c r="D38" s="243"/>
      <c r="E38" s="243"/>
      <c r="F38" s="243"/>
      <c r="G38" s="243"/>
      <c r="H38" s="244"/>
      <c r="I38" s="4">
        <v>33</v>
      </c>
      <c r="J38" s="26"/>
      <c r="K38" s="26"/>
      <c r="L38" s="42"/>
    </row>
    <row r="39" spans="1:12" ht="12.75" customHeight="1">
      <c r="A39" s="245" t="s">
        <v>324</v>
      </c>
      <c r="B39" s="246"/>
      <c r="C39" s="246"/>
      <c r="D39" s="246"/>
      <c r="E39" s="246"/>
      <c r="F39" s="246"/>
      <c r="G39" s="246"/>
      <c r="H39" s="247"/>
      <c r="I39" s="4">
        <v>34</v>
      </c>
      <c r="J39" s="152">
        <f>J40+J48+J55+J63</f>
        <v>668453422</v>
      </c>
      <c r="K39" s="152">
        <f>K40+K48+K55+K63</f>
        <v>569937185</v>
      </c>
      <c r="L39" s="42"/>
    </row>
    <row r="40" spans="1:12" s="159" customFormat="1" ht="12.75" customHeight="1">
      <c r="A40" s="245" t="s">
        <v>325</v>
      </c>
      <c r="B40" s="246"/>
      <c r="C40" s="246"/>
      <c r="D40" s="246"/>
      <c r="E40" s="246"/>
      <c r="F40" s="246"/>
      <c r="G40" s="246"/>
      <c r="H40" s="247"/>
      <c r="I40" s="4">
        <v>35</v>
      </c>
      <c r="J40" s="152">
        <f>SUM(J41:J47)</f>
        <v>434941674</v>
      </c>
      <c r="K40" s="152">
        <f>SUM(K41:K47)</f>
        <v>203906899</v>
      </c>
      <c r="L40" s="159" t="s">
        <v>162</v>
      </c>
    </row>
    <row r="41" spans="1:12" ht="12.75" customHeight="1">
      <c r="A41" s="242" t="s">
        <v>187</v>
      </c>
      <c r="B41" s="243"/>
      <c r="C41" s="243"/>
      <c r="D41" s="243"/>
      <c r="E41" s="243"/>
      <c r="F41" s="243"/>
      <c r="G41" s="243"/>
      <c r="H41" s="244"/>
      <c r="I41" s="4">
        <v>36</v>
      </c>
      <c r="J41" s="26">
        <v>55191037</v>
      </c>
      <c r="K41" s="26">
        <v>15746982</v>
      </c>
      <c r="L41" s="42"/>
    </row>
    <row r="42" spans="1:12" ht="12.75" customHeight="1">
      <c r="A42" s="242" t="s">
        <v>188</v>
      </c>
      <c r="B42" s="243"/>
      <c r="C42" s="243"/>
      <c r="D42" s="243"/>
      <c r="E42" s="243"/>
      <c r="F42" s="243"/>
      <c r="G42" s="243"/>
      <c r="H42" s="244"/>
      <c r="I42" s="4">
        <v>37</v>
      </c>
      <c r="J42" s="26"/>
      <c r="K42" s="26"/>
      <c r="L42" s="42"/>
    </row>
    <row r="43" spans="1:12" ht="12.75" customHeight="1">
      <c r="A43" s="242" t="s">
        <v>318</v>
      </c>
      <c r="B43" s="243"/>
      <c r="C43" s="243"/>
      <c r="D43" s="243"/>
      <c r="E43" s="243"/>
      <c r="F43" s="243"/>
      <c r="G43" s="243"/>
      <c r="H43" s="244"/>
      <c r="I43" s="4">
        <v>38</v>
      </c>
      <c r="J43" s="26">
        <v>213847092</v>
      </c>
      <c r="K43" s="26">
        <v>155199588</v>
      </c>
      <c r="L43" s="42"/>
    </row>
    <row r="44" spans="1:12" ht="12.75" customHeight="1">
      <c r="A44" s="242" t="s">
        <v>335</v>
      </c>
      <c r="B44" s="243"/>
      <c r="C44" s="243"/>
      <c r="D44" s="243"/>
      <c r="E44" s="243"/>
      <c r="F44" s="243"/>
      <c r="G44" s="243"/>
      <c r="H44" s="244"/>
      <c r="I44" s="4">
        <v>39</v>
      </c>
      <c r="J44" s="26">
        <v>116054925</v>
      </c>
      <c r="K44" s="26">
        <v>28464973</v>
      </c>
      <c r="L44" s="42"/>
    </row>
    <row r="45" spans="1:12" ht="12.75" customHeight="1">
      <c r="A45" s="242" t="s">
        <v>319</v>
      </c>
      <c r="B45" s="243"/>
      <c r="C45" s="243"/>
      <c r="D45" s="243"/>
      <c r="E45" s="243"/>
      <c r="F45" s="243"/>
      <c r="G45" s="243"/>
      <c r="H45" s="244"/>
      <c r="I45" s="4">
        <v>40</v>
      </c>
      <c r="J45" s="26">
        <v>49848620</v>
      </c>
      <c r="K45" s="26">
        <v>4495356</v>
      </c>
      <c r="L45" s="42"/>
    </row>
    <row r="46" spans="1:12" ht="12.75" customHeight="1">
      <c r="A46" s="242" t="s">
        <v>336</v>
      </c>
      <c r="B46" s="243"/>
      <c r="C46" s="243"/>
      <c r="D46" s="243"/>
      <c r="E46" s="243"/>
      <c r="F46" s="243"/>
      <c r="G46" s="243"/>
      <c r="H46" s="244"/>
      <c r="I46" s="4">
        <v>41</v>
      </c>
      <c r="J46" s="26"/>
      <c r="K46" s="26"/>
      <c r="L46" s="42"/>
    </row>
    <row r="47" spans="1:12" ht="12.75" customHeight="1">
      <c r="A47" s="242" t="s">
        <v>326</v>
      </c>
      <c r="B47" s="243"/>
      <c r="C47" s="243"/>
      <c r="D47" s="243"/>
      <c r="E47" s="243"/>
      <c r="F47" s="243"/>
      <c r="G47" s="243"/>
      <c r="H47" s="244"/>
      <c r="I47" s="4">
        <v>42</v>
      </c>
      <c r="J47" s="26"/>
      <c r="K47" s="26"/>
      <c r="L47" s="42"/>
    </row>
    <row r="48" spans="1:11" s="159" customFormat="1" ht="12.75" customHeight="1">
      <c r="A48" s="245" t="s">
        <v>327</v>
      </c>
      <c r="B48" s="246"/>
      <c r="C48" s="246"/>
      <c r="D48" s="246"/>
      <c r="E48" s="246"/>
      <c r="F48" s="246"/>
      <c r="G48" s="246"/>
      <c r="H48" s="247"/>
      <c r="I48" s="4">
        <v>43</v>
      </c>
      <c r="J48" s="152">
        <f>SUM(J49:J54)</f>
        <v>184412623</v>
      </c>
      <c r="K48" s="152">
        <f>SUM(K49:K54)</f>
        <v>139705158</v>
      </c>
    </row>
    <row r="49" spans="1:12" ht="12.75" customHeight="1">
      <c r="A49" s="242" t="s">
        <v>189</v>
      </c>
      <c r="B49" s="243"/>
      <c r="C49" s="243"/>
      <c r="D49" s="243"/>
      <c r="E49" s="243"/>
      <c r="F49" s="243"/>
      <c r="G49" s="243"/>
      <c r="H49" s="244"/>
      <c r="I49" s="4">
        <v>44</v>
      </c>
      <c r="J49" s="26">
        <v>1259876</v>
      </c>
      <c r="K49" s="26">
        <v>45106773</v>
      </c>
      <c r="L49" s="42"/>
    </row>
    <row r="50" spans="1:12" ht="12.75" customHeight="1">
      <c r="A50" s="242" t="s">
        <v>337</v>
      </c>
      <c r="B50" s="243"/>
      <c r="C50" s="243"/>
      <c r="D50" s="243"/>
      <c r="E50" s="243"/>
      <c r="F50" s="243"/>
      <c r="G50" s="243"/>
      <c r="H50" s="244"/>
      <c r="I50" s="4">
        <v>45</v>
      </c>
      <c r="J50" s="26">
        <v>133612862</v>
      </c>
      <c r="K50" s="26">
        <v>84776769</v>
      </c>
      <c r="L50" s="42" t="s">
        <v>157</v>
      </c>
    </row>
    <row r="51" spans="1:12" ht="12.75" customHeight="1">
      <c r="A51" s="242" t="s">
        <v>190</v>
      </c>
      <c r="B51" s="243"/>
      <c r="C51" s="243"/>
      <c r="D51" s="243"/>
      <c r="E51" s="243"/>
      <c r="F51" s="243"/>
      <c r="G51" s="243"/>
      <c r="H51" s="244"/>
      <c r="I51" s="4">
        <v>46</v>
      </c>
      <c r="J51" s="26"/>
      <c r="K51" s="26"/>
      <c r="L51" s="42"/>
    </row>
    <row r="52" spans="1:12" ht="12.75" customHeight="1">
      <c r="A52" s="242" t="s">
        <v>191</v>
      </c>
      <c r="B52" s="243"/>
      <c r="C52" s="243"/>
      <c r="D52" s="243"/>
      <c r="E52" s="243"/>
      <c r="F52" s="243"/>
      <c r="G52" s="243"/>
      <c r="H52" s="244"/>
      <c r="I52" s="4">
        <v>47</v>
      </c>
      <c r="J52" s="26">
        <v>890</v>
      </c>
      <c r="K52" s="26">
        <v>759</v>
      </c>
      <c r="L52" s="42"/>
    </row>
    <row r="53" spans="1:12" ht="12.75" customHeight="1">
      <c r="A53" s="242" t="s">
        <v>192</v>
      </c>
      <c r="B53" s="243"/>
      <c r="C53" s="243"/>
      <c r="D53" s="243"/>
      <c r="E53" s="243"/>
      <c r="F53" s="243"/>
      <c r="G53" s="243"/>
      <c r="H53" s="244"/>
      <c r="I53" s="4">
        <v>48</v>
      </c>
      <c r="J53" s="26">
        <v>49421570</v>
      </c>
      <c r="K53" s="26">
        <v>9664925</v>
      </c>
      <c r="L53" s="42"/>
    </row>
    <row r="54" spans="1:12" ht="12.75" customHeight="1">
      <c r="A54" s="242" t="s">
        <v>193</v>
      </c>
      <c r="B54" s="243"/>
      <c r="C54" s="243"/>
      <c r="D54" s="243"/>
      <c r="E54" s="243"/>
      <c r="F54" s="243"/>
      <c r="G54" s="243"/>
      <c r="H54" s="244"/>
      <c r="I54" s="4">
        <v>49</v>
      </c>
      <c r="J54" s="26">
        <v>117425</v>
      </c>
      <c r="K54" s="26">
        <v>155932</v>
      </c>
      <c r="L54" s="42"/>
    </row>
    <row r="55" spans="1:11" s="159" customFormat="1" ht="12.75" customHeight="1">
      <c r="A55" s="245" t="s">
        <v>328</v>
      </c>
      <c r="B55" s="246"/>
      <c r="C55" s="246"/>
      <c r="D55" s="246"/>
      <c r="E55" s="246"/>
      <c r="F55" s="246"/>
      <c r="G55" s="246"/>
      <c r="H55" s="247"/>
      <c r="I55" s="4">
        <v>50</v>
      </c>
      <c r="J55" s="152">
        <f>SUM(J56:J62)</f>
        <v>26687789</v>
      </c>
      <c r="K55" s="152">
        <f>SUM(K56:K62)</f>
        <v>163641994</v>
      </c>
    </row>
    <row r="56" spans="1:12" ht="12.75" customHeight="1">
      <c r="A56" s="242" t="s">
        <v>338</v>
      </c>
      <c r="B56" s="243"/>
      <c r="C56" s="243"/>
      <c r="D56" s="243"/>
      <c r="E56" s="243"/>
      <c r="F56" s="243"/>
      <c r="G56" s="243"/>
      <c r="H56" s="244"/>
      <c r="I56" s="4">
        <v>51</v>
      </c>
      <c r="J56" s="26"/>
      <c r="K56" s="26"/>
      <c r="L56" s="42"/>
    </row>
    <row r="57" spans="1:12" ht="12.75" customHeight="1">
      <c r="A57" s="242" t="s">
        <v>301</v>
      </c>
      <c r="B57" s="243"/>
      <c r="C57" s="243"/>
      <c r="D57" s="243"/>
      <c r="E57" s="243"/>
      <c r="F57" s="243"/>
      <c r="G57" s="243"/>
      <c r="H57" s="244"/>
      <c r="I57" s="4">
        <v>52</v>
      </c>
      <c r="J57" s="26">
        <v>4681963</v>
      </c>
      <c r="K57" s="26">
        <v>152546575</v>
      </c>
      <c r="L57" s="42"/>
    </row>
    <row r="58" spans="1:12" ht="12.75" customHeight="1">
      <c r="A58" s="242" t="s">
        <v>194</v>
      </c>
      <c r="B58" s="243"/>
      <c r="C58" s="243"/>
      <c r="D58" s="243"/>
      <c r="E58" s="243"/>
      <c r="F58" s="243"/>
      <c r="G58" s="243"/>
      <c r="H58" s="244"/>
      <c r="I58" s="4">
        <v>53</v>
      </c>
      <c r="J58" s="26"/>
      <c r="K58" s="26"/>
      <c r="L58" s="42"/>
    </row>
    <row r="59" spans="1:12" ht="12.75" customHeight="1">
      <c r="A59" s="242" t="s">
        <v>333</v>
      </c>
      <c r="B59" s="243"/>
      <c r="C59" s="243"/>
      <c r="D59" s="243"/>
      <c r="E59" s="243"/>
      <c r="F59" s="243"/>
      <c r="G59" s="243"/>
      <c r="H59" s="244"/>
      <c r="I59" s="4">
        <v>54</v>
      </c>
      <c r="J59" s="26"/>
      <c r="K59" s="26"/>
      <c r="L59" s="42" t="s">
        <v>163</v>
      </c>
    </row>
    <row r="60" spans="1:12" ht="12.75" customHeight="1">
      <c r="A60" s="242" t="s">
        <v>320</v>
      </c>
      <c r="B60" s="243"/>
      <c r="C60" s="243"/>
      <c r="D60" s="243"/>
      <c r="E60" s="243"/>
      <c r="F60" s="243"/>
      <c r="G60" s="243"/>
      <c r="H60" s="244"/>
      <c r="I60" s="4">
        <v>55</v>
      </c>
      <c r="J60" s="26"/>
      <c r="K60" s="26"/>
      <c r="L60" s="42" t="s">
        <v>164</v>
      </c>
    </row>
    <row r="61" spans="1:12" ht="12.75" customHeight="1">
      <c r="A61" s="242" t="s">
        <v>331</v>
      </c>
      <c r="B61" s="243"/>
      <c r="C61" s="243"/>
      <c r="D61" s="243"/>
      <c r="E61" s="243"/>
      <c r="F61" s="243"/>
      <c r="G61" s="243"/>
      <c r="H61" s="244"/>
      <c r="I61" s="4">
        <v>56</v>
      </c>
      <c r="J61" s="26">
        <v>12632314</v>
      </c>
      <c r="K61" s="26">
        <v>10695919</v>
      </c>
      <c r="L61" s="42"/>
    </row>
    <row r="62" spans="1:12" ht="12.75" customHeight="1">
      <c r="A62" s="242" t="s">
        <v>195</v>
      </c>
      <c r="B62" s="243"/>
      <c r="C62" s="243"/>
      <c r="D62" s="243"/>
      <c r="E62" s="243"/>
      <c r="F62" s="243"/>
      <c r="G62" s="243"/>
      <c r="H62" s="244"/>
      <c r="I62" s="4">
        <v>57</v>
      </c>
      <c r="J62" s="26">
        <v>9373512</v>
      </c>
      <c r="K62" s="26">
        <v>399500</v>
      </c>
      <c r="L62" s="42" t="s">
        <v>165</v>
      </c>
    </row>
    <row r="63" spans="1:11" s="159" customFormat="1" ht="12.75" customHeight="1">
      <c r="A63" s="245" t="s">
        <v>302</v>
      </c>
      <c r="B63" s="246"/>
      <c r="C63" s="246"/>
      <c r="D63" s="246"/>
      <c r="E63" s="246"/>
      <c r="F63" s="246"/>
      <c r="G63" s="246"/>
      <c r="H63" s="247"/>
      <c r="I63" s="4">
        <v>58</v>
      </c>
      <c r="J63" s="155">
        <v>22411336</v>
      </c>
      <c r="K63" s="155">
        <v>62683134</v>
      </c>
    </row>
    <row r="64" spans="1:13" ht="12.75" customHeight="1">
      <c r="A64" s="245" t="s">
        <v>196</v>
      </c>
      <c r="B64" s="246"/>
      <c r="C64" s="246"/>
      <c r="D64" s="246"/>
      <c r="E64" s="246"/>
      <c r="F64" s="246"/>
      <c r="G64" s="246"/>
      <c r="H64" s="247"/>
      <c r="I64" s="4">
        <v>59</v>
      </c>
      <c r="J64" s="155">
        <v>5501947</v>
      </c>
      <c r="K64" s="155">
        <v>1503946</v>
      </c>
      <c r="L64" s="42"/>
      <c r="M64" s="9"/>
    </row>
    <row r="65" spans="1:12" ht="12.75" customHeight="1">
      <c r="A65" s="245" t="s">
        <v>330</v>
      </c>
      <c r="B65" s="246"/>
      <c r="C65" s="246"/>
      <c r="D65" s="246"/>
      <c r="E65" s="246"/>
      <c r="F65" s="246"/>
      <c r="G65" s="246"/>
      <c r="H65" s="247"/>
      <c r="I65" s="4">
        <v>60</v>
      </c>
      <c r="J65" s="152">
        <f>J6+J7+J39+J64</f>
        <v>1423229266</v>
      </c>
      <c r="K65" s="152">
        <f>K6+K7+K39+K64</f>
        <v>1265730263</v>
      </c>
      <c r="L65" s="42"/>
    </row>
    <row r="66" spans="1:12" ht="12.75" customHeight="1" thickBot="1">
      <c r="A66" s="248" t="s">
        <v>329</v>
      </c>
      <c r="B66" s="249"/>
      <c r="C66" s="249"/>
      <c r="D66" s="249"/>
      <c r="E66" s="249"/>
      <c r="F66" s="249"/>
      <c r="G66" s="249"/>
      <c r="H66" s="250"/>
      <c r="I66" s="7">
        <v>61</v>
      </c>
      <c r="J66" s="156">
        <v>291648942</v>
      </c>
      <c r="K66" s="156">
        <v>120241416</v>
      </c>
      <c r="L66" s="42"/>
    </row>
    <row r="67" spans="1:12" ht="12.75">
      <c r="A67" s="257" t="s">
        <v>466</v>
      </c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9"/>
    </row>
    <row r="68" spans="1:25" ht="12.75" customHeight="1">
      <c r="A68" s="228" t="s">
        <v>332</v>
      </c>
      <c r="B68" s="229"/>
      <c r="C68" s="229"/>
      <c r="D68" s="229"/>
      <c r="E68" s="229"/>
      <c r="F68" s="229"/>
      <c r="G68" s="229"/>
      <c r="H68" s="230"/>
      <c r="I68" s="6">
        <v>62</v>
      </c>
      <c r="J68" s="151">
        <f>J69+J70+J71+J77+J78+J81+J84</f>
        <v>665899638</v>
      </c>
      <c r="K68" s="151">
        <f>K69+K70+K71+K77+K78+K81+K84</f>
        <v>608611105</v>
      </c>
      <c r="L68" s="42"/>
      <c r="Y68" s="9"/>
    </row>
    <row r="69" spans="1:25" s="159" customFormat="1" ht="12.75" customHeight="1">
      <c r="A69" s="231" t="s">
        <v>198</v>
      </c>
      <c r="B69" s="232"/>
      <c r="C69" s="232"/>
      <c r="D69" s="232"/>
      <c r="E69" s="232"/>
      <c r="F69" s="232"/>
      <c r="G69" s="232"/>
      <c r="H69" s="233"/>
      <c r="I69" s="4">
        <v>63</v>
      </c>
      <c r="J69" s="155">
        <v>249600060</v>
      </c>
      <c r="K69" s="155">
        <v>249600060</v>
      </c>
      <c r="M69" s="160"/>
      <c r="Y69" s="160"/>
    </row>
    <row r="70" spans="1:13" s="159" customFormat="1" ht="12.75" customHeight="1">
      <c r="A70" s="251" t="s">
        <v>199</v>
      </c>
      <c r="B70" s="252"/>
      <c r="C70" s="252"/>
      <c r="D70" s="252"/>
      <c r="E70" s="252"/>
      <c r="F70" s="252"/>
      <c r="G70" s="252"/>
      <c r="H70" s="253"/>
      <c r="I70" s="52">
        <v>64</v>
      </c>
      <c r="J70" s="161">
        <v>10368101</v>
      </c>
      <c r="K70" s="161">
        <v>10368101</v>
      </c>
      <c r="M70" s="160"/>
    </row>
    <row r="71" spans="1:11" s="159" customFormat="1" ht="12.75" customHeight="1">
      <c r="A71" s="251" t="s">
        <v>200</v>
      </c>
      <c r="B71" s="252"/>
      <c r="C71" s="252"/>
      <c r="D71" s="252"/>
      <c r="E71" s="252"/>
      <c r="F71" s="252"/>
      <c r="G71" s="252"/>
      <c r="H71" s="253"/>
      <c r="I71" s="52">
        <v>65</v>
      </c>
      <c r="J71" s="162">
        <f>J72+J73-J74+J75+J76</f>
        <v>56346673</v>
      </c>
      <c r="K71" s="162">
        <f>K72+K73-K74+K75+K76</f>
        <v>56346673</v>
      </c>
    </row>
    <row r="72" spans="1:13" ht="12.75" customHeight="1">
      <c r="A72" s="254" t="s">
        <v>303</v>
      </c>
      <c r="B72" s="255"/>
      <c r="C72" s="255"/>
      <c r="D72" s="255"/>
      <c r="E72" s="255"/>
      <c r="F72" s="255"/>
      <c r="G72" s="255"/>
      <c r="H72" s="256"/>
      <c r="I72" s="4">
        <v>66</v>
      </c>
      <c r="J72" s="26">
        <v>12480003</v>
      </c>
      <c r="K72" s="26">
        <v>12480003</v>
      </c>
      <c r="L72" s="42"/>
      <c r="M72" s="9"/>
    </row>
    <row r="73" spans="1:12" ht="12.75" customHeight="1">
      <c r="A73" s="254" t="s">
        <v>201</v>
      </c>
      <c r="B73" s="255"/>
      <c r="C73" s="255"/>
      <c r="D73" s="255"/>
      <c r="E73" s="255"/>
      <c r="F73" s="255"/>
      <c r="G73" s="255"/>
      <c r="H73" s="256"/>
      <c r="I73" s="4">
        <v>67</v>
      </c>
      <c r="J73" s="26">
        <v>43866670</v>
      </c>
      <c r="K73" s="26">
        <v>43866670</v>
      </c>
      <c r="L73" s="42"/>
    </row>
    <row r="74" spans="1:12" ht="12.75" customHeight="1">
      <c r="A74" s="254" t="s">
        <v>339</v>
      </c>
      <c r="B74" s="255"/>
      <c r="C74" s="255"/>
      <c r="D74" s="255"/>
      <c r="E74" s="255"/>
      <c r="F74" s="255"/>
      <c r="G74" s="255"/>
      <c r="H74" s="256"/>
      <c r="I74" s="4">
        <v>68</v>
      </c>
      <c r="J74" s="26">
        <v>0</v>
      </c>
      <c r="K74" s="26">
        <v>0</v>
      </c>
      <c r="L74" s="42"/>
    </row>
    <row r="75" spans="1:12" ht="12.75" customHeight="1">
      <c r="A75" s="254" t="s">
        <v>202</v>
      </c>
      <c r="B75" s="255"/>
      <c r="C75" s="255"/>
      <c r="D75" s="255"/>
      <c r="E75" s="255"/>
      <c r="F75" s="255"/>
      <c r="G75" s="255"/>
      <c r="H75" s="256"/>
      <c r="I75" s="4">
        <v>69</v>
      </c>
      <c r="J75" s="26"/>
      <c r="K75" s="26"/>
      <c r="L75" s="42"/>
    </row>
    <row r="76" spans="1:12" ht="12.75" customHeight="1">
      <c r="A76" s="254" t="s">
        <v>203</v>
      </c>
      <c r="B76" s="255"/>
      <c r="C76" s="255"/>
      <c r="D76" s="255"/>
      <c r="E76" s="255"/>
      <c r="F76" s="255"/>
      <c r="G76" s="255"/>
      <c r="H76" s="256"/>
      <c r="I76" s="4">
        <v>70</v>
      </c>
      <c r="J76" s="26"/>
      <c r="K76" s="26"/>
      <c r="L76" s="120">
        <f>K76-J76</f>
        <v>0</v>
      </c>
    </row>
    <row r="77" spans="1:12" s="159" customFormat="1" ht="12.75" customHeight="1">
      <c r="A77" s="231" t="s">
        <v>204</v>
      </c>
      <c r="B77" s="232"/>
      <c r="C77" s="232"/>
      <c r="D77" s="232"/>
      <c r="E77" s="232"/>
      <c r="F77" s="232"/>
      <c r="G77" s="232"/>
      <c r="H77" s="233"/>
      <c r="I77" s="4">
        <v>71</v>
      </c>
      <c r="J77" s="155"/>
      <c r="K77" s="155"/>
      <c r="L77" s="163">
        <v>1083194.47</v>
      </c>
    </row>
    <row r="78" spans="1:12" s="159" customFormat="1" ht="12.75" customHeight="1">
      <c r="A78" s="251" t="s">
        <v>445</v>
      </c>
      <c r="B78" s="252"/>
      <c r="C78" s="252"/>
      <c r="D78" s="252"/>
      <c r="E78" s="252"/>
      <c r="F78" s="252"/>
      <c r="G78" s="252"/>
      <c r="H78" s="253"/>
      <c r="I78" s="52">
        <v>72</v>
      </c>
      <c r="J78" s="162">
        <f>J79-J80</f>
        <v>312352661</v>
      </c>
      <c r="K78" s="162">
        <f>K79-K80</f>
        <v>349584804</v>
      </c>
      <c r="L78" s="163">
        <f>L76+L77</f>
        <v>1083194.47</v>
      </c>
    </row>
    <row r="79" spans="1:13" ht="12.75" customHeight="1">
      <c r="A79" s="254" t="s">
        <v>340</v>
      </c>
      <c r="B79" s="255"/>
      <c r="C79" s="255"/>
      <c r="D79" s="255"/>
      <c r="E79" s="255"/>
      <c r="F79" s="255"/>
      <c r="G79" s="255"/>
      <c r="H79" s="256"/>
      <c r="I79" s="4">
        <v>73</v>
      </c>
      <c r="J79" s="26">
        <v>312352661</v>
      </c>
      <c r="K79" s="26">
        <v>349584804</v>
      </c>
      <c r="L79" s="42"/>
      <c r="M79" s="9"/>
    </row>
    <row r="80" spans="1:12" ht="12.75" customHeight="1">
      <c r="A80" s="254" t="s">
        <v>341</v>
      </c>
      <c r="B80" s="255"/>
      <c r="C80" s="255"/>
      <c r="D80" s="255"/>
      <c r="E80" s="255"/>
      <c r="F80" s="255"/>
      <c r="G80" s="255"/>
      <c r="H80" s="256"/>
      <c r="I80" s="4">
        <v>74</v>
      </c>
      <c r="J80" s="26"/>
      <c r="K80" s="26"/>
      <c r="L80" s="42"/>
    </row>
    <row r="81" spans="1:12" s="159" customFormat="1" ht="12.75" customHeight="1">
      <c r="A81" s="231" t="s">
        <v>446</v>
      </c>
      <c r="B81" s="232"/>
      <c r="C81" s="232"/>
      <c r="D81" s="232"/>
      <c r="E81" s="232"/>
      <c r="F81" s="232"/>
      <c r="G81" s="232"/>
      <c r="H81" s="233"/>
      <c r="I81" s="4">
        <v>75</v>
      </c>
      <c r="J81" s="152">
        <f>J82-J83</f>
        <v>37232143</v>
      </c>
      <c r="K81" s="152">
        <f>K82-K83</f>
        <v>-57288533</v>
      </c>
      <c r="L81" s="160" t="e">
        <f>K81-#REF!</f>
        <v>#REF!</v>
      </c>
    </row>
    <row r="82" spans="1:13" ht="12.75" customHeight="1">
      <c r="A82" s="254" t="s">
        <v>342</v>
      </c>
      <c r="B82" s="255"/>
      <c r="C82" s="255"/>
      <c r="D82" s="255"/>
      <c r="E82" s="255"/>
      <c r="F82" s="255"/>
      <c r="G82" s="255"/>
      <c r="H82" s="256"/>
      <c r="I82" s="4">
        <v>76</v>
      </c>
      <c r="J82" s="26">
        <v>37232143</v>
      </c>
      <c r="K82" s="26"/>
      <c r="L82" s="42"/>
      <c r="M82" s="9"/>
    </row>
    <row r="83" spans="1:12" ht="12.75" customHeight="1">
      <c r="A83" s="254" t="s">
        <v>343</v>
      </c>
      <c r="B83" s="255"/>
      <c r="C83" s="255"/>
      <c r="D83" s="255"/>
      <c r="E83" s="255"/>
      <c r="F83" s="255"/>
      <c r="G83" s="255"/>
      <c r="H83" s="256"/>
      <c r="I83" s="4">
        <v>77</v>
      </c>
      <c r="J83" s="26"/>
      <c r="K83" s="26">
        <v>57288533</v>
      </c>
      <c r="L83" s="42"/>
    </row>
    <row r="84" spans="1:11" s="159" customFormat="1" ht="12.75" customHeight="1">
      <c r="A84" s="245" t="s">
        <v>205</v>
      </c>
      <c r="B84" s="246"/>
      <c r="C84" s="246"/>
      <c r="D84" s="246"/>
      <c r="E84" s="246"/>
      <c r="F84" s="246"/>
      <c r="G84" s="246"/>
      <c r="H84" s="247"/>
      <c r="I84" s="4">
        <v>78</v>
      </c>
      <c r="J84" s="155"/>
      <c r="K84" s="155"/>
    </row>
    <row r="85" spans="1:12" ht="12.75" customHeight="1">
      <c r="A85" s="245" t="s">
        <v>347</v>
      </c>
      <c r="B85" s="246"/>
      <c r="C85" s="246"/>
      <c r="D85" s="246"/>
      <c r="E85" s="246"/>
      <c r="F85" s="246"/>
      <c r="G85" s="246"/>
      <c r="H85" s="247"/>
      <c r="I85" s="4">
        <v>79</v>
      </c>
      <c r="J85" s="152">
        <f>SUM(J86:J88)</f>
        <v>0</v>
      </c>
      <c r="K85" s="152">
        <f>SUM(K86:K88)</f>
        <v>0</v>
      </c>
      <c r="L85" s="42"/>
    </row>
    <row r="86" spans="1:12" ht="12.75" customHeight="1">
      <c r="A86" s="242" t="s">
        <v>344</v>
      </c>
      <c r="B86" s="243"/>
      <c r="C86" s="243"/>
      <c r="D86" s="243"/>
      <c r="E86" s="243"/>
      <c r="F86" s="243"/>
      <c r="G86" s="243"/>
      <c r="H86" s="244"/>
      <c r="I86" s="4">
        <v>80</v>
      </c>
      <c r="J86" s="26"/>
      <c r="K86" s="26"/>
      <c r="L86" s="42"/>
    </row>
    <row r="87" spans="1:12" ht="12.75" customHeight="1">
      <c r="A87" s="242" t="s">
        <v>346</v>
      </c>
      <c r="B87" s="243"/>
      <c r="C87" s="243"/>
      <c r="D87" s="243"/>
      <c r="E87" s="243"/>
      <c r="F87" s="243"/>
      <c r="G87" s="243"/>
      <c r="H87" s="244"/>
      <c r="I87" s="4">
        <v>81</v>
      </c>
      <c r="J87" s="26"/>
      <c r="K87" s="26"/>
      <c r="L87" s="42"/>
    </row>
    <row r="88" spans="1:12" ht="12.75" customHeight="1">
      <c r="A88" s="242" t="s">
        <v>345</v>
      </c>
      <c r="B88" s="243"/>
      <c r="C88" s="243"/>
      <c r="D88" s="243"/>
      <c r="E88" s="243"/>
      <c r="F88" s="243"/>
      <c r="G88" s="243"/>
      <c r="H88" s="244"/>
      <c r="I88" s="4">
        <v>82</v>
      </c>
      <c r="J88" s="26"/>
      <c r="K88" s="26"/>
      <c r="L88" s="42"/>
    </row>
    <row r="89" spans="1:12" ht="12.75" customHeight="1">
      <c r="A89" s="245" t="s">
        <v>348</v>
      </c>
      <c r="B89" s="246"/>
      <c r="C89" s="246"/>
      <c r="D89" s="246"/>
      <c r="E89" s="246"/>
      <c r="F89" s="246"/>
      <c r="G89" s="246"/>
      <c r="H89" s="247"/>
      <c r="I89" s="4">
        <v>83</v>
      </c>
      <c r="J89" s="152">
        <f>SUM(J90:J98)</f>
        <v>229589347</v>
      </c>
      <c r="K89" s="152">
        <f>SUM(K90:K98)</f>
        <v>157643945</v>
      </c>
      <c r="L89" s="42"/>
    </row>
    <row r="90" spans="1:12" ht="12.75" customHeight="1">
      <c r="A90" s="242" t="s">
        <v>206</v>
      </c>
      <c r="B90" s="243"/>
      <c r="C90" s="243"/>
      <c r="D90" s="243"/>
      <c r="E90" s="243"/>
      <c r="F90" s="243"/>
      <c r="G90" s="243"/>
      <c r="H90" s="244"/>
      <c r="I90" s="4">
        <v>84</v>
      </c>
      <c r="J90" s="26"/>
      <c r="K90" s="26"/>
      <c r="L90" s="42"/>
    </row>
    <row r="91" spans="1:12" ht="12.75" customHeight="1">
      <c r="A91" s="242" t="s">
        <v>304</v>
      </c>
      <c r="B91" s="243"/>
      <c r="C91" s="243"/>
      <c r="D91" s="243"/>
      <c r="E91" s="243"/>
      <c r="F91" s="243"/>
      <c r="G91" s="243"/>
      <c r="H91" s="244"/>
      <c r="I91" s="4">
        <v>85</v>
      </c>
      <c r="J91" s="26">
        <v>1375750</v>
      </c>
      <c r="K91" s="26">
        <v>572633</v>
      </c>
      <c r="L91" s="42"/>
    </row>
    <row r="92" spans="1:12" ht="12.75" customHeight="1">
      <c r="A92" s="242" t="s">
        <v>207</v>
      </c>
      <c r="B92" s="243"/>
      <c r="C92" s="243"/>
      <c r="D92" s="243"/>
      <c r="E92" s="243"/>
      <c r="F92" s="243"/>
      <c r="G92" s="243"/>
      <c r="H92" s="244"/>
      <c r="I92" s="4">
        <v>86</v>
      </c>
      <c r="J92" s="26">
        <v>228213597</v>
      </c>
      <c r="K92" s="26">
        <v>157071312</v>
      </c>
      <c r="L92" s="42"/>
    </row>
    <row r="93" spans="1:12" ht="12.75" customHeight="1">
      <c r="A93" s="242" t="s">
        <v>349</v>
      </c>
      <c r="B93" s="243"/>
      <c r="C93" s="243"/>
      <c r="D93" s="243"/>
      <c r="E93" s="243"/>
      <c r="F93" s="243"/>
      <c r="G93" s="243"/>
      <c r="H93" s="244"/>
      <c r="I93" s="4">
        <v>87</v>
      </c>
      <c r="J93" s="26"/>
      <c r="K93" s="26"/>
      <c r="L93" s="42"/>
    </row>
    <row r="94" spans="1:12" ht="12.75" customHeight="1">
      <c r="A94" s="242" t="s">
        <v>305</v>
      </c>
      <c r="B94" s="243"/>
      <c r="C94" s="243"/>
      <c r="D94" s="243"/>
      <c r="E94" s="243"/>
      <c r="F94" s="243"/>
      <c r="G94" s="243"/>
      <c r="H94" s="244"/>
      <c r="I94" s="4">
        <v>88</v>
      </c>
      <c r="J94" s="26"/>
      <c r="K94" s="26"/>
      <c r="L94" s="42"/>
    </row>
    <row r="95" spans="1:12" ht="12.75" customHeight="1">
      <c r="A95" s="242" t="s">
        <v>350</v>
      </c>
      <c r="B95" s="243"/>
      <c r="C95" s="243"/>
      <c r="D95" s="243"/>
      <c r="E95" s="243"/>
      <c r="F95" s="243"/>
      <c r="G95" s="243"/>
      <c r="H95" s="244"/>
      <c r="I95" s="4">
        <v>89</v>
      </c>
      <c r="J95" s="26"/>
      <c r="K95" s="26"/>
      <c r="L95" s="42"/>
    </row>
    <row r="96" spans="1:12" ht="12.75" customHeight="1">
      <c r="A96" s="242" t="s">
        <v>352</v>
      </c>
      <c r="B96" s="243"/>
      <c r="C96" s="243"/>
      <c r="D96" s="243"/>
      <c r="E96" s="243"/>
      <c r="F96" s="243"/>
      <c r="G96" s="243"/>
      <c r="H96" s="244"/>
      <c r="I96" s="4">
        <v>90</v>
      </c>
      <c r="J96" s="26"/>
      <c r="K96" s="26"/>
      <c r="L96" s="42"/>
    </row>
    <row r="97" spans="1:12" ht="12.75" customHeight="1">
      <c r="A97" s="242" t="s">
        <v>360</v>
      </c>
      <c r="B97" s="243"/>
      <c r="C97" s="243"/>
      <c r="D97" s="243"/>
      <c r="E97" s="243"/>
      <c r="F97" s="243"/>
      <c r="G97" s="243"/>
      <c r="H97" s="244"/>
      <c r="I97" s="4">
        <v>91</v>
      </c>
      <c r="J97" s="26"/>
      <c r="K97" s="26"/>
      <c r="L97" s="42"/>
    </row>
    <row r="98" spans="1:12" ht="12.75" customHeight="1">
      <c r="A98" s="242" t="s">
        <v>361</v>
      </c>
      <c r="B98" s="243"/>
      <c r="C98" s="243"/>
      <c r="D98" s="243"/>
      <c r="E98" s="243"/>
      <c r="F98" s="243"/>
      <c r="G98" s="243"/>
      <c r="H98" s="244"/>
      <c r="I98" s="4">
        <v>92</v>
      </c>
      <c r="J98" s="26"/>
      <c r="K98" s="26"/>
      <c r="L98" s="42"/>
    </row>
    <row r="99" spans="1:12" ht="12.75" customHeight="1">
      <c r="A99" s="245" t="s">
        <v>351</v>
      </c>
      <c r="B99" s="246"/>
      <c r="C99" s="246"/>
      <c r="D99" s="246"/>
      <c r="E99" s="246"/>
      <c r="F99" s="246"/>
      <c r="G99" s="246"/>
      <c r="H99" s="247"/>
      <c r="I99" s="4">
        <v>93</v>
      </c>
      <c r="J99" s="152">
        <f>SUM(J100:J111)</f>
        <v>527558401</v>
      </c>
      <c r="K99" s="152">
        <f>SUM(K100:K111)</f>
        <v>499168562</v>
      </c>
      <c r="L99" s="42"/>
    </row>
    <row r="100" spans="1:12" ht="12.75" customHeight="1">
      <c r="A100" s="242" t="s">
        <v>206</v>
      </c>
      <c r="B100" s="243"/>
      <c r="C100" s="243"/>
      <c r="D100" s="243"/>
      <c r="E100" s="243"/>
      <c r="F100" s="243"/>
      <c r="G100" s="243"/>
      <c r="H100" s="244"/>
      <c r="I100" s="4">
        <v>94</v>
      </c>
      <c r="J100" s="26">
        <v>30738212</v>
      </c>
      <c r="K100" s="26">
        <v>5174487</v>
      </c>
      <c r="L100" s="42"/>
    </row>
    <row r="101" spans="1:12" ht="12.75" customHeight="1">
      <c r="A101" s="242" t="s">
        <v>304</v>
      </c>
      <c r="B101" s="243"/>
      <c r="C101" s="243"/>
      <c r="D101" s="243"/>
      <c r="E101" s="243"/>
      <c r="F101" s="243"/>
      <c r="G101" s="243"/>
      <c r="H101" s="244"/>
      <c r="I101" s="4">
        <v>95</v>
      </c>
      <c r="J101" s="26">
        <v>7443244</v>
      </c>
      <c r="K101" s="26">
        <v>12999841</v>
      </c>
      <c r="L101" s="42"/>
    </row>
    <row r="102" spans="1:12" ht="12.75" customHeight="1">
      <c r="A102" s="242" t="s">
        <v>207</v>
      </c>
      <c r="B102" s="243"/>
      <c r="C102" s="243"/>
      <c r="D102" s="243"/>
      <c r="E102" s="243"/>
      <c r="F102" s="243"/>
      <c r="G102" s="243"/>
      <c r="H102" s="244"/>
      <c r="I102" s="4">
        <v>96</v>
      </c>
      <c r="J102" s="26">
        <v>101174511</v>
      </c>
      <c r="K102" s="26">
        <v>259345545</v>
      </c>
      <c r="L102" s="42"/>
    </row>
    <row r="103" spans="1:12" ht="12.75" customHeight="1">
      <c r="A103" s="242" t="s">
        <v>349</v>
      </c>
      <c r="B103" s="243"/>
      <c r="C103" s="243"/>
      <c r="D103" s="243"/>
      <c r="E103" s="243"/>
      <c r="F103" s="243"/>
      <c r="G103" s="243"/>
      <c r="H103" s="244"/>
      <c r="I103" s="4">
        <v>97</v>
      </c>
      <c r="J103" s="26">
        <v>1302698</v>
      </c>
      <c r="K103" s="26">
        <v>13553903</v>
      </c>
      <c r="L103" s="42"/>
    </row>
    <row r="104" spans="1:12" ht="12.75" customHeight="1">
      <c r="A104" s="242" t="s">
        <v>305</v>
      </c>
      <c r="B104" s="243"/>
      <c r="C104" s="243"/>
      <c r="D104" s="243"/>
      <c r="E104" s="243"/>
      <c r="F104" s="243"/>
      <c r="G104" s="243"/>
      <c r="H104" s="244"/>
      <c r="I104" s="4">
        <v>98</v>
      </c>
      <c r="J104" s="26">
        <v>313719185</v>
      </c>
      <c r="K104" s="26">
        <v>162866590</v>
      </c>
      <c r="L104" s="42"/>
    </row>
    <row r="105" spans="1:12" ht="12.75" customHeight="1">
      <c r="A105" s="242" t="s">
        <v>350</v>
      </c>
      <c r="B105" s="243"/>
      <c r="C105" s="243"/>
      <c r="D105" s="243"/>
      <c r="E105" s="243"/>
      <c r="F105" s="243"/>
      <c r="G105" s="243"/>
      <c r="H105" s="244"/>
      <c r="I105" s="4">
        <v>99</v>
      </c>
      <c r="J105" s="26"/>
      <c r="K105" s="26"/>
      <c r="L105" s="42"/>
    </row>
    <row r="106" spans="1:12" ht="12.75" customHeight="1">
      <c r="A106" s="242" t="s">
        <v>352</v>
      </c>
      <c r="B106" s="243"/>
      <c r="C106" s="243"/>
      <c r="D106" s="243"/>
      <c r="E106" s="243"/>
      <c r="F106" s="243"/>
      <c r="G106" s="243"/>
      <c r="H106" s="244"/>
      <c r="I106" s="4">
        <v>100</v>
      </c>
      <c r="J106" s="26"/>
      <c r="K106" s="26"/>
      <c r="L106" s="42"/>
    </row>
    <row r="107" spans="1:12" ht="12.75" customHeight="1">
      <c r="A107" s="242" t="s">
        <v>353</v>
      </c>
      <c r="B107" s="243"/>
      <c r="C107" s="243"/>
      <c r="D107" s="243"/>
      <c r="E107" s="243"/>
      <c r="F107" s="243"/>
      <c r="G107" s="243"/>
      <c r="H107" s="244"/>
      <c r="I107" s="4">
        <v>101</v>
      </c>
      <c r="J107" s="26">
        <v>1284066</v>
      </c>
      <c r="K107" s="26">
        <v>1427626</v>
      </c>
      <c r="L107" s="42"/>
    </row>
    <row r="108" spans="1:13" ht="12.75" customHeight="1">
      <c r="A108" s="242" t="s">
        <v>354</v>
      </c>
      <c r="B108" s="243"/>
      <c r="C108" s="243"/>
      <c r="D108" s="243"/>
      <c r="E108" s="243"/>
      <c r="F108" s="243"/>
      <c r="G108" s="243"/>
      <c r="H108" s="244"/>
      <c r="I108" s="4">
        <v>102</v>
      </c>
      <c r="J108" s="26">
        <v>2101273</v>
      </c>
      <c r="K108" s="26">
        <v>6566560</v>
      </c>
      <c r="L108" s="42"/>
      <c r="M108" s="9"/>
    </row>
    <row r="109" spans="1:12" ht="12.75" customHeight="1">
      <c r="A109" s="242" t="s">
        <v>355</v>
      </c>
      <c r="B109" s="243"/>
      <c r="C109" s="243"/>
      <c r="D109" s="243"/>
      <c r="E109" s="243"/>
      <c r="F109" s="243"/>
      <c r="G109" s="243"/>
      <c r="H109" s="244"/>
      <c r="I109" s="4">
        <v>103</v>
      </c>
      <c r="J109" s="26">
        <v>30963</v>
      </c>
      <c r="K109" s="26">
        <v>30963</v>
      </c>
      <c r="L109" s="42"/>
    </row>
    <row r="110" spans="1:13" ht="12.75" customHeight="1">
      <c r="A110" s="242" t="s">
        <v>357</v>
      </c>
      <c r="B110" s="243"/>
      <c r="C110" s="243"/>
      <c r="D110" s="243"/>
      <c r="E110" s="243"/>
      <c r="F110" s="243"/>
      <c r="G110" s="243"/>
      <c r="H110" s="244"/>
      <c r="I110" s="4">
        <v>104</v>
      </c>
      <c r="J110" s="26"/>
      <c r="K110" s="26"/>
      <c r="L110" s="42"/>
      <c r="M110" s="9"/>
    </row>
    <row r="111" spans="1:12" ht="12.75" customHeight="1">
      <c r="A111" s="242" t="s">
        <v>356</v>
      </c>
      <c r="B111" s="243"/>
      <c r="C111" s="243"/>
      <c r="D111" s="243"/>
      <c r="E111" s="243"/>
      <c r="F111" s="243"/>
      <c r="G111" s="243"/>
      <c r="H111" s="244"/>
      <c r="I111" s="4">
        <v>105</v>
      </c>
      <c r="J111" s="26">
        <v>69764249</v>
      </c>
      <c r="K111" s="26">
        <v>37203047</v>
      </c>
      <c r="L111" s="42"/>
    </row>
    <row r="112" spans="1:12" ht="22.5" customHeight="1">
      <c r="A112" s="245" t="s">
        <v>359</v>
      </c>
      <c r="B112" s="246"/>
      <c r="C112" s="246"/>
      <c r="D112" s="246"/>
      <c r="E112" s="246"/>
      <c r="F112" s="246"/>
      <c r="G112" s="246"/>
      <c r="H112" s="247"/>
      <c r="I112" s="4">
        <v>106</v>
      </c>
      <c r="J112" s="155">
        <v>181880</v>
      </c>
      <c r="K112" s="155">
        <v>306651</v>
      </c>
      <c r="L112" s="42"/>
    </row>
    <row r="113" spans="1:13" ht="12.75" customHeight="1">
      <c r="A113" s="245" t="s">
        <v>358</v>
      </c>
      <c r="B113" s="246"/>
      <c r="C113" s="246"/>
      <c r="D113" s="246"/>
      <c r="E113" s="246"/>
      <c r="F113" s="246"/>
      <c r="G113" s="246"/>
      <c r="H113" s="247"/>
      <c r="I113" s="4">
        <v>107</v>
      </c>
      <c r="J113" s="152">
        <f>J68+J85+J89+J99+J112</f>
        <v>1423229266</v>
      </c>
      <c r="K113" s="152">
        <f>K68+K85+K89+K99+K112</f>
        <v>1265730263</v>
      </c>
      <c r="L113" s="42"/>
      <c r="M113" s="9"/>
    </row>
    <row r="114" spans="1:13" ht="12.75" customHeight="1">
      <c r="A114" s="263" t="s">
        <v>197</v>
      </c>
      <c r="B114" s="264"/>
      <c r="C114" s="264"/>
      <c r="D114" s="264"/>
      <c r="E114" s="264"/>
      <c r="F114" s="264"/>
      <c r="G114" s="264"/>
      <c r="H114" s="265"/>
      <c r="I114" s="5">
        <v>108</v>
      </c>
      <c r="J114" s="157">
        <v>291648942</v>
      </c>
      <c r="K114" s="157">
        <v>120241416</v>
      </c>
      <c r="L114" s="42"/>
      <c r="M114" s="9"/>
    </row>
    <row r="115" spans="1:12" ht="12.75" customHeight="1">
      <c r="A115" s="223" t="s">
        <v>208</v>
      </c>
      <c r="B115" s="266"/>
      <c r="C115" s="266"/>
      <c r="D115" s="266"/>
      <c r="E115" s="266"/>
      <c r="F115" s="266"/>
      <c r="G115" s="266"/>
      <c r="H115" s="266"/>
      <c r="I115" s="267"/>
      <c r="J115" s="267"/>
      <c r="K115" s="267"/>
      <c r="L115" s="268"/>
    </row>
    <row r="116" spans="1:12" ht="12.75" customHeight="1">
      <c r="A116" s="228" t="s">
        <v>209</v>
      </c>
      <c r="B116" s="229"/>
      <c r="C116" s="229"/>
      <c r="D116" s="229"/>
      <c r="E116" s="229"/>
      <c r="F116" s="229"/>
      <c r="G116" s="229"/>
      <c r="H116" s="229"/>
      <c r="I116" s="269"/>
      <c r="J116" s="269"/>
      <c r="K116" s="269"/>
      <c r="L116" s="270"/>
    </row>
    <row r="117" spans="1:13" ht="12.75" customHeight="1">
      <c r="A117" s="254" t="s">
        <v>441</v>
      </c>
      <c r="B117" s="255"/>
      <c r="C117" s="255"/>
      <c r="D117" s="255"/>
      <c r="E117" s="255"/>
      <c r="F117" s="255"/>
      <c r="G117" s="255"/>
      <c r="H117" s="256"/>
      <c r="I117" s="4">
        <v>109</v>
      </c>
      <c r="J117" s="26"/>
      <c r="K117" s="26"/>
      <c r="L117" s="42"/>
      <c r="M117" s="9"/>
    </row>
    <row r="118" spans="1:12" ht="12.75" customHeight="1">
      <c r="A118" s="260" t="s">
        <v>442</v>
      </c>
      <c r="B118" s="261"/>
      <c r="C118" s="261"/>
      <c r="D118" s="261"/>
      <c r="E118" s="261"/>
      <c r="F118" s="261"/>
      <c r="G118" s="261"/>
      <c r="H118" s="262"/>
      <c r="I118" s="7">
        <v>110</v>
      </c>
      <c r="J118" s="27"/>
      <c r="K118" s="27"/>
      <c r="L118" s="42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2"/>
      <c r="J119" s="3"/>
      <c r="K119" s="3"/>
    </row>
    <row r="120" spans="1:11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</sheetData>
  <sheetProtection/>
  <protectedRanges>
    <protectedRange sqref="G2:H2" name="Range2"/>
  </protectedRanges>
  <mergeCells count="119">
    <mergeCell ref="A117:H117"/>
    <mergeCell ref="A118:H118"/>
    <mergeCell ref="A112:H112"/>
    <mergeCell ref="A113:H113"/>
    <mergeCell ref="A114:H114"/>
    <mergeCell ref="A115:L115"/>
    <mergeCell ref="A116:L116"/>
    <mergeCell ref="A108:H108"/>
    <mergeCell ref="A109:H109"/>
    <mergeCell ref="A110:H110"/>
    <mergeCell ref="A111:H111"/>
    <mergeCell ref="A103:H103"/>
    <mergeCell ref="A104:H104"/>
    <mergeCell ref="A105:H105"/>
    <mergeCell ref="A107:H107"/>
    <mergeCell ref="A106:H106"/>
    <mergeCell ref="A99:H99"/>
    <mergeCell ref="A100:H100"/>
    <mergeCell ref="A101:H101"/>
    <mergeCell ref="A102:H102"/>
    <mergeCell ref="A94:H94"/>
    <mergeCell ref="A95:H95"/>
    <mergeCell ref="A97:H97"/>
    <mergeCell ref="A98:H98"/>
    <mergeCell ref="A96:H96"/>
    <mergeCell ref="A90:H90"/>
    <mergeCell ref="A91:H91"/>
    <mergeCell ref="A92:H92"/>
    <mergeCell ref="A93:H93"/>
    <mergeCell ref="A86:H86"/>
    <mergeCell ref="A87:H87"/>
    <mergeCell ref="A88:H88"/>
    <mergeCell ref="A89:H89"/>
    <mergeCell ref="A85:H85"/>
    <mergeCell ref="A79:H79"/>
    <mergeCell ref="A80:H80"/>
    <mergeCell ref="A83:H83"/>
    <mergeCell ref="A78:H78"/>
    <mergeCell ref="A81:H81"/>
    <mergeCell ref="A82:H82"/>
    <mergeCell ref="A84:H84"/>
    <mergeCell ref="A74:H74"/>
    <mergeCell ref="A75:H75"/>
    <mergeCell ref="A76:H76"/>
    <mergeCell ref="A77:H77"/>
    <mergeCell ref="A71:H71"/>
    <mergeCell ref="A67:L67"/>
    <mergeCell ref="A72:H72"/>
    <mergeCell ref="A73:H73"/>
    <mergeCell ref="A66:H66"/>
    <mergeCell ref="A68:H68"/>
    <mergeCell ref="A69:H69"/>
    <mergeCell ref="A70:H70"/>
    <mergeCell ref="A65:H65"/>
    <mergeCell ref="A55:H55"/>
    <mergeCell ref="A56:H56"/>
    <mergeCell ref="A57:H57"/>
    <mergeCell ref="A58:H58"/>
    <mergeCell ref="A59:H59"/>
    <mergeCell ref="A61:H61"/>
    <mergeCell ref="A62:H62"/>
    <mergeCell ref="A63:H63"/>
    <mergeCell ref="A64:H64"/>
    <mergeCell ref="A60:H60"/>
    <mergeCell ref="A49:H49"/>
    <mergeCell ref="A50:H50"/>
    <mergeCell ref="A51:H51"/>
    <mergeCell ref="A52:H52"/>
    <mergeCell ref="A53:H53"/>
    <mergeCell ref="A54:H54"/>
    <mergeCell ref="A45:H45"/>
    <mergeCell ref="A46:H46"/>
    <mergeCell ref="A48:H48"/>
    <mergeCell ref="A47:H47"/>
    <mergeCell ref="A41:H41"/>
    <mergeCell ref="A42:H42"/>
    <mergeCell ref="A43:H43"/>
    <mergeCell ref="A44:H44"/>
    <mergeCell ref="A37:H37"/>
    <mergeCell ref="A38:H38"/>
    <mergeCell ref="A39:H39"/>
    <mergeCell ref="A40:H40"/>
    <mergeCell ref="A32:H32"/>
    <mergeCell ref="A34:H34"/>
    <mergeCell ref="A35:H35"/>
    <mergeCell ref="A36:H36"/>
    <mergeCell ref="A33:H33"/>
    <mergeCell ref="A28:H28"/>
    <mergeCell ref="A30:H30"/>
    <mergeCell ref="A29:H29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5:L5"/>
    <mergeCell ref="A1:K1"/>
    <mergeCell ref="A6:H6"/>
    <mergeCell ref="A7:H7"/>
    <mergeCell ref="E2:F2"/>
    <mergeCell ref="G2:H2"/>
    <mergeCell ref="A3:H3"/>
    <mergeCell ref="A4:H4"/>
  </mergeCells>
  <dataValidations count="5">
    <dataValidation type="whole" operator="greaterThanOrEqual" allowBlank="1" showInputMessage="1" showErrorMessage="1" errorTitle="Pogrešan unos" error="Mogu se unijeti samo cjelobrojne pozitivne vrijednosti." sqref="J7:K66 J69:K69 J71:K76 J78:K83 J85:K114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7:K7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  <dataValidation type="whole" operator="notEqual" allowBlank="1" showInputMessage="1" showErrorMessage="1" errorTitle="Pogrešan unos" error="Mogu se unijeti samo cjelobrojne vrijednosti." sqref="J84:K84 J117:K118">
      <formula1>999999999999</formula1>
    </dataValidation>
  </dataValidations>
  <printOptions horizontalCentered="1"/>
  <pageMargins left="0.2362204724409449" right="0.1968503937007874" top="0.5511811023622047" bottom="0.35433070866141736" header="0.35433070866141736" footer="0.1968503937007874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1">
      <selection activeCell="M66" sqref="M66"/>
    </sheetView>
  </sheetViews>
  <sheetFormatPr defaultColWidth="9.140625" defaultRowHeight="12.75"/>
  <cols>
    <col min="1" max="2" width="9.140625" style="133" customWidth="1"/>
    <col min="3" max="3" width="8.8515625" style="133" customWidth="1"/>
    <col min="4" max="4" width="9.140625" style="133" customWidth="1"/>
    <col min="5" max="5" width="8.57421875" style="133" customWidth="1"/>
    <col min="6" max="6" width="8.8515625" style="133" customWidth="1"/>
    <col min="7" max="7" width="8.7109375" style="133" customWidth="1"/>
    <col min="8" max="8" width="10.57421875" style="133" customWidth="1"/>
    <col min="9" max="9" width="9.140625" style="133" customWidth="1"/>
    <col min="10" max="10" width="11.140625" style="133" customWidth="1"/>
    <col min="11" max="11" width="10.00390625" style="133" customWidth="1"/>
    <col min="12" max="12" width="10.57421875" style="133" customWidth="1"/>
    <col min="13" max="13" width="10.28125" style="133" customWidth="1"/>
    <col min="14" max="16384" width="9.140625" style="133" customWidth="1"/>
  </cols>
  <sheetData>
    <row r="1" spans="1:13" ht="12.75" customHeight="1">
      <c r="A1" s="275" t="s">
        <v>378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ht="12.75" customHeight="1">
      <c r="A2" s="276" t="s">
        <v>468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13" ht="12.75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6"/>
      <c r="M3" s="136"/>
    </row>
    <row r="4" spans="1:13" ht="12.75" customHeight="1">
      <c r="A4" s="277" t="s">
        <v>450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13" ht="24.75" thickBot="1">
      <c r="A5" s="279" t="s">
        <v>166</v>
      </c>
      <c r="B5" s="279"/>
      <c r="C5" s="279"/>
      <c r="D5" s="279"/>
      <c r="E5" s="279"/>
      <c r="F5" s="279"/>
      <c r="G5" s="279"/>
      <c r="H5" s="279"/>
      <c r="I5" s="137" t="s">
        <v>213</v>
      </c>
      <c r="J5" s="280" t="s">
        <v>214</v>
      </c>
      <c r="K5" s="281"/>
      <c r="L5" s="280" t="s">
        <v>215</v>
      </c>
      <c r="M5" s="281"/>
    </row>
    <row r="6" spans="1:13" ht="13.5" thickBot="1">
      <c r="A6" s="271"/>
      <c r="B6" s="272"/>
      <c r="C6" s="272"/>
      <c r="D6" s="272"/>
      <c r="E6" s="272"/>
      <c r="F6" s="272"/>
      <c r="G6" s="272"/>
      <c r="H6" s="273"/>
      <c r="I6" s="138"/>
      <c r="J6" s="139" t="s">
        <v>379</v>
      </c>
      <c r="K6" s="140" t="s">
        <v>380</v>
      </c>
      <c r="L6" s="139" t="s">
        <v>379</v>
      </c>
      <c r="M6" s="140" t="s">
        <v>380</v>
      </c>
    </row>
    <row r="7" spans="1:13" ht="12.75">
      <c r="A7" s="274">
        <v>1</v>
      </c>
      <c r="B7" s="274"/>
      <c r="C7" s="274"/>
      <c r="D7" s="274"/>
      <c r="E7" s="274"/>
      <c r="F7" s="274"/>
      <c r="G7" s="274"/>
      <c r="H7" s="274"/>
      <c r="I7" s="142">
        <v>2</v>
      </c>
      <c r="J7" s="141">
        <v>3</v>
      </c>
      <c r="K7" s="141">
        <v>4</v>
      </c>
      <c r="L7" s="141">
        <v>5</v>
      </c>
      <c r="M7" s="141">
        <v>6</v>
      </c>
    </row>
    <row r="8" spans="1:13" ht="12.75" customHeight="1">
      <c r="A8" s="228" t="s">
        <v>381</v>
      </c>
      <c r="B8" s="229"/>
      <c r="C8" s="229"/>
      <c r="D8" s="229"/>
      <c r="E8" s="229"/>
      <c r="F8" s="229"/>
      <c r="G8" s="229"/>
      <c r="H8" s="230"/>
      <c r="I8" s="143">
        <v>111</v>
      </c>
      <c r="J8" s="151">
        <f>SUM(J9:J10)</f>
        <v>700509756</v>
      </c>
      <c r="K8" s="151">
        <f>SUM(K9:K10)</f>
        <v>357913815</v>
      </c>
      <c r="L8" s="151">
        <f>SUM(L9:L10)</f>
        <v>853347037</v>
      </c>
      <c r="M8" s="151">
        <f>SUM(M9:M10)</f>
        <v>205538709</v>
      </c>
    </row>
    <row r="9" spans="1:13" ht="12.75" customHeight="1">
      <c r="A9" s="231" t="s">
        <v>382</v>
      </c>
      <c r="B9" s="232"/>
      <c r="C9" s="232"/>
      <c r="D9" s="232"/>
      <c r="E9" s="232"/>
      <c r="F9" s="232"/>
      <c r="G9" s="232"/>
      <c r="H9" s="233"/>
      <c r="I9" s="144">
        <v>112</v>
      </c>
      <c r="J9" s="26">
        <v>696989106</v>
      </c>
      <c r="K9" s="26">
        <v>356312911</v>
      </c>
      <c r="L9" s="26">
        <v>847561040</v>
      </c>
      <c r="M9" s="26">
        <v>202655000</v>
      </c>
    </row>
    <row r="10" spans="1:13" ht="12.75" customHeight="1">
      <c r="A10" s="231" t="s">
        <v>383</v>
      </c>
      <c r="B10" s="232"/>
      <c r="C10" s="232"/>
      <c r="D10" s="232"/>
      <c r="E10" s="232"/>
      <c r="F10" s="232"/>
      <c r="G10" s="232"/>
      <c r="H10" s="233"/>
      <c r="I10" s="144">
        <v>113</v>
      </c>
      <c r="J10" s="26">
        <v>3520650</v>
      </c>
      <c r="K10" s="26">
        <v>1600904</v>
      </c>
      <c r="L10" s="26">
        <v>5785997</v>
      </c>
      <c r="M10" s="26">
        <v>2883709</v>
      </c>
    </row>
    <row r="11" spans="1:13" ht="12.75" customHeight="1">
      <c r="A11" s="231" t="s">
        <v>384</v>
      </c>
      <c r="B11" s="232"/>
      <c r="C11" s="232"/>
      <c r="D11" s="232"/>
      <c r="E11" s="232"/>
      <c r="F11" s="232"/>
      <c r="G11" s="232"/>
      <c r="H11" s="233"/>
      <c r="I11" s="144">
        <v>114</v>
      </c>
      <c r="J11" s="152">
        <f>J12+J13+J17+J21+J22+J23+J26+J27</f>
        <v>656350120</v>
      </c>
      <c r="K11" s="152">
        <f>K12+K13+K17+K21+K22+K23+K26+K27</f>
        <v>320602802</v>
      </c>
      <c r="L11" s="152">
        <f>L12+L13+L17+L21+L22+L23+L26+L27</f>
        <v>924868139</v>
      </c>
      <c r="M11" s="152">
        <f>M12+M13+M17+M21+M22+M23+M26+M27</f>
        <v>266172797</v>
      </c>
    </row>
    <row r="12" spans="1:13" ht="19.5" customHeight="1">
      <c r="A12" s="245" t="s">
        <v>385</v>
      </c>
      <c r="B12" s="246"/>
      <c r="C12" s="246"/>
      <c r="D12" s="246"/>
      <c r="E12" s="246"/>
      <c r="F12" s="246"/>
      <c r="G12" s="246"/>
      <c r="H12" s="247"/>
      <c r="I12" s="144">
        <v>115</v>
      </c>
      <c r="J12" s="155">
        <v>-138523037</v>
      </c>
      <c r="K12" s="155">
        <v>-82897367</v>
      </c>
      <c r="L12" s="155">
        <v>51579918</v>
      </c>
      <c r="M12" s="155">
        <v>-17504955</v>
      </c>
    </row>
    <row r="13" spans="1:13" ht="12.75" customHeight="1">
      <c r="A13" s="245" t="s">
        <v>386</v>
      </c>
      <c r="B13" s="246"/>
      <c r="C13" s="246"/>
      <c r="D13" s="246"/>
      <c r="E13" s="246"/>
      <c r="F13" s="246"/>
      <c r="G13" s="246"/>
      <c r="H13" s="247"/>
      <c r="I13" s="144">
        <v>116</v>
      </c>
      <c r="J13" s="152">
        <f>SUM(J14:J16)</f>
        <v>725178607</v>
      </c>
      <c r="K13" s="152">
        <f>SUM(K14:K16)</f>
        <v>382045364</v>
      </c>
      <c r="L13" s="152">
        <f>SUM(L14:L16)</f>
        <v>792713851</v>
      </c>
      <c r="M13" s="152">
        <f>SUM(M14:M16)</f>
        <v>252312858</v>
      </c>
    </row>
    <row r="14" spans="1:13" ht="12.75" customHeight="1">
      <c r="A14" s="242" t="s">
        <v>387</v>
      </c>
      <c r="B14" s="243"/>
      <c r="C14" s="243"/>
      <c r="D14" s="243"/>
      <c r="E14" s="243"/>
      <c r="F14" s="243"/>
      <c r="G14" s="243"/>
      <c r="H14" s="244"/>
      <c r="I14" s="144">
        <v>117</v>
      </c>
      <c r="J14" s="26">
        <v>510624754</v>
      </c>
      <c r="K14" s="26">
        <v>335806332</v>
      </c>
      <c r="L14" s="26">
        <v>445959970</v>
      </c>
      <c r="M14" s="26">
        <v>196407734</v>
      </c>
    </row>
    <row r="15" spans="1:13" ht="12.75" customHeight="1">
      <c r="A15" s="242" t="s">
        <v>217</v>
      </c>
      <c r="B15" s="243"/>
      <c r="C15" s="243"/>
      <c r="D15" s="243"/>
      <c r="E15" s="243"/>
      <c r="F15" s="243"/>
      <c r="G15" s="243"/>
      <c r="H15" s="244"/>
      <c r="I15" s="144">
        <v>118</v>
      </c>
      <c r="J15" s="26">
        <v>181160920</v>
      </c>
      <c r="K15" s="26">
        <v>37442516</v>
      </c>
      <c r="L15" s="26">
        <v>299118195</v>
      </c>
      <c r="M15" s="26">
        <v>41939572</v>
      </c>
    </row>
    <row r="16" spans="1:13" ht="12.75" customHeight="1">
      <c r="A16" s="242" t="s">
        <v>218</v>
      </c>
      <c r="B16" s="243"/>
      <c r="C16" s="243"/>
      <c r="D16" s="243"/>
      <c r="E16" s="243"/>
      <c r="F16" s="243"/>
      <c r="G16" s="243"/>
      <c r="H16" s="244"/>
      <c r="I16" s="144">
        <v>119</v>
      </c>
      <c r="J16" s="26">
        <v>33392933</v>
      </c>
      <c r="K16" s="26">
        <v>8796516</v>
      </c>
      <c r="L16" s="26">
        <v>47635686</v>
      </c>
      <c r="M16" s="26">
        <v>13965552</v>
      </c>
    </row>
    <row r="17" spans="1:13" ht="12.75" customHeight="1">
      <c r="A17" s="245" t="s">
        <v>388</v>
      </c>
      <c r="B17" s="246"/>
      <c r="C17" s="246"/>
      <c r="D17" s="246"/>
      <c r="E17" s="246"/>
      <c r="F17" s="246"/>
      <c r="G17" s="246"/>
      <c r="H17" s="247"/>
      <c r="I17" s="144">
        <v>120</v>
      </c>
      <c r="J17" s="152">
        <f>SUM(J18:J20)</f>
        <v>21966324</v>
      </c>
      <c r="K17" s="152">
        <f>SUM(K18:K20)</f>
        <v>6185503</v>
      </c>
      <c r="L17" s="152">
        <f>SUM(L18:L20)</f>
        <v>24927334</v>
      </c>
      <c r="M17" s="152">
        <f>SUM(M18:M20)</f>
        <v>7178735</v>
      </c>
    </row>
    <row r="18" spans="1:13" ht="12.75" customHeight="1">
      <c r="A18" s="242" t="s">
        <v>219</v>
      </c>
      <c r="B18" s="243"/>
      <c r="C18" s="243"/>
      <c r="D18" s="243"/>
      <c r="E18" s="243"/>
      <c r="F18" s="243"/>
      <c r="G18" s="243"/>
      <c r="H18" s="244"/>
      <c r="I18" s="144">
        <v>121</v>
      </c>
      <c r="J18" s="26">
        <v>13578823</v>
      </c>
      <c r="K18" s="26">
        <v>3850366</v>
      </c>
      <c r="L18" s="26">
        <v>15630214</v>
      </c>
      <c r="M18" s="26">
        <v>4529475</v>
      </c>
    </row>
    <row r="19" spans="1:13" ht="12.75" customHeight="1">
      <c r="A19" s="242" t="s">
        <v>306</v>
      </c>
      <c r="B19" s="243"/>
      <c r="C19" s="243"/>
      <c r="D19" s="243"/>
      <c r="E19" s="243"/>
      <c r="F19" s="243"/>
      <c r="G19" s="243"/>
      <c r="H19" s="244"/>
      <c r="I19" s="144">
        <v>122</v>
      </c>
      <c r="J19" s="26">
        <v>5194585</v>
      </c>
      <c r="K19" s="26">
        <v>1439383</v>
      </c>
      <c r="L19" s="26">
        <v>5792476</v>
      </c>
      <c r="M19" s="26">
        <v>1652205</v>
      </c>
    </row>
    <row r="20" spans="1:13" ht="12.75" customHeight="1">
      <c r="A20" s="242" t="s">
        <v>389</v>
      </c>
      <c r="B20" s="243"/>
      <c r="C20" s="243"/>
      <c r="D20" s="243"/>
      <c r="E20" s="243"/>
      <c r="F20" s="243"/>
      <c r="G20" s="243"/>
      <c r="H20" s="244"/>
      <c r="I20" s="144">
        <v>123</v>
      </c>
      <c r="J20" s="26">
        <v>3192916</v>
      </c>
      <c r="K20" s="26">
        <v>895754</v>
      </c>
      <c r="L20" s="26">
        <v>3504644</v>
      </c>
      <c r="M20" s="26">
        <v>997055</v>
      </c>
    </row>
    <row r="21" spans="1:13" s="164" customFormat="1" ht="12.75" customHeight="1">
      <c r="A21" s="245" t="s">
        <v>390</v>
      </c>
      <c r="B21" s="246"/>
      <c r="C21" s="246"/>
      <c r="D21" s="246"/>
      <c r="E21" s="246"/>
      <c r="F21" s="246"/>
      <c r="G21" s="246"/>
      <c r="H21" s="247"/>
      <c r="I21" s="144">
        <v>124</v>
      </c>
      <c r="J21" s="155">
        <v>28759248</v>
      </c>
      <c r="K21" s="155">
        <v>6574580</v>
      </c>
      <c r="L21" s="155">
        <v>26285861</v>
      </c>
      <c r="M21" s="155">
        <v>6558995</v>
      </c>
    </row>
    <row r="22" spans="1:13" ht="12.75" customHeight="1">
      <c r="A22" s="245" t="s">
        <v>391</v>
      </c>
      <c r="B22" s="246"/>
      <c r="C22" s="246"/>
      <c r="D22" s="246"/>
      <c r="E22" s="246"/>
      <c r="F22" s="246"/>
      <c r="G22" s="246"/>
      <c r="H22" s="247"/>
      <c r="I22" s="144">
        <v>125</v>
      </c>
      <c r="J22" s="155">
        <v>10773515</v>
      </c>
      <c r="K22" s="155">
        <v>2736376</v>
      </c>
      <c r="L22" s="155">
        <v>11454070</v>
      </c>
      <c r="M22" s="155">
        <v>2689103</v>
      </c>
    </row>
    <row r="23" spans="1:13" ht="12.75">
      <c r="A23" s="282" t="s">
        <v>392</v>
      </c>
      <c r="B23" s="283"/>
      <c r="C23" s="283"/>
      <c r="D23" s="283"/>
      <c r="E23" s="283"/>
      <c r="F23" s="283"/>
      <c r="G23" s="283"/>
      <c r="H23" s="284"/>
      <c r="I23" s="144">
        <v>126</v>
      </c>
      <c r="J23" s="152">
        <f>SUM(J24:J25)</f>
        <v>0</v>
      </c>
      <c r="K23" s="152">
        <f>SUM(K24:K25)</f>
        <v>0</v>
      </c>
      <c r="L23" s="152">
        <f>SUM(L24:L25)</f>
        <v>8306520</v>
      </c>
      <c r="M23" s="152">
        <f>SUM(M24:M25)</f>
        <v>8306520</v>
      </c>
    </row>
    <row r="24" spans="1:13" ht="12.75" customHeight="1">
      <c r="A24" s="242" t="s">
        <v>393</v>
      </c>
      <c r="B24" s="243"/>
      <c r="C24" s="243"/>
      <c r="D24" s="243"/>
      <c r="E24" s="243"/>
      <c r="F24" s="243"/>
      <c r="G24" s="243"/>
      <c r="H24" s="244"/>
      <c r="I24" s="144">
        <v>127</v>
      </c>
      <c r="J24" s="26"/>
      <c r="K24" s="26"/>
      <c r="L24" s="26"/>
      <c r="M24" s="26"/>
    </row>
    <row r="25" spans="1:13" ht="12.75" customHeight="1">
      <c r="A25" s="242" t="s">
        <v>394</v>
      </c>
      <c r="B25" s="243"/>
      <c r="C25" s="243"/>
      <c r="D25" s="243"/>
      <c r="E25" s="243"/>
      <c r="F25" s="243"/>
      <c r="G25" s="243"/>
      <c r="H25" s="244"/>
      <c r="I25" s="144">
        <v>128</v>
      </c>
      <c r="J25" s="26"/>
      <c r="K25" s="26"/>
      <c r="L25" s="26">
        <v>8306520</v>
      </c>
      <c r="M25" s="26">
        <v>8306520</v>
      </c>
    </row>
    <row r="26" spans="1:13" ht="12.75" customHeight="1">
      <c r="A26" s="245" t="s">
        <v>395</v>
      </c>
      <c r="B26" s="246"/>
      <c r="C26" s="246"/>
      <c r="D26" s="246"/>
      <c r="E26" s="246"/>
      <c r="F26" s="246"/>
      <c r="G26" s="246"/>
      <c r="H26" s="247"/>
      <c r="I26" s="144">
        <v>129</v>
      </c>
      <c r="J26" s="26"/>
      <c r="K26" s="26"/>
      <c r="L26" s="26"/>
      <c r="M26" s="26"/>
    </row>
    <row r="27" spans="1:13" ht="12.75" customHeight="1">
      <c r="A27" s="245" t="s">
        <v>396</v>
      </c>
      <c r="B27" s="246"/>
      <c r="C27" s="246"/>
      <c r="D27" s="246"/>
      <c r="E27" s="246"/>
      <c r="F27" s="246"/>
      <c r="G27" s="246"/>
      <c r="H27" s="247"/>
      <c r="I27" s="144">
        <v>130</v>
      </c>
      <c r="J27" s="155">
        <v>8195463</v>
      </c>
      <c r="K27" s="155">
        <v>5958346</v>
      </c>
      <c r="L27" s="155">
        <v>9600585</v>
      </c>
      <c r="M27" s="155">
        <v>6631541</v>
      </c>
    </row>
    <row r="28" spans="1:13" ht="12.75" customHeight="1">
      <c r="A28" s="245" t="s">
        <v>397</v>
      </c>
      <c r="B28" s="246"/>
      <c r="C28" s="246"/>
      <c r="D28" s="246"/>
      <c r="E28" s="246"/>
      <c r="F28" s="246"/>
      <c r="G28" s="246"/>
      <c r="H28" s="247"/>
      <c r="I28" s="144">
        <v>131</v>
      </c>
      <c r="J28" s="152">
        <f>SUM(J29:J33)</f>
        <v>13825221</v>
      </c>
      <c r="K28" s="152">
        <f>SUM(K29:K33)</f>
        <v>4127499</v>
      </c>
      <c r="L28" s="152">
        <f>SUM(L29:L33)</f>
        <v>45085414</v>
      </c>
      <c r="M28" s="152">
        <f>SUM(M29:M33)</f>
        <v>18280477</v>
      </c>
    </row>
    <row r="29" spans="1:13" ht="21" customHeight="1">
      <c r="A29" s="282" t="s">
        <v>401</v>
      </c>
      <c r="B29" s="283"/>
      <c r="C29" s="283"/>
      <c r="D29" s="283"/>
      <c r="E29" s="283"/>
      <c r="F29" s="283"/>
      <c r="G29" s="283"/>
      <c r="H29" s="284"/>
      <c r="I29" s="144">
        <v>132</v>
      </c>
      <c r="J29" s="26">
        <v>2804648</v>
      </c>
      <c r="K29" s="26">
        <v>2105806</v>
      </c>
      <c r="L29" s="26">
        <v>8405017</v>
      </c>
      <c r="M29" s="26">
        <v>2664121</v>
      </c>
    </row>
    <row r="30" spans="1:13" ht="21" customHeight="1">
      <c r="A30" s="282" t="s">
        <v>402</v>
      </c>
      <c r="B30" s="283"/>
      <c r="C30" s="283"/>
      <c r="D30" s="283"/>
      <c r="E30" s="283"/>
      <c r="F30" s="283"/>
      <c r="G30" s="283"/>
      <c r="H30" s="284"/>
      <c r="I30" s="144">
        <v>133</v>
      </c>
      <c r="J30" s="26">
        <v>10520573</v>
      </c>
      <c r="K30" s="26">
        <v>2021693</v>
      </c>
      <c r="L30" s="26">
        <v>13296540</v>
      </c>
      <c r="M30" s="26">
        <v>323766</v>
      </c>
    </row>
    <row r="31" spans="1:13" ht="12.75">
      <c r="A31" s="282" t="s">
        <v>403</v>
      </c>
      <c r="B31" s="283"/>
      <c r="C31" s="283"/>
      <c r="D31" s="283"/>
      <c r="E31" s="283"/>
      <c r="F31" s="283"/>
      <c r="G31" s="283"/>
      <c r="H31" s="284"/>
      <c r="I31" s="144">
        <v>134</v>
      </c>
      <c r="J31" s="26"/>
      <c r="K31" s="26"/>
      <c r="L31" s="26"/>
      <c r="M31" s="26"/>
    </row>
    <row r="32" spans="1:13" ht="12.75" customHeight="1">
      <c r="A32" s="245" t="s">
        <v>399</v>
      </c>
      <c r="B32" s="246"/>
      <c r="C32" s="246"/>
      <c r="D32" s="246"/>
      <c r="E32" s="246"/>
      <c r="F32" s="246"/>
      <c r="G32" s="246"/>
      <c r="H32" s="247"/>
      <c r="I32" s="144">
        <v>135</v>
      </c>
      <c r="J32" s="26">
        <v>500000</v>
      </c>
      <c r="K32" s="26"/>
      <c r="L32" s="26">
        <v>49500</v>
      </c>
      <c r="M32" s="26">
        <v>49500</v>
      </c>
    </row>
    <row r="33" spans="1:13" ht="12.75" customHeight="1">
      <c r="A33" s="245" t="s">
        <v>400</v>
      </c>
      <c r="B33" s="246"/>
      <c r="C33" s="246"/>
      <c r="D33" s="246"/>
      <c r="E33" s="246"/>
      <c r="F33" s="246"/>
      <c r="G33" s="246"/>
      <c r="H33" s="247"/>
      <c r="I33" s="144">
        <v>136</v>
      </c>
      <c r="J33" s="26"/>
      <c r="K33" s="26"/>
      <c r="L33" s="26">
        <v>23334357</v>
      </c>
      <c r="M33" s="26">
        <v>15243090</v>
      </c>
    </row>
    <row r="34" spans="1:13" ht="12.75">
      <c r="A34" s="282" t="s">
        <v>404</v>
      </c>
      <c r="B34" s="283"/>
      <c r="C34" s="283"/>
      <c r="D34" s="283"/>
      <c r="E34" s="283"/>
      <c r="F34" s="283"/>
      <c r="G34" s="283"/>
      <c r="H34" s="284"/>
      <c r="I34" s="144">
        <v>137</v>
      </c>
      <c r="J34" s="152">
        <f>SUM(J35:J38)</f>
        <v>20752714</v>
      </c>
      <c r="K34" s="152">
        <f>SUM(K35:K38)</f>
        <v>7063143</v>
      </c>
      <c r="L34" s="152">
        <f>SUM(L35:L38)</f>
        <v>30852845</v>
      </c>
      <c r="M34" s="152">
        <f>SUM(M35:M38)</f>
        <v>6847715</v>
      </c>
    </row>
    <row r="35" spans="1:13" ht="21" customHeight="1">
      <c r="A35" s="282" t="s">
        <v>405</v>
      </c>
      <c r="B35" s="283"/>
      <c r="C35" s="283"/>
      <c r="D35" s="283"/>
      <c r="E35" s="283"/>
      <c r="F35" s="283"/>
      <c r="G35" s="283"/>
      <c r="H35" s="284"/>
      <c r="I35" s="144">
        <v>138</v>
      </c>
      <c r="J35" s="26">
        <v>2957899</v>
      </c>
      <c r="K35" s="26">
        <v>1</v>
      </c>
      <c r="L35" s="26">
        <v>3833794</v>
      </c>
      <c r="M35" s="26">
        <v>104223</v>
      </c>
    </row>
    <row r="36" spans="1:13" ht="21" customHeight="1">
      <c r="A36" s="282" t="s">
        <v>406</v>
      </c>
      <c r="B36" s="283"/>
      <c r="C36" s="283"/>
      <c r="D36" s="283"/>
      <c r="E36" s="283"/>
      <c r="F36" s="283"/>
      <c r="G36" s="283"/>
      <c r="H36" s="284"/>
      <c r="I36" s="144">
        <v>139</v>
      </c>
      <c r="J36" s="26">
        <v>17292315</v>
      </c>
      <c r="K36" s="26">
        <v>6933142</v>
      </c>
      <c r="L36" s="26">
        <v>25605471</v>
      </c>
      <c r="M36" s="26">
        <v>6743492</v>
      </c>
    </row>
    <row r="37" spans="1:13" ht="12.75" customHeight="1">
      <c r="A37" s="245" t="s">
        <v>398</v>
      </c>
      <c r="B37" s="246"/>
      <c r="C37" s="246"/>
      <c r="D37" s="246"/>
      <c r="E37" s="246"/>
      <c r="F37" s="246"/>
      <c r="G37" s="246"/>
      <c r="H37" s="247"/>
      <c r="I37" s="144">
        <v>140</v>
      </c>
      <c r="J37" s="26">
        <v>502500</v>
      </c>
      <c r="K37" s="26">
        <v>130000</v>
      </c>
      <c r="L37" s="26"/>
      <c r="M37" s="26"/>
    </row>
    <row r="38" spans="1:13" ht="12.75" customHeight="1">
      <c r="A38" s="245" t="s">
        <v>307</v>
      </c>
      <c r="B38" s="246"/>
      <c r="C38" s="246"/>
      <c r="D38" s="246"/>
      <c r="E38" s="246"/>
      <c r="F38" s="246"/>
      <c r="G38" s="246"/>
      <c r="H38" s="247"/>
      <c r="I38" s="144">
        <v>141</v>
      </c>
      <c r="J38" s="26"/>
      <c r="K38" s="26"/>
      <c r="L38" s="26">
        <v>1413580</v>
      </c>
      <c r="M38" s="26"/>
    </row>
    <row r="39" spans="1:13" ht="12.75">
      <c r="A39" s="282" t="s">
        <v>407</v>
      </c>
      <c r="B39" s="283"/>
      <c r="C39" s="283"/>
      <c r="D39" s="283"/>
      <c r="E39" s="283"/>
      <c r="F39" s="283"/>
      <c r="G39" s="283"/>
      <c r="H39" s="284"/>
      <c r="I39" s="144">
        <v>142</v>
      </c>
      <c r="J39" s="26"/>
      <c r="K39" s="26"/>
      <c r="L39" s="26"/>
      <c r="M39" s="26"/>
    </row>
    <row r="40" spans="1:13" ht="12.75" customHeight="1">
      <c r="A40" s="282" t="s">
        <v>408</v>
      </c>
      <c r="B40" s="283"/>
      <c r="C40" s="283"/>
      <c r="D40" s="283"/>
      <c r="E40" s="283"/>
      <c r="F40" s="283"/>
      <c r="G40" s="283"/>
      <c r="H40" s="284"/>
      <c r="I40" s="144">
        <v>143</v>
      </c>
      <c r="J40" s="26"/>
      <c r="K40" s="26"/>
      <c r="L40" s="26"/>
      <c r="M40" s="26"/>
    </row>
    <row r="41" spans="1:13" ht="12.75">
      <c r="A41" s="282" t="s">
        <v>409</v>
      </c>
      <c r="B41" s="283"/>
      <c r="C41" s="283"/>
      <c r="D41" s="283"/>
      <c r="E41" s="283"/>
      <c r="F41" s="283"/>
      <c r="G41" s="283"/>
      <c r="H41" s="284"/>
      <c r="I41" s="144">
        <v>144</v>
      </c>
      <c r="J41" s="26"/>
      <c r="K41" s="26"/>
      <c r="L41" s="26"/>
      <c r="M41" s="26"/>
    </row>
    <row r="42" spans="1:13" ht="12.75" customHeight="1">
      <c r="A42" s="282" t="s">
        <v>410</v>
      </c>
      <c r="B42" s="283"/>
      <c r="C42" s="283"/>
      <c r="D42" s="283"/>
      <c r="E42" s="283"/>
      <c r="F42" s="283"/>
      <c r="G42" s="283"/>
      <c r="H42" s="284"/>
      <c r="I42" s="144">
        <v>145</v>
      </c>
      <c r="J42" s="26"/>
      <c r="K42" s="26"/>
      <c r="L42" s="26"/>
      <c r="M42" s="26"/>
    </row>
    <row r="43" spans="1:13" ht="12.75">
      <c r="A43" s="282" t="s">
        <v>411</v>
      </c>
      <c r="B43" s="283"/>
      <c r="C43" s="283"/>
      <c r="D43" s="283"/>
      <c r="E43" s="283"/>
      <c r="F43" s="283"/>
      <c r="G43" s="283"/>
      <c r="H43" s="284"/>
      <c r="I43" s="144">
        <v>146</v>
      </c>
      <c r="J43" s="152">
        <f>J8+J28+J39+J41</f>
        <v>714334977</v>
      </c>
      <c r="K43" s="152">
        <f>K8+K28+K39+K41</f>
        <v>362041314</v>
      </c>
      <c r="L43" s="152">
        <f>L8+L28+L39+L41</f>
        <v>898432451</v>
      </c>
      <c r="M43" s="152">
        <f>M8+M28+M39+M41</f>
        <v>223819186</v>
      </c>
    </row>
    <row r="44" spans="1:13" ht="12.75">
      <c r="A44" s="282" t="s">
        <v>412</v>
      </c>
      <c r="B44" s="283"/>
      <c r="C44" s="283"/>
      <c r="D44" s="283"/>
      <c r="E44" s="283"/>
      <c r="F44" s="283"/>
      <c r="G44" s="283"/>
      <c r="H44" s="284"/>
      <c r="I44" s="144">
        <v>147</v>
      </c>
      <c r="J44" s="152">
        <f>J11+J34+J40+J42</f>
        <v>677102834</v>
      </c>
      <c r="K44" s="152">
        <f>K11+K34+K40+K42</f>
        <v>327665945</v>
      </c>
      <c r="L44" s="152">
        <f>L11+L34+L40+L42</f>
        <v>955720984</v>
      </c>
      <c r="M44" s="152">
        <f>M11+M34+M40+M42</f>
        <v>273020512</v>
      </c>
    </row>
    <row r="45" spans="1:13" ht="12.75">
      <c r="A45" s="282" t="s">
        <v>413</v>
      </c>
      <c r="B45" s="283"/>
      <c r="C45" s="283"/>
      <c r="D45" s="283"/>
      <c r="E45" s="283"/>
      <c r="F45" s="283"/>
      <c r="G45" s="283"/>
      <c r="H45" s="284"/>
      <c r="I45" s="144">
        <v>148</v>
      </c>
      <c r="J45" s="152">
        <f>J43-J44</f>
        <v>37232143</v>
      </c>
      <c r="K45" s="152">
        <f>K43-K44</f>
        <v>34375369</v>
      </c>
      <c r="L45" s="152">
        <f>L43-L44</f>
        <v>-57288533</v>
      </c>
      <c r="M45" s="152">
        <f>M43-M44</f>
        <v>-49201326</v>
      </c>
    </row>
    <row r="46" spans="1:13" ht="12.75">
      <c r="A46" s="285" t="s">
        <v>414</v>
      </c>
      <c r="B46" s="286"/>
      <c r="C46" s="286"/>
      <c r="D46" s="286"/>
      <c r="E46" s="286"/>
      <c r="F46" s="286"/>
      <c r="G46" s="286"/>
      <c r="H46" s="287"/>
      <c r="I46" s="144">
        <v>149</v>
      </c>
      <c r="J46" s="25">
        <f>IF(J43&gt;J44,J43-J44,0)</f>
        <v>37232143</v>
      </c>
      <c r="K46" s="25">
        <f>IF(K43&gt;K44,K43-K44,0)</f>
        <v>34375369</v>
      </c>
      <c r="L46" s="25">
        <f>IF(L43&gt;L44,L43-L44,0)</f>
        <v>0</v>
      </c>
      <c r="M46" s="25">
        <f>IF(M43&gt;M44,M43-M44,0)</f>
        <v>0</v>
      </c>
    </row>
    <row r="47" spans="1:13" ht="12.75">
      <c r="A47" s="285" t="s">
        <v>415</v>
      </c>
      <c r="B47" s="286"/>
      <c r="C47" s="286"/>
      <c r="D47" s="286"/>
      <c r="E47" s="286"/>
      <c r="F47" s="286"/>
      <c r="G47" s="286"/>
      <c r="H47" s="287"/>
      <c r="I47" s="144">
        <v>150</v>
      </c>
      <c r="J47" s="25">
        <f>IF(J44&gt;J43,J44-J43,0)</f>
        <v>0</v>
      </c>
      <c r="K47" s="25">
        <f>IF(K44&gt;K43,K44-K43,0)</f>
        <v>0</v>
      </c>
      <c r="L47" s="25">
        <f>IF(L44&gt;L43,L44-L43,0)</f>
        <v>57288533</v>
      </c>
      <c r="M47" s="25">
        <f>IF(M44&gt;M43,M44-M43,0)</f>
        <v>49201326</v>
      </c>
    </row>
    <row r="48" spans="1:13" ht="12.75">
      <c r="A48" s="282" t="s">
        <v>416</v>
      </c>
      <c r="B48" s="283"/>
      <c r="C48" s="283"/>
      <c r="D48" s="283"/>
      <c r="E48" s="283"/>
      <c r="F48" s="283"/>
      <c r="G48" s="283"/>
      <c r="H48" s="284"/>
      <c r="I48" s="144">
        <v>151</v>
      </c>
      <c r="J48" s="26"/>
      <c r="K48" s="26"/>
      <c r="L48" s="26"/>
      <c r="M48" s="26"/>
    </row>
    <row r="49" spans="1:13" ht="12.75">
      <c r="A49" s="282" t="s">
        <v>417</v>
      </c>
      <c r="B49" s="283"/>
      <c r="C49" s="283"/>
      <c r="D49" s="283"/>
      <c r="E49" s="283"/>
      <c r="F49" s="283"/>
      <c r="G49" s="283"/>
      <c r="H49" s="284"/>
      <c r="I49" s="144">
        <v>152</v>
      </c>
      <c r="J49" s="152">
        <f>J45-J48</f>
        <v>37232143</v>
      </c>
      <c r="K49" s="152">
        <f>K45-K48</f>
        <v>34375369</v>
      </c>
      <c r="L49" s="152">
        <f>L45-L48</f>
        <v>-57288533</v>
      </c>
      <c r="M49" s="152">
        <f>M45-M48</f>
        <v>-49201326</v>
      </c>
    </row>
    <row r="50" spans="1:13" ht="12.75">
      <c r="A50" s="285" t="s">
        <v>418</v>
      </c>
      <c r="B50" s="286"/>
      <c r="C50" s="286"/>
      <c r="D50" s="286"/>
      <c r="E50" s="286"/>
      <c r="F50" s="286"/>
      <c r="G50" s="286"/>
      <c r="H50" s="287"/>
      <c r="I50" s="144">
        <v>153</v>
      </c>
      <c r="J50" s="25">
        <f>IF(J49&gt;0,J49,0)</f>
        <v>37232143</v>
      </c>
      <c r="K50" s="25">
        <f>IF(K49&gt;0,K49,0)</f>
        <v>34375369</v>
      </c>
      <c r="L50" s="25">
        <f>IF(L49&gt;0,L49,0)</f>
        <v>0</v>
      </c>
      <c r="M50" s="25">
        <f>IF(M49&gt;0,M49,0)</f>
        <v>0</v>
      </c>
    </row>
    <row r="51" spans="1:13" ht="12.75">
      <c r="A51" s="294" t="s">
        <v>419</v>
      </c>
      <c r="B51" s="295"/>
      <c r="C51" s="295"/>
      <c r="D51" s="295"/>
      <c r="E51" s="295"/>
      <c r="F51" s="295"/>
      <c r="G51" s="295"/>
      <c r="H51" s="296"/>
      <c r="I51" s="145">
        <v>154</v>
      </c>
      <c r="J51" s="28">
        <f>IF(J49&lt;0,-J49,0)</f>
        <v>0</v>
      </c>
      <c r="K51" s="28">
        <f>IF(K49&lt;0,-K49,0)</f>
        <v>0</v>
      </c>
      <c r="L51" s="28">
        <f>IF(L49&lt;0,-L49,0)</f>
        <v>57288533</v>
      </c>
      <c r="M51" s="28">
        <f>IF(M49&lt;0,-M49,0)</f>
        <v>49201326</v>
      </c>
    </row>
    <row r="52" spans="1:13" ht="12.75" customHeight="1">
      <c r="A52" s="288" t="s">
        <v>421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90"/>
    </row>
    <row r="53" spans="1:13" ht="12.75" customHeight="1">
      <c r="A53" s="291" t="s">
        <v>420</v>
      </c>
      <c r="B53" s="292"/>
      <c r="C53" s="292"/>
      <c r="D53" s="292"/>
      <c r="E53" s="292"/>
      <c r="F53" s="292"/>
      <c r="G53" s="292"/>
      <c r="H53" s="292"/>
      <c r="I53" s="146"/>
      <c r="J53" s="146"/>
      <c r="K53" s="146"/>
      <c r="L53" s="146"/>
      <c r="M53" s="165"/>
    </row>
    <row r="54" spans="1:13" ht="12.75" customHeight="1">
      <c r="A54" s="254" t="s">
        <v>439</v>
      </c>
      <c r="B54" s="255"/>
      <c r="C54" s="255"/>
      <c r="D54" s="255"/>
      <c r="E54" s="255"/>
      <c r="F54" s="255"/>
      <c r="G54" s="255"/>
      <c r="H54" s="256"/>
      <c r="I54" s="144">
        <v>155</v>
      </c>
      <c r="J54" s="26"/>
      <c r="K54" s="26"/>
      <c r="L54" s="26"/>
      <c r="M54" s="26"/>
    </row>
    <row r="55" spans="1:13" ht="12.75" customHeight="1">
      <c r="A55" s="260" t="s">
        <v>440</v>
      </c>
      <c r="B55" s="261"/>
      <c r="C55" s="261"/>
      <c r="D55" s="261"/>
      <c r="E55" s="261"/>
      <c r="F55" s="261"/>
      <c r="G55" s="261"/>
      <c r="H55" s="262"/>
      <c r="I55" s="144">
        <v>156</v>
      </c>
      <c r="J55" s="27"/>
      <c r="K55" s="27"/>
      <c r="L55" s="27"/>
      <c r="M55" s="27"/>
    </row>
    <row r="56" spans="1:13" ht="12.75" customHeight="1">
      <c r="A56" s="288" t="s">
        <v>425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90"/>
    </row>
    <row r="57" spans="1:13" ht="12.75">
      <c r="A57" s="291" t="s">
        <v>422</v>
      </c>
      <c r="B57" s="292"/>
      <c r="C57" s="292"/>
      <c r="D57" s="292"/>
      <c r="E57" s="292"/>
      <c r="F57" s="292"/>
      <c r="G57" s="292"/>
      <c r="H57" s="293"/>
      <c r="I57" s="147">
        <v>157</v>
      </c>
      <c r="J57" s="153">
        <f>J49</f>
        <v>37232143</v>
      </c>
      <c r="K57" s="153">
        <f>K49</f>
        <v>34375369</v>
      </c>
      <c r="L57" s="153">
        <f>L49</f>
        <v>-57288533</v>
      </c>
      <c r="M57" s="153">
        <f>M49</f>
        <v>-49201326</v>
      </c>
    </row>
    <row r="58" spans="1:13" ht="12.75">
      <c r="A58" s="282" t="s">
        <v>423</v>
      </c>
      <c r="B58" s="283"/>
      <c r="C58" s="283"/>
      <c r="D58" s="283"/>
      <c r="E58" s="283"/>
      <c r="F58" s="283"/>
      <c r="G58" s="283"/>
      <c r="H58" s="284"/>
      <c r="I58" s="144">
        <v>158</v>
      </c>
      <c r="J58" s="152">
        <f>SUM(J59:J65)</f>
        <v>0</v>
      </c>
      <c r="K58" s="152">
        <f>SUM(K59:K65)</f>
        <v>0</v>
      </c>
      <c r="L58" s="152">
        <f>SUM(L59:L65)</f>
        <v>0</v>
      </c>
      <c r="M58" s="152">
        <f>SUM(M59:M65)</f>
        <v>0</v>
      </c>
    </row>
    <row r="59" spans="1:13" ht="12.75">
      <c r="A59" s="282" t="s">
        <v>430</v>
      </c>
      <c r="B59" s="283"/>
      <c r="C59" s="283"/>
      <c r="D59" s="283"/>
      <c r="E59" s="283"/>
      <c r="F59" s="283"/>
      <c r="G59" s="283"/>
      <c r="H59" s="284"/>
      <c r="I59" s="144">
        <v>159</v>
      </c>
      <c r="J59" s="26"/>
      <c r="K59" s="26"/>
      <c r="L59" s="26"/>
      <c r="M59" s="26"/>
    </row>
    <row r="60" spans="1:13" ht="12.75">
      <c r="A60" s="282" t="s">
        <v>431</v>
      </c>
      <c r="B60" s="283"/>
      <c r="C60" s="283"/>
      <c r="D60" s="283"/>
      <c r="E60" s="283"/>
      <c r="F60" s="283"/>
      <c r="G60" s="283"/>
      <c r="H60" s="284"/>
      <c r="I60" s="144">
        <v>160</v>
      </c>
      <c r="J60" s="26"/>
      <c r="K60" s="26"/>
      <c r="L60" s="26"/>
      <c r="M60" s="26"/>
    </row>
    <row r="61" spans="1:13" ht="12.75">
      <c r="A61" s="282" t="s">
        <v>432</v>
      </c>
      <c r="B61" s="283"/>
      <c r="C61" s="283"/>
      <c r="D61" s="283"/>
      <c r="E61" s="283"/>
      <c r="F61" s="283"/>
      <c r="G61" s="283"/>
      <c r="H61" s="284"/>
      <c r="I61" s="144">
        <v>161</v>
      </c>
      <c r="J61" s="26"/>
      <c r="K61" s="26"/>
      <c r="L61" s="26"/>
      <c r="M61" s="26"/>
    </row>
    <row r="62" spans="1:13" ht="12.75">
      <c r="A62" s="282" t="s">
        <v>433</v>
      </c>
      <c r="B62" s="283"/>
      <c r="C62" s="283"/>
      <c r="D62" s="283"/>
      <c r="E62" s="283"/>
      <c r="F62" s="283"/>
      <c r="G62" s="283"/>
      <c r="H62" s="284"/>
      <c r="I62" s="144">
        <v>162</v>
      </c>
      <c r="J62" s="26"/>
      <c r="K62" s="26"/>
      <c r="L62" s="26"/>
      <c r="M62" s="26"/>
    </row>
    <row r="63" spans="1:13" ht="12.75" customHeight="1">
      <c r="A63" s="282" t="s">
        <v>434</v>
      </c>
      <c r="B63" s="283"/>
      <c r="C63" s="283"/>
      <c r="D63" s="283"/>
      <c r="E63" s="283"/>
      <c r="F63" s="283"/>
      <c r="G63" s="283"/>
      <c r="H63" s="284"/>
      <c r="I63" s="144">
        <v>163</v>
      </c>
      <c r="J63" s="26"/>
      <c r="K63" s="26"/>
      <c r="L63" s="26"/>
      <c r="M63" s="26"/>
    </row>
    <row r="64" spans="1:13" ht="12.75">
      <c r="A64" s="282" t="s">
        <v>435</v>
      </c>
      <c r="B64" s="283"/>
      <c r="C64" s="283"/>
      <c r="D64" s="283"/>
      <c r="E64" s="283"/>
      <c r="F64" s="283"/>
      <c r="G64" s="283"/>
      <c r="H64" s="284"/>
      <c r="I64" s="144">
        <v>164</v>
      </c>
      <c r="J64" s="26"/>
      <c r="K64" s="26"/>
      <c r="L64" s="26"/>
      <c r="M64" s="26"/>
    </row>
    <row r="65" spans="1:13" ht="12.75">
      <c r="A65" s="282" t="s">
        <v>436</v>
      </c>
      <c r="B65" s="283"/>
      <c r="C65" s="283"/>
      <c r="D65" s="283"/>
      <c r="E65" s="283"/>
      <c r="F65" s="283"/>
      <c r="G65" s="283"/>
      <c r="H65" s="284"/>
      <c r="I65" s="144">
        <v>165</v>
      </c>
      <c r="J65" s="26"/>
      <c r="K65" s="26"/>
      <c r="L65" s="26"/>
      <c r="M65" s="26"/>
    </row>
    <row r="66" spans="1:13" ht="12.75">
      <c r="A66" s="282" t="s">
        <v>429</v>
      </c>
      <c r="B66" s="283"/>
      <c r="C66" s="283"/>
      <c r="D66" s="283"/>
      <c r="E66" s="283"/>
      <c r="F66" s="283"/>
      <c r="G66" s="283"/>
      <c r="H66" s="284"/>
      <c r="I66" s="144">
        <v>166</v>
      </c>
      <c r="J66" s="26"/>
      <c r="K66" s="26"/>
      <c r="L66" s="26"/>
      <c r="M66" s="26"/>
    </row>
    <row r="67" spans="1:13" ht="12.75">
      <c r="A67" s="282" t="s">
        <v>428</v>
      </c>
      <c r="B67" s="283"/>
      <c r="C67" s="283"/>
      <c r="D67" s="283"/>
      <c r="E67" s="283"/>
      <c r="F67" s="283"/>
      <c r="G67" s="283"/>
      <c r="H67" s="284"/>
      <c r="I67" s="144">
        <v>167</v>
      </c>
      <c r="J67" s="152">
        <f>J58-J66</f>
        <v>0</v>
      </c>
      <c r="K67" s="152">
        <f>K58-K66</f>
        <v>0</v>
      </c>
      <c r="L67" s="152">
        <f>L58-L66</f>
        <v>0</v>
      </c>
      <c r="M67" s="152">
        <f>M58-M66</f>
        <v>0</v>
      </c>
    </row>
    <row r="68" spans="1:13" ht="12.75">
      <c r="A68" s="282" t="s">
        <v>427</v>
      </c>
      <c r="B68" s="283"/>
      <c r="C68" s="283"/>
      <c r="D68" s="283"/>
      <c r="E68" s="283"/>
      <c r="F68" s="283"/>
      <c r="G68" s="283"/>
      <c r="H68" s="284"/>
      <c r="I68" s="144">
        <v>168</v>
      </c>
      <c r="J68" s="154">
        <f>J57+J67</f>
        <v>37232143</v>
      </c>
      <c r="K68" s="154">
        <f>K57+K67</f>
        <v>34375369</v>
      </c>
      <c r="L68" s="154">
        <f>L57+L67</f>
        <v>-57288533</v>
      </c>
      <c r="M68" s="154">
        <f>M57+M67</f>
        <v>-49201326</v>
      </c>
    </row>
    <row r="69" spans="1:13" ht="12.75" customHeight="1">
      <c r="A69" s="297" t="s">
        <v>424</v>
      </c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9"/>
    </row>
    <row r="70" spans="1:13" ht="12.75" customHeight="1">
      <c r="A70" s="300" t="s">
        <v>426</v>
      </c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2"/>
    </row>
    <row r="71" spans="1:13" ht="12.75" customHeight="1">
      <c r="A71" s="254" t="s">
        <v>439</v>
      </c>
      <c r="B71" s="255"/>
      <c r="C71" s="255"/>
      <c r="D71" s="255"/>
      <c r="E71" s="255"/>
      <c r="F71" s="255"/>
      <c r="G71" s="255"/>
      <c r="H71" s="256"/>
      <c r="I71" s="144">
        <v>169</v>
      </c>
      <c r="J71" s="26"/>
      <c r="K71" s="26"/>
      <c r="L71" s="26"/>
      <c r="M71" s="26"/>
    </row>
    <row r="72" spans="1:13" ht="12.75" customHeight="1">
      <c r="A72" s="260" t="s">
        <v>440</v>
      </c>
      <c r="B72" s="261"/>
      <c r="C72" s="261"/>
      <c r="D72" s="261"/>
      <c r="E72" s="261"/>
      <c r="F72" s="261"/>
      <c r="G72" s="261"/>
      <c r="H72" s="262"/>
      <c r="I72" s="148">
        <v>170</v>
      </c>
      <c r="J72" s="27"/>
      <c r="K72" s="27"/>
      <c r="L72" s="27"/>
      <c r="M72" s="27"/>
    </row>
  </sheetData>
  <sheetProtection/>
  <mergeCells count="73">
    <mergeCell ref="A72:H72"/>
    <mergeCell ref="A66:H66"/>
    <mergeCell ref="A67:H67"/>
    <mergeCell ref="A68:H68"/>
    <mergeCell ref="A69:M69"/>
    <mergeCell ref="A70:M70"/>
    <mergeCell ref="A71:H71"/>
    <mergeCell ref="A62:H62"/>
    <mergeCell ref="A63:H63"/>
    <mergeCell ref="A64:H64"/>
    <mergeCell ref="A65:H65"/>
    <mergeCell ref="A58:H58"/>
    <mergeCell ref="A59:H59"/>
    <mergeCell ref="A60:H60"/>
    <mergeCell ref="A61:H61"/>
    <mergeCell ref="A54:H54"/>
    <mergeCell ref="A55:H55"/>
    <mergeCell ref="A56:M56"/>
    <mergeCell ref="A57:H57"/>
    <mergeCell ref="A50:H50"/>
    <mergeCell ref="A51:H51"/>
    <mergeCell ref="A52:M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A1:M1"/>
    <mergeCell ref="A2:M2"/>
    <mergeCell ref="A4:M4"/>
    <mergeCell ref="A5:H5"/>
    <mergeCell ref="J5:K5"/>
    <mergeCell ref="L5:M5"/>
  </mergeCells>
  <dataValidations count="4">
    <dataValidation type="whole" operator="greaterThanOrEqual" allowBlank="1" showInputMessage="1" showErrorMessage="1" errorTitle="Pogrešan unos" error="Mogu se unijeti samo cjelobrojne pozitivne vrijednosti." sqref="J8:M11 K26 L35:L42 L13:M33 K39:K47 J49:M51 L43:M47 J14:J47 K34:M34 J13:K13 K28 K36 K14:K24 M35:M36">
      <formula1>0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notEqual" allowBlank="1" showInputMessage="1" showErrorMessage="1" errorTitle="Pogrešan unos" error="Mogu se unijeti samo cjelobrojne vrijednosti." sqref="J54:L55 M60 J71:L72 K58:M58 K57:L57 J57:J68 K67:M68 J48:L48 K59:L66">
      <formula1>999999999999</formula1>
    </dataValidation>
    <dataValidation operator="greaterThanOrEqual" allowBlank="1" showInputMessage="1" showErrorMessage="1" errorTitle="Pogrešan unos" error="Mogu se unijeti samo cjelobrojne pozitivne vrijednosti." sqref="K30"/>
  </dataValidation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9" width="9.140625" style="46" customWidth="1"/>
    <col min="10" max="10" width="10.140625" style="46" bestFit="1" customWidth="1"/>
    <col min="11" max="11" width="9.57421875" style="46" bestFit="1" customWidth="1"/>
    <col min="12" max="16384" width="9.140625" style="46" customWidth="1"/>
  </cols>
  <sheetData>
    <row r="1" spans="1:11" ht="15" customHeight="1">
      <c r="A1" s="303" t="s">
        <v>365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5.75" customHeight="1">
      <c r="A2" s="127"/>
      <c r="B2" s="128"/>
      <c r="C2" s="315" t="s">
        <v>216</v>
      </c>
      <c r="D2" s="315"/>
      <c r="E2" s="311">
        <v>42736</v>
      </c>
      <c r="F2" s="316"/>
      <c r="G2" s="129" t="s">
        <v>119</v>
      </c>
      <c r="H2" s="311">
        <v>43100</v>
      </c>
      <c r="I2" s="312"/>
      <c r="J2" s="130"/>
      <c r="K2" s="131"/>
    </row>
    <row r="3" spans="1:11" s="49" customFormat="1" ht="24" customHeight="1" thickBot="1">
      <c r="A3" s="313" t="s">
        <v>166</v>
      </c>
      <c r="B3" s="313"/>
      <c r="C3" s="313"/>
      <c r="D3" s="313"/>
      <c r="E3" s="313"/>
      <c r="F3" s="313"/>
      <c r="G3" s="313"/>
      <c r="H3" s="313"/>
      <c r="I3" s="38" t="s">
        <v>213</v>
      </c>
      <c r="J3" s="39" t="s">
        <v>214</v>
      </c>
      <c r="K3" s="39" t="s">
        <v>215</v>
      </c>
    </row>
    <row r="4" spans="1:11" s="49" customFormat="1" ht="12.75">
      <c r="A4" s="314">
        <v>1</v>
      </c>
      <c r="B4" s="314"/>
      <c r="C4" s="314"/>
      <c r="D4" s="314"/>
      <c r="E4" s="314"/>
      <c r="F4" s="314"/>
      <c r="G4" s="314"/>
      <c r="H4" s="314"/>
      <c r="I4" s="132">
        <v>2</v>
      </c>
      <c r="J4" s="124" t="s">
        <v>36</v>
      </c>
      <c r="K4" s="124" t="s">
        <v>37</v>
      </c>
    </row>
    <row r="5" spans="1:11" s="49" customFormat="1" ht="12.75" customHeight="1">
      <c r="A5" s="304" t="s">
        <v>220</v>
      </c>
      <c r="B5" s="305"/>
      <c r="C5" s="305"/>
      <c r="D5" s="305"/>
      <c r="E5" s="305"/>
      <c r="F5" s="305"/>
      <c r="G5" s="305"/>
      <c r="H5" s="305"/>
      <c r="I5" s="305"/>
      <c r="J5" s="305"/>
      <c r="K5" s="310"/>
    </row>
    <row r="6" spans="1:11" ht="12.75" customHeight="1">
      <c r="A6" s="308" t="s">
        <v>362</v>
      </c>
      <c r="B6" s="309"/>
      <c r="C6" s="309"/>
      <c r="D6" s="309"/>
      <c r="E6" s="309"/>
      <c r="F6" s="309"/>
      <c r="G6" s="309"/>
      <c r="H6" s="309"/>
      <c r="I6" s="4">
        <v>1</v>
      </c>
      <c r="J6" s="26">
        <v>37232143</v>
      </c>
      <c r="K6" s="26">
        <v>-57288533</v>
      </c>
    </row>
    <row r="7" spans="1:11" ht="12.75" customHeight="1">
      <c r="A7" s="254" t="s">
        <v>221</v>
      </c>
      <c r="B7" s="255"/>
      <c r="C7" s="255"/>
      <c r="D7" s="255"/>
      <c r="E7" s="255"/>
      <c r="F7" s="255"/>
      <c r="G7" s="255"/>
      <c r="H7" s="255"/>
      <c r="I7" s="4">
        <v>2</v>
      </c>
      <c r="J7" s="26">
        <v>28759248</v>
      </c>
      <c r="K7" s="26">
        <v>26285861</v>
      </c>
    </row>
    <row r="8" spans="1:11" ht="12.75" customHeight="1">
      <c r="A8" s="254" t="s">
        <v>308</v>
      </c>
      <c r="B8" s="255"/>
      <c r="C8" s="255"/>
      <c r="D8" s="255"/>
      <c r="E8" s="255"/>
      <c r="F8" s="255"/>
      <c r="G8" s="255"/>
      <c r="H8" s="255"/>
      <c r="I8" s="4">
        <v>3</v>
      </c>
      <c r="J8" s="26">
        <v>218992477</v>
      </c>
      <c r="K8" s="26"/>
    </row>
    <row r="9" spans="1:11" ht="12.75" customHeight="1">
      <c r="A9" s="254" t="s">
        <v>310</v>
      </c>
      <c r="B9" s="255"/>
      <c r="C9" s="255"/>
      <c r="D9" s="255"/>
      <c r="E9" s="255"/>
      <c r="F9" s="255"/>
      <c r="G9" s="255"/>
      <c r="H9" s="255"/>
      <c r="I9" s="4">
        <v>4</v>
      </c>
      <c r="J9" s="26">
        <v>19807017</v>
      </c>
      <c r="K9" s="26">
        <v>44707465</v>
      </c>
    </row>
    <row r="10" spans="1:11" ht="12.75" customHeight="1">
      <c r="A10" s="254" t="s">
        <v>222</v>
      </c>
      <c r="B10" s="255"/>
      <c r="C10" s="255"/>
      <c r="D10" s="255"/>
      <c r="E10" s="255"/>
      <c r="F10" s="255"/>
      <c r="G10" s="255"/>
      <c r="H10" s="255"/>
      <c r="I10" s="4">
        <v>5</v>
      </c>
      <c r="J10" s="26"/>
      <c r="K10" s="26">
        <v>231034775</v>
      </c>
    </row>
    <row r="11" spans="1:11" ht="12.75" customHeight="1">
      <c r="A11" s="254" t="s">
        <v>223</v>
      </c>
      <c r="B11" s="255"/>
      <c r="C11" s="255"/>
      <c r="D11" s="255"/>
      <c r="E11" s="255"/>
      <c r="F11" s="255"/>
      <c r="G11" s="255"/>
      <c r="H11" s="255"/>
      <c r="I11" s="4">
        <v>6</v>
      </c>
      <c r="J11" s="26">
        <v>20666901</v>
      </c>
      <c r="K11" s="26">
        <v>4122772</v>
      </c>
    </row>
    <row r="12" spans="1:11" ht="12.75" customHeight="1">
      <c r="A12" s="231" t="s">
        <v>224</v>
      </c>
      <c r="B12" s="232"/>
      <c r="C12" s="232"/>
      <c r="D12" s="232"/>
      <c r="E12" s="232"/>
      <c r="F12" s="232"/>
      <c r="G12" s="232"/>
      <c r="H12" s="232"/>
      <c r="I12" s="4">
        <v>7</v>
      </c>
      <c r="J12" s="158">
        <f>SUM(J6:J11)</f>
        <v>325457786</v>
      </c>
      <c r="K12" s="152">
        <f>SUM(K6:K11)</f>
        <v>248862340</v>
      </c>
    </row>
    <row r="13" spans="1:11" ht="12.75" customHeight="1">
      <c r="A13" s="254" t="s">
        <v>309</v>
      </c>
      <c r="B13" s="255"/>
      <c r="C13" s="255"/>
      <c r="D13" s="255"/>
      <c r="E13" s="255"/>
      <c r="F13" s="255"/>
      <c r="G13" s="255"/>
      <c r="H13" s="255"/>
      <c r="I13" s="4">
        <v>8</v>
      </c>
      <c r="J13" s="26"/>
      <c r="K13" s="26">
        <v>197286293</v>
      </c>
    </row>
    <row r="14" spans="1:11" ht="12.75" customHeight="1">
      <c r="A14" s="254" t="s">
        <v>311</v>
      </c>
      <c r="B14" s="255"/>
      <c r="C14" s="255"/>
      <c r="D14" s="255"/>
      <c r="E14" s="255"/>
      <c r="F14" s="255"/>
      <c r="G14" s="255"/>
      <c r="H14" s="255"/>
      <c r="I14" s="4">
        <v>9</v>
      </c>
      <c r="J14" s="26"/>
      <c r="K14" s="26"/>
    </row>
    <row r="15" spans="1:11" ht="12.75" customHeight="1">
      <c r="A15" s="254" t="s">
        <v>225</v>
      </c>
      <c r="B15" s="255"/>
      <c r="C15" s="255"/>
      <c r="D15" s="255"/>
      <c r="E15" s="255"/>
      <c r="F15" s="255"/>
      <c r="G15" s="255"/>
      <c r="H15" s="255"/>
      <c r="I15" s="4">
        <v>10</v>
      </c>
      <c r="J15" s="26">
        <v>255419802</v>
      </c>
      <c r="K15" s="26"/>
    </row>
    <row r="16" spans="1:11" ht="12.75" customHeight="1">
      <c r="A16" s="254" t="s">
        <v>226</v>
      </c>
      <c r="B16" s="255"/>
      <c r="C16" s="255"/>
      <c r="D16" s="255"/>
      <c r="E16" s="255"/>
      <c r="F16" s="255"/>
      <c r="G16" s="255"/>
      <c r="H16" s="255"/>
      <c r="I16" s="4">
        <v>11</v>
      </c>
      <c r="J16" s="149">
        <v>6114639</v>
      </c>
      <c r="K16" s="149">
        <v>143167576</v>
      </c>
    </row>
    <row r="17" spans="1:11" ht="12.75" customHeight="1">
      <c r="A17" s="231" t="s">
        <v>227</v>
      </c>
      <c r="B17" s="232"/>
      <c r="C17" s="232"/>
      <c r="D17" s="232"/>
      <c r="E17" s="232"/>
      <c r="F17" s="232"/>
      <c r="G17" s="232"/>
      <c r="H17" s="232"/>
      <c r="I17" s="4">
        <v>12</v>
      </c>
      <c r="J17" s="158">
        <f>SUM(J13:J16)</f>
        <v>261534441</v>
      </c>
      <c r="K17" s="152">
        <f>SUM(K13:K16)</f>
        <v>340453869</v>
      </c>
    </row>
    <row r="18" spans="1:11" ht="21" customHeight="1">
      <c r="A18" s="231" t="s">
        <v>228</v>
      </c>
      <c r="B18" s="232"/>
      <c r="C18" s="232"/>
      <c r="D18" s="232"/>
      <c r="E18" s="232"/>
      <c r="F18" s="232"/>
      <c r="G18" s="232"/>
      <c r="H18" s="232"/>
      <c r="I18" s="4">
        <v>13</v>
      </c>
      <c r="J18" s="152">
        <f>J12-J17</f>
        <v>63923345</v>
      </c>
      <c r="K18" s="152"/>
    </row>
    <row r="19" spans="1:11" ht="20.25" customHeight="1">
      <c r="A19" s="263" t="s">
        <v>229</v>
      </c>
      <c r="B19" s="264"/>
      <c r="C19" s="264"/>
      <c r="D19" s="264"/>
      <c r="E19" s="264"/>
      <c r="F19" s="264"/>
      <c r="G19" s="264"/>
      <c r="H19" s="264"/>
      <c r="I19" s="4">
        <v>14</v>
      </c>
      <c r="J19" s="152"/>
      <c r="K19" s="152">
        <f>K17-K12</f>
        <v>91591529</v>
      </c>
    </row>
    <row r="20" spans="1:11" s="49" customFormat="1" ht="12.75">
      <c r="A20" s="304" t="s">
        <v>312</v>
      </c>
      <c r="B20" s="305"/>
      <c r="C20" s="305"/>
      <c r="D20" s="305"/>
      <c r="E20" s="305"/>
      <c r="F20" s="305"/>
      <c r="G20" s="305"/>
      <c r="H20" s="305"/>
      <c r="I20" s="306"/>
      <c r="J20" s="306"/>
      <c r="K20" s="307"/>
    </row>
    <row r="21" spans="1:11" ht="12.75" customHeight="1">
      <c r="A21" s="308" t="s">
        <v>313</v>
      </c>
      <c r="B21" s="309"/>
      <c r="C21" s="309"/>
      <c r="D21" s="309"/>
      <c r="E21" s="309"/>
      <c r="F21" s="309"/>
      <c r="G21" s="309"/>
      <c r="H21" s="309"/>
      <c r="I21" s="4">
        <v>15</v>
      </c>
      <c r="J21" s="26">
        <v>217805</v>
      </c>
      <c r="K21" s="26">
        <v>116182</v>
      </c>
    </row>
    <row r="22" spans="1:11" ht="12.75" customHeight="1">
      <c r="A22" s="254" t="s">
        <v>314</v>
      </c>
      <c r="B22" s="255"/>
      <c r="C22" s="255"/>
      <c r="D22" s="255"/>
      <c r="E22" s="255"/>
      <c r="F22" s="255"/>
      <c r="G22" s="255"/>
      <c r="H22" s="255"/>
      <c r="I22" s="4">
        <v>16</v>
      </c>
      <c r="J22" s="26"/>
      <c r="K22" s="26"/>
    </row>
    <row r="23" spans="1:11" ht="12.75" customHeight="1">
      <c r="A23" s="254" t="s">
        <v>363</v>
      </c>
      <c r="B23" s="255"/>
      <c r="C23" s="255"/>
      <c r="D23" s="255"/>
      <c r="E23" s="255"/>
      <c r="F23" s="255"/>
      <c r="G23" s="255"/>
      <c r="H23" s="255"/>
      <c r="I23" s="4">
        <v>17</v>
      </c>
      <c r="J23" s="26">
        <v>1679568</v>
      </c>
      <c r="K23" s="26">
        <v>3913878</v>
      </c>
    </row>
    <row r="24" spans="1:11" ht="12.75" customHeight="1">
      <c r="A24" s="254" t="s">
        <v>364</v>
      </c>
      <c r="B24" s="255"/>
      <c r="C24" s="255"/>
      <c r="D24" s="255"/>
      <c r="E24" s="255"/>
      <c r="F24" s="255"/>
      <c r="G24" s="255"/>
      <c r="H24" s="255"/>
      <c r="I24" s="4">
        <v>18</v>
      </c>
      <c r="J24" s="26">
        <v>56703</v>
      </c>
      <c r="K24" s="26">
        <v>77328</v>
      </c>
    </row>
    <row r="25" spans="1:11" ht="12.75" customHeight="1">
      <c r="A25" s="254" t="s">
        <v>230</v>
      </c>
      <c r="B25" s="255"/>
      <c r="C25" s="255"/>
      <c r="D25" s="255"/>
      <c r="E25" s="255"/>
      <c r="F25" s="255"/>
      <c r="G25" s="255"/>
      <c r="H25" s="255"/>
      <c r="I25" s="4">
        <v>19</v>
      </c>
      <c r="J25" s="26">
        <v>34039033</v>
      </c>
      <c r="K25" s="26">
        <v>39199285</v>
      </c>
    </row>
    <row r="26" spans="1:11" ht="12.75" customHeight="1">
      <c r="A26" s="231" t="s">
        <v>231</v>
      </c>
      <c r="B26" s="232"/>
      <c r="C26" s="232"/>
      <c r="D26" s="232"/>
      <c r="E26" s="232"/>
      <c r="F26" s="232"/>
      <c r="G26" s="232"/>
      <c r="H26" s="232"/>
      <c r="I26" s="4">
        <v>20</v>
      </c>
      <c r="J26" s="158">
        <f>SUM(J21:J25)</f>
        <v>35993109</v>
      </c>
      <c r="K26" s="152">
        <f>SUM(K21:K25)</f>
        <v>43306673</v>
      </c>
    </row>
    <row r="27" spans="1:11" ht="12.75" customHeight="1">
      <c r="A27" s="254" t="s">
        <v>315</v>
      </c>
      <c r="B27" s="255"/>
      <c r="C27" s="255"/>
      <c r="D27" s="255"/>
      <c r="E27" s="255"/>
      <c r="F27" s="255"/>
      <c r="G27" s="255"/>
      <c r="H27" s="255"/>
      <c r="I27" s="4">
        <v>21</v>
      </c>
      <c r="J27" s="26">
        <v>40711291</v>
      </c>
      <c r="K27" s="26">
        <v>5120890</v>
      </c>
    </row>
    <row r="28" spans="1:11" ht="12.75" customHeight="1">
      <c r="A28" s="254" t="s">
        <v>316</v>
      </c>
      <c r="B28" s="255"/>
      <c r="C28" s="255"/>
      <c r="D28" s="255"/>
      <c r="E28" s="255"/>
      <c r="F28" s="255"/>
      <c r="G28" s="255"/>
      <c r="H28" s="255"/>
      <c r="I28" s="4">
        <v>22</v>
      </c>
      <c r="J28" s="26"/>
      <c r="K28" s="26"/>
    </row>
    <row r="29" spans="1:11" ht="12.75" customHeight="1">
      <c r="A29" s="254" t="s">
        <v>232</v>
      </c>
      <c r="B29" s="255"/>
      <c r="C29" s="255"/>
      <c r="D29" s="255"/>
      <c r="E29" s="255"/>
      <c r="F29" s="255"/>
      <c r="G29" s="255"/>
      <c r="H29" s="255"/>
      <c r="I29" s="4">
        <v>23</v>
      </c>
      <c r="J29" s="26">
        <v>5777533</v>
      </c>
      <c r="K29" s="26">
        <v>5495673</v>
      </c>
    </row>
    <row r="30" spans="1:11" ht="12.75" customHeight="1">
      <c r="A30" s="231" t="s">
        <v>233</v>
      </c>
      <c r="B30" s="232"/>
      <c r="C30" s="232"/>
      <c r="D30" s="232"/>
      <c r="E30" s="232"/>
      <c r="F30" s="232"/>
      <c r="G30" s="232"/>
      <c r="H30" s="232"/>
      <c r="I30" s="4">
        <v>24</v>
      </c>
      <c r="J30" s="158">
        <f>SUM(J27:J29)</f>
        <v>46488824</v>
      </c>
      <c r="K30" s="152">
        <f>SUM(K27:K29)</f>
        <v>10616563</v>
      </c>
    </row>
    <row r="31" spans="1:11" ht="12.75" customHeight="1">
      <c r="A31" s="231" t="s">
        <v>234</v>
      </c>
      <c r="B31" s="232"/>
      <c r="C31" s="232"/>
      <c r="D31" s="232"/>
      <c r="E31" s="232"/>
      <c r="F31" s="232"/>
      <c r="G31" s="232"/>
      <c r="H31" s="232"/>
      <c r="I31" s="4">
        <v>25</v>
      </c>
      <c r="J31" s="152"/>
      <c r="K31" s="152">
        <f>K26-K30</f>
        <v>32690110</v>
      </c>
    </row>
    <row r="32" spans="1:11" ht="19.5" customHeight="1">
      <c r="A32" s="263" t="s">
        <v>235</v>
      </c>
      <c r="B32" s="264"/>
      <c r="C32" s="264"/>
      <c r="D32" s="264"/>
      <c r="E32" s="264"/>
      <c r="F32" s="264"/>
      <c r="G32" s="264"/>
      <c r="H32" s="264"/>
      <c r="I32" s="4">
        <v>26</v>
      </c>
      <c r="J32" s="152">
        <f>J30-J26</f>
        <v>10495715</v>
      </c>
      <c r="K32" s="152"/>
    </row>
    <row r="33" spans="1:11" s="49" customFormat="1" ht="12.75">
      <c r="A33" s="304" t="s">
        <v>236</v>
      </c>
      <c r="B33" s="305"/>
      <c r="C33" s="305"/>
      <c r="D33" s="305"/>
      <c r="E33" s="305"/>
      <c r="F33" s="305"/>
      <c r="G33" s="305"/>
      <c r="H33" s="305"/>
      <c r="I33" s="306"/>
      <c r="J33" s="306"/>
      <c r="K33" s="307"/>
    </row>
    <row r="34" spans="1:11" ht="12.75" customHeight="1">
      <c r="A34" s="308" t="s">
        <v>237</v>
      </c>
      <c r="B34" s="309"/>
      <c r="C34" s="309"/>
      <c r="D34" s="309"/>
      <c r="E34" s="309"/>
      <c r="F34" s="309"/>
      <c r="G34" s="309"/>
      <c r="H34" s="309"/>
      <c r="I34" s="4">
        <v>27</v>
      </c>
      <c r="J34" s="22"/>
      <c r="K34" s="26"/>
    </row>
    <row r="35" spans="1:11" ht="12.75" customHeight="1">
      <c r="A35" s="254" t="s">
        <v>238</v>
      </c>
      <c r="B35" s="255"/>
      <c r="C35" s="255"/>
      <c r="D35" s="255"/>
      <c r="E35" s="255"/>
      <c r="F35" s="255"/>
      <c r="G35" s="255"/>
      <c r="H35" s="255"/>
      <c r="I35" s="4">
        <v>28</v>
      </c>
      <c r="J35" s="22">
        <v>177339572</v>
      </c>
      <c r="K35" s="26">
        <v>319727993</v>
      </c>
    </row>
    <row r="36" spans="1:11" ht="12.75" customHeight="1">
      <c r="A36" s="254" t="s">
        <v>239</v>
      </c>
      <c r="B36" s="255"/>
      <c r="C36" s="255"/>
      <c r="D36" s="255"/>
      <c r="E36" s="255"/>
      <c r="F36" s="255"/>
      <c r="G36" s="255"/>
      <c r="H36" s="255"/>
      <c r="I36" s="4">
        <v>29</v>
      </c>
      <c r="J36" s="22">
        <v>247628278</v>
      </c>
      <c r="K36" s="26">
        <v>8000000</v>
      </c>
    </row>
    <row r="37" spans="1:11" ht="12.75" customHeight="1">
      <c r="A37" s="231" t="s">
        <v>240</v>
      </c>
      <c r="B37" s="232"/>
      <c r="C37" s="232"/>
      <c r="D37" s="232"/>
      <c r="E37" s="232"/>
      <c r="F37" s="232"/>
      <c r="G37" s="232"/>
      <c r="H37" s="232"/>
      <c r="I37" s="4">
        <v>30</v>
      </c>
      <c r="J37" s="158">
        <f>SUM(J34:J36)</f>
        <v>424967850</v>
      </c>
      <c r="K37" s="152">
        <f>SUM(K34:K36)</f>
        <v>327727993</v>
      </c>
    </row>
    <row r="38" spans="1:11" ht="12.75" customHeight="1">
      <c r="A38" s="254" t="s">
        <v>241</v>
      </c>
      <c r="B38" s="255"/>
      <c r="C38" s="255"/>
      <c r="D38" s="255"/>
      <c r="E38" s="255"/>
      <c r="F38" s="255"/>
      <c r="G38" s="255"/>
      <c r="H38" s="255"/>
      <c r="I38" s="4">
        <v>31</v>
      </c>
      <c r="J38" s="22">
        <v>212228499</v>
      </c>
      <c r="K38" s="26">
        <v>225326141</v>
      </c>
    </row>
    <row r="39" spans="1:11" ht="12.75" customHeight="1">
      <c r="A39" s="242" t="s">
        <v>242</v>
      </c>
      <c r="B39" s="243"/>
      <c r="C39" s="243"/>
      <c r="D39" s="243"/>
      <c r="E39" s="243"/>
      <c r="F39" s="243"/>
      <c r="G39" s="243"/>
      <c r="H39" s="243"/>
      <c r="I39" s="4">
        <v>32</v>
      </c>
      <c r="J39" s="22"/>
      <c r="K39" s="26"/>
    </row>
    <row r="40" spans="1:11" ht="12.75" customHeight="1">
      <c r="A40" s="242" t="s">
        <v>243</v>
      </c>
      <c r="B40" s="243"/>
      <c r="C40" s="243"/>
      <c r="D40" s="243"/>
      <c r="E40" s="243"/>
      <c r="F40" s="243"/>
      <c r="G40" s="243"/>
      <c r="H40" s="243"/>
      <c r="I40" s="4">
        <v>33</v>
      </c>
      <c r="J40" s="22">
        <v>5977777</v>
      </c>
      <c r="K40" s="26">
        <v>2728635</v>
      </c>
    </row>
    <row r="41" spans="1:11" ht="12.75" customHeight="1">
      <c r="A41" s="254" t="s">
        <v>244</v>
      </c>
      <c r="B41" s="255"/>
      <c r="C41" s="255"/>
      <c r="D41" s="255"/>
      <c r="E41" s="255"/>
      <c r="F41" s="255"/>
      <c r="G41" s="255"/>
      <c r="H41" s="255"/>
      <c r="I41" s="4">
        <v>34</v>
      </c>
      <c r="J41" s="22"/>
      <c r="K41" s="26"/>
    </row>
    <row r="42" spans="1:11" ht="12.75" customHeight="1">
      <c r="A42" s="254" t="s">
        <v>245</v>
      </c>
      <c r="B42" s="255"/>
      <c r="C42" s="255"/>
      <c r="D42" s="255"/>
      <c r="E42" s="255"/>
      <c r="F42" s="255"/>
      <c r="G42" s="255"/>
      <c r="H42" s="255"/>
      <c r="I42" s="4">
        <v>35</v>
      </c>
      <c r="J42" s="22">
        <v>244780147</v>
      </c>
      <c r="K42" s="26">
        <v>500000</v>
      </c>
    </row>
    <row r="43" spans="1:11" ht="12.75" customHeight="1">
      <c r="A43" s="231" t="s">
        <v>246</v>
      </c>
      <c r="B43" s="232"/>
      <c r="C43" s="232"/>
      <c r="D43" s="232"/>
      <c r="E43" s="232"/>
      <c r="F43" s="232"/>
      <c r="G43" s="232"/>
      <c r="H43" s="232"/>
      <c r="I43" s="4">
        <v>36</v>
      </c>
      <c r="J43" s="158">
        <f>SUM(J38:J42)</f>
        <v>462986423</v>
      </c>
      <c r="K43" s="152">
        <f>SUM(K38:K42)</f>
        <v>228554776</v>
      </c>
    </row>
    <row r="44" spans="1:11" ht="21" customHeight="1">
      <c r="A44" s="231" t="s">
        <v>247</v>
      </c>
      <c r="B44" s="232"/>
      <c r="C44" s="232"/>
      <c r="D44" s="232"/>
      <c r="E44" s="232"/>
      <c r="F44" s="232"/>
      <c r="G44" s="232"/>
      <c r="H44" s="232"/>
      <c r="I44" s="4">
        <v>37</v>
      </c>
      <c r="J44" s="152"/>
      <c r="K44" s="152">
        <f>K37-K43</f>
        <v>99173217</v>
      </c>
    </row>
    <row r="45" spans="1:11" ht="21" customHeight="1">
      <c r="A45" s="231" t="s">
        <v>248</v>
      </c>
      <c r="B45" s="232"/>
      <c r="C45" s="232"/>
      <c r="D45" s="232"/>
      <c r="E45" s="232"/>
      <c r="F45" s="232"/>
      <c r="G45" s="232"/>
      <c r="H45" s="232"/>
      <c r="I45" s="4">
        <v>38</v>
      </c>
      <c r="J45" s="152">
        <f>J43-J37</f>
        <v>38018573</v>
      </c>
      <c r="K45" s="152"/>
    </row>
    <row r="46" spans="1:11" ht="12.75" customHeight="1">
      <c r="A46" s="254" t="s">
        <v>249</v>
      </c>
      <c r="B46" s="255"/>
      <c r="C46" s="255"/>
      <c r="D46" s="255"/>
      <c r="E46" s="255"/>
      <c r="F46" s="255"/>
      <c r="G46" s="255"/>
      <c r="H46" s="255"/>
      <c r="I46" s="4">
        <v>39</v>
      </c>
      <c r="J46" s="25">
        <f>J18+J31-J32+J44-J45</f>
        <v>15409057</v>
      </c>
      <c r="K46" s="25">
        <f>K18-K19+K31+K44</f>
        <v>40271798</v>
      </c>
    </row>
    <row r="47" spans="1:11" ht="12.75" customHeight="1">
      <c r="A47" s="254" t="s">
        <v>250</v>
      </c>
      <c r="B47" s="255"/>
      <c r="C47" s="255"/>
      <c r="D47" s="255"/>
      <c r="E47" s="255"/>
      <c r="F47" s="255"/>
      <c r="G47" s="255"/>
      <c r="H47" s="255"/>
      <c r="I47" s="4">
        <v>40</v>
      </c>
      <c r="J47" s="25"/>
      <c r="K47" s="25"/>
    </row>
    <row r="48" spans="1:11" ht="12.75" customHeight="1">
      <c r="A48" s="254" t="s">
        <v>251</v>
      </c>
      <c r="B48" s="255"/>
      <c r="C48" s="255"/>
      <c r="D48" s="255"/>
      <c r="E48" s="255"/>
      <c r="F48" s="255"/>
      <c r="G48" s="255"/>
      <c r="H48" s="255"/>
      <c r="I48" s="4">
        <v>41</v>
      </c>
      <c r="J48" s="22">
        <v>7002279</v>
      </c>
      <c r="K48" s="26">
        <v>22411336</v>
      </c>
    </row>
    <row r="49" spans="1:11" ht="12.75" customHeight="1">
      <c r="A49" s="254" t="s">
        <v>252</v>
      </c>
      <c r="B49" s="255"/>
      <c r="C49" s="255"/>
      <c r="D49" s="255"/>
      <c r="E49" s="255"/>
      <c r="F49" s="255"/>
      <c r="G49" s="255"/>
      <c r="H49" s="255"/>
      <c r="I49" s="4">
        <v>42</v>
      </c>
      <c r="J49" s="22">
        <f>J46</f>
        <v>15409057</v>
      </c>
      <c r="K49" s="26">
        <f>K46</f>
        <v>40271798</v>
      </c>
    </row>
    <row r="50" spans="1:11" ht="12.75" customHeight="1">
      <c r="A50" s="254" t="s">
        <v>253</v>
      </c>
      <c r="B50" s="255"/>
      <c r="C50" s="255"/>
      <c r="D50" s="255"/>
      <c r="E50" s="255"/>
      <c r="F50" s="255"/>
      <c r="G50" s="255"/>
      <c r="H50" s="255"/>
      <c r="I50" s="4">
        <v>43</v>
      </c>
      <c r="J50" s="22">
        <f>J47</f>
        <v>0</v>
      </c>
      <c r="K50" s="26">
        <f>K47</f>
        <v>0</v>
      </c>
    </row>
    <row r="51" spans="1:11" ht="12.75" customHeight="1">
      <c r="A51" s="260" t="s">
        <v>254</v>
      </c>
      <c r="B51" s="261"/>
      <c r="C51" s="261"/>
      <c r="D51" s="261"/>
      <c r="E51" s="261"/>
      <c r="F51" s="261"/>
      <c r="G51" s="261"/>
      <c r="H51" s="261"/>
      <c r="I51" s="7">
        <v>44</v>
      </c>
      <c r="J51" s="23">
        <f>J48+J49-J50</f>
        <v>22411336</v>
      </c>
      <c r="K51" s="28">
        <f>K48+K49-K50</f>
        <v>62683134</v>
      </c>
    </row>
  </sheetData>
  <sheetProtection/>
  <protectedRanges>
    <protectedRange sqref="H2:I2 E2:F2" name="Range1"/>
  </protectedRanges>
  <mergeCells count="53">
    <mergeCell ref="H2:I2"/>
    <mergeCell ref="A3:H3"/>
    <mergeCell ref="A4:H4"/>
    <mergeCell ref="C2:D2"/>
    <mergeCell ref="E2:F2"/>
    <mergeCell ref="A10:H10"/>
    <mergeCell ref="A11:H11"/>
    <mergeCell ref="A12:H12"/>
    <mergeCell ref="A5:K5"/>
    <mergeCell ref="A6:H6"/>
    <mergeCell ref="A7:H7"/>
    <mergeCell ref="A8:H8"/>
    <mergeCell ref="A9:H9"/>
    <mergeCell ref="A13:H13"/>
    <mergeCell ref="A14:H14"/>
    <mergeCell ref="A15:H15"/>
    <mergeCell ref="A16:H16"/>
    <mergeCell ref="A17:H17"/>
    <mergeCell ref="A18:H18"/>
    <mergeCell ref="A19:H19"/>
    <mergeCell ref="A20:K20"/>
    <mergeCell ref="A21:H21"/>
    <mergeCell ref="A22:H22"/>
    <mergeCell ref="A23:H23"/>
    <mergeCell ref="A24:H2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37:H37"/>
    <mergeCell ref="A38:H38"/>
    <mergeCell ref="A31:H31"/>
    <mergeCell ref="A32:H32"/>
    <mergeCell ref="A39:H39"/>
    <mergeCell ref="A40:H40"/>
    <mergeCell ref="A33:K33"/>
    <mergeCell ref="A34:H34"/>
    <mergeCell ref="A45:H45"/>
    <mergeCell ref="A46:H46"/>
    <mergeCell ref="A41:H41"/>
    <mergeCell ref="A42:H42"/>
    <mergeCell ref="A51:H51"/>
    <mergeCell ref="A1:K1"/>
    <mergeCell ref="A47:H47"/>
    <mergeCell ref="A48:H48"/>
    <mergeCell ref="A49:H49"/>
    <mergeCell ref="A50:H50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13:K16 J48:K50 J21:K25 J6:K11 J38:K42 J34:K36 J27:K2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7:K19 J51:K51 J26:K26 J37:K37 J30:K32 J43:K4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6384" width="9.140625" style="49" customWidth="1"/>
  </cols>
  <sheetData>
    <row r="1" spans="1:11" s="46" customFormat="1" ht="16.5" customHeight="1">
      <c r="A1" s="317" t="s">
        <v>97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s="46" customFormat="1" ht="16.5" customHeight="1">
      <c r="A2" s="35"/>
      <c r="B2" s="44"/>
      <c r="C2" s="334" t="s">
        <v>155</v>
      </c>
      <c r="D2" s="335"/>
      <c r="E2" s="330"/>
      <c r="F2" s="331"/>
      <c r="G2" s="37" t="s">
        <v>119</v>
      </c>
      <c r="H2" s="330"/>
      <c r="I2" s="331"/>
      <c r="J2" s="45"/>
      <c r="K2" s="47"/>
    </row>
    <row r="3" spans="1:11" ht="24" thickBot="1">
      <c r="A3" s="332" t="s">
        <v>42</v>
      </c>
      <c r="B3" s="332"/>
      <c r="C3" s="332"/>
      <c r="D3" s="332"/>
      <c r="E3" s="332"/>
      <c r="F3" s="332"/>
      <c r="G3" s="332"/>
      <c r="H3" s="332"/>
      <c r="I3" s="48" t="s">
        <v>156</v>
      </c>
      <c r="J3" s="60" t="s">
        <v>26</v>
      </c>
      <c r="K3" s="60" t="s">
        <v>27</v>
      </c>
    </row>
    <row r="4" spans="1:11" ht="12.75">
      <c r="A4" s="333">
        <v>1</v>
      </c>
      <c r="B4" s="333"/>
      <c r="C4" s="333"/>
      <c r="D4" s="333"/>
      <c r="E4" s="333"/>
      <c r="F4" s="333"/>
      <c r="G4" s="333"/>
      <c r="H4" s="333"/>
      <c r="I4" s="50">
        <v>2</v>
      </c>
      <c r="J4" s="51" t="s">
        <v>36</v>
      </c>
      <c r="K4" s="51" t="s">
        <v>37</v>
      </c>
    </row>
    <row r="5" spans="1:11" ht="12.75">
      <c r="A5" s="322" t="s">
        <v>29</v>
      </c>
      <c r="B5" s="323"/>
      <c r="C5" s="323"/>
      <c r="D5" s="323"/>
      <c r="E5" s="323"/>
      <c r="F5" s="323"/>
      <c r="G5" s="323"/>
      <c r="H5" s="323"/>
      <c r="I5" s="324"/>
      <c r="J5" s="324"/>
      <c r="K5" s="325"/>
    </row>
    <row r="6" spans="1:11" s="46" customFormat="1" ht="12.75">
      <c r="A6" s="320" t="s">
        <v>99</v>
      </c>
      <c r="B6" s="321"/>
      <c r="C6" s="321"/>
      <c r="D6" s="321"/>
      <c r="E6" s="321"/>
      <c r="F6" s="321"/>
      <c r="G6" s="321"/>
      <c r="H6" s="321"/>
      <c r="I6" s="52">
        <v>1</v>
      </c>
      <c r="J6" s="53"/>
      <c r="K6" s="54"/>
    </row>
    <row r="7" spans="1:11" s="46" customFormat="1" ht="12.75">
      <c r="A7" s="320" t="s">
        <v>100</v>
      </c>
      <c r="B7" s="321"/>
      <c r="C7" s="321"/>
      <c r="D7" s="321"/>
      <c r="E7" s="321"/>
      <c r="F7" s="321"/>
      <c r="G7" s="321"/>
      <c r="H7" s="321"/>
      <c r="I7" s="52">
        <v>2</v>
      </c>
      <c r="J7" s="53"/>
      <c r="K7" s="54"/>
    </row>
    <row r="8" spans="1:11" s="46" customFormat="1" ht="12.75">
      <c r="A8" s="320" t="s">
        <v>101</v>
      </c>
      <c r="B8" s="321"/>
      <c r="C8" s="321"/>
      <c r="D8" s="321"/>
      <c r="E8" s="321"/>
      <c r="F8" s="321"/>
      <c r="G8" s="321"/>
      <c r="H8" s="321"/>
      <c r="I8" s="52">
        <v>3</v>
      </c>
      <c r="J8" s="53"/>
      <c r="K8" s="54"/>
    </row>
    <row r="9" spans="1:11" s="46" customFormat="1" ht="12.75">
      <c r="A9" s="320" t="s">
        <v>102</v>
      </c>
      <c r="B9" s="321"/>
      <c r="C9" s="321"/>
      <c r="D9" s="321"/>
      <c r="E9" s="321"/>
      <c r="F9" s="321"/>
      <c r="G9" s="321"/>
      <c r="H9" s="321"/>
      <c r="I9" s="52">
        <v>4</v>
      </c>
      <c r="J9" s="53"/>
      <c r="K9" s="54"/>
    </row>
    <row r="10" spans="1:11" s="46" customFormat="1" ht="12.75">
      <c r="A10" s="320" t="s">
        <v>103</v>
      </c>
      <c r="B10" s="321"/>
      <c r="C10" s="321"/>
      <c r="D10" s="321"/>
      <c r="E10" s="321"/>
      <c r="F10" s="321"/>
      <c r="G10" s="321"/>
      <c r="H10" s="321"/>
      <c r="I10" s="52">
        <v>5</v>
      </c>
      <c r="J10" s="53"/>
      <c r="K10" s="54"/>
    </row>
    <row r="11" spans="1:11" s="46" customFormat="1" ht="12.75">
      <c r="A11" s="251" t="s">
        <v>98</v>
      </c>
      <c r="B11" s="252"/>
      <c r="C11" s="252"/>
      <c r="D11" s="252"/>
      <c r="E11" s="252"/>
      <c r="F11" s="252"/>
      <c r="G11" s="252"/>
      <c r="H11" s="252"/>
      <c r="I11" s="52">
        <v>6</v>
      </c>
      <c r="J11" s="55">
        <f>SUM(J6:J10)</f>
        <v>0</v>
      </c>
      <c r="K11" s="56">
        <f>SUM(K6:K10)</f>
        <v>0</v>
      </c>
    </row>
    <row r="12" spans="1:11" s="46" customFormat="1" ht="12.75">
      <c r="A12" s="320" t="s">
        <v>104</v>
      </c>
      <c r="B12" s="321"/>
      <c r="C12" s="321"/>
      <c r="D12" s="321"/>
      <c r="E12" s="321"/>
      <c r="F12" s="321"/>
      <c r="G12" s="321"/>
      <c r="H12" s="321"/>
      <c r="I12" s="52">
        <v>7</v>
      </c>
      <c r="J12" s="53"/>
      <c r="K12" s="54"/>
    </row>
    <row r="13" spans="1:11" s="46" customFormat="1" ht="12.75">
      <c r="A13" s="320" t="s">
        <v>105</v>
      </c>
      <c r="B13" s="321"/>
      <c r="C13" s="321"/>
      <c r="D13" s="321"/>
      <c r="E13" s="321"/>
      <c r="F13" s="321"/>
      <c r="G13" s="321"/>
      <c r="H13" s="321"/>
      <c r="I13" s="52">
        <v>8</v>
      </c>
      <c r="J13" s="53"/>
      <c r="K13" s="54"/>
    </row>
    <row r="14" spans="1:11" s="46" customFormat="1" ht="12.75">
      <c r="A14" s="320" t="s">
        <v>106</v>
      </c>
      <c r="B14" s="321"/>
      <c r="C14" s="321"/>
      <c r="D14" s="321"/>
      <c r="E14" s="321"/>
      <c r="F14" s="321"/>
      <c r="G14" s="321"/>
      <c r="H14" s="321"/>
      <c r="I14" s="52">
        <v>9</v>
      </c>
      <c r="J14" s="53"/>
      <c r="K14" s="54"/>
    </row>
    <row r="15" spans="1:11" s="46" customFormat="1" ht="12.75">
      <c r="A15" s="320" t="s">
        <v>107</v>
      </c>
      <c r="B15" s="321"/>
      <c r="C15" s="321"/>
      <c r="D15" s="321"/>
      <c r="E15" s="321"/>
      <c r="F15" s="321"/>
      <c r="G15" s="321"/>
      <c r="H15" s="321"/>
      <c r="I15" s="52">
        <v>10</v>
      </c>
      <c r="J15" s="53"/>
      <c r="K15" s="54"/>
    </row>
    <row r="16" spans="1:11" s="46" customFormat="1" ht="12.75">
      <c r="A16" s="320" t="s">
        <v>108</v>
      </c>
      <c r="B16" s="321"/>
      <c r="C16" s="321"/>
      <c r="D16" s="321"/>
      <c r="E16" s="321"/>
      <c r="F16" s="321"/>
      <c r="G16" s="321"/>
      <c r="H16" s="321"/>
      <c r="I16" s="52">
        <v>11</v>
      </c>
      <c r="J16" s="53"/>
      <c r="K16" s="54"/>
    </row>
    <row r="17" spans="1:11" s="46" customFormat="1" ht="12.75">
      <c r="A17" s="320" t="s">
        <v>109</v>
      </c>
      <c r="B17" s="321"/>
      <c r="C17" s="321"/>
      <c r="D17" s="321"/>
      <c r="E17" s="321"/>
      <c r="F17" s="321"/>
      <c r="G17" s="321"/>
      <c r="H17" s="321"/>
      <c r="I17" s="52">
        <v>12</v>
      </c>
      <c r="J17" s="53"/>
      <c r="K17" s="54"/>
    </row>
    <row r="18" spans="1:11" s="46" customFormat="1" ht="12.75">
      <c r="A18" s="251" t="s">
        <v>0</v>
      </c>
      <c r="B18" s="252"/>
      <c r="C18" s="252"/>
      <c r="D18" s="252"/>
      <c r="E18" s="252"/>
      <c r="F18" s="252"/>
      <c r="G18" s="252"/>
      <c r="H18" s="252"/>
      <c r="I18" s="52">
        <v>13</v>
      </c>
      <c r="J18" s="55">
        <f>SUM(J12:J17)</f>
        <v>0</v>
      </c>
      <c r="K18" s="56">
        <f>SUM(K12:K17)</f>
        <v>0</v>
      </c>
    </row>
    <row r="19" spans="1:11" s="46" customFormat="1" ht="12.75">
      <c r="A19" s="251" t="s">
        <v>88</v>
      </c>
      <c r="B19" s="326"/>
      <c r="C19" s="326"/>
      <c r="D19" s="326"/>
      <c r="E19" s="326"/>
      <c r="F19" s="326"/>
      <c r="G19" s="326"/>
      <c r="H19" s="327"/>
      <c r="I19" s="52">
        <v>14</v>
      </c>
      <c r="J19" s="55">
        <f>IF(J11&gt;J18,J11-J18,0)</f>
        <v>0</v>
      </c>
      <c r="K19" s="56">
        <f>IF(K11&gt;K18,K11-K18,0)</f>
        <v>0</v>
      </c>
    </row>
    <row r="20" spans="1:11" s="46" customFormat="1" ht="12.75">
      <c r="A20" s="318" t="s">
        <v>89</v>
      </c>
      <c r="B20" s="328"/>
      <c r="C20" s="328"/>
      <c r="D20" s="328"/>
      <c r="E20" s="328"/>
      <c r="F20" s="328"/>
      <c r="G20" s="328"/>
      <c r="H20" s="329"/>
      <c r="I20" s="52">
        <v>15</v>
      </c>
      <c r="J20" s="55">
        <f>IF(J18&gt;J11,J18-J11,0)</f>
        <v>0</v>
      </c>
      <c r="K20" s="56">
        <f>IF(K18&gt;K11,K18-K11,0)</f>
        <v>0</v>
      </c>
    </row>
    <row r="21" spans="1:11" ht="12.75">
      <c r="A21" s="322" t="s">
        <v>30</v>
      </c>
      <c r="B21" s="323"/>
      <c r="C21" s="323"/>
      <c r="D21" s="323"/>
      <c r="E21" s="323"/>
      <c r="F21" s="323"/>
      <c r="G21" s="323"/>
      <c r="H21" s="323"/>
      <c r="I21" s="324"/>
      <c r="J21" s="324"/>
      <c r="K21" s="325"/>
    </row>
    <row r="22" spans="1:11" s="46" customFormat="1" ht="12.75">
      <c r="A22" s="320" t="s">
        <v>75</v>
      </c>
      <c r="B22" s="321"/>
      <c r="C22" s="321"/>
      <c r="D22" s="321"/>
      <c r="E22" s="321"/>
      <c r="F22" s="321"/>
      <c r="G22" s="321"/>
      <c r="H22" s="321"/>
      <c r="I22" s="52">
        <v>16</v>
      </c>
      <c r="J22" s="53"/>
      <c r="K22" s="54"/>
    </row>
    <row r="23" spans="1:11" s="46" customFormat="1" ht="12.75">
      <c r="A23" s="320" t="s">
        <v>76</v>
      </c>
      <c r="B23" s="321"/>
      <c r="C23" s="321"/>
      <c r="D23" s="321"/>
      <c r="E23" s="321"/>
      <c r="F23" s="321"/>
      <c r="G23" s="321"/>
      <c r="H23" s="321"/>
      <c r="I23" s="52">
        <v>17</v>
      </c>
      <c r="J23" s="53"/>
      <c r="K23" s="54"/>
    </row>
    <row r="24" spans="1:11" s="46" customFormat="1" ht="12.75">
      <c r="A24" s="320" t="s">
        <v>1</v>
      </c>
      <c r="B24" s="321"/>
      <c r="C24" s="321"/>
      <c r="D24" s="321"/>
      <c r="E24" s="321"/>
      <c r="F24" s="321"/>
      <c r="G24" s="321"/>
      <c r="H24" s="321"/>
      <c r="I24" s="52">
        <v>18</v>
      </c>
      <c r="J24" s="53"/>
      <c r="K24" s="54"/>
    </row>
    <row r="25" spans="1:11" s="46" customFormat="1" ht="12.75">
      <c r="A25" s="320" t="s">
        <v>2</v>
      </c>
      <c r="B25" s="321"/>
      <c r="C25" s="321"/>
      <c r="D25" s="321"/>
      <c r="E25" s="321"/>
      <c r="F25" s="321"/>
      <c r="G25" s="321"/>
      <c r="H25" s="321"/>
      <c r="I25" s="52">
        <v>19</v>
      </c>
      <c r="J25" s="53"/>
      <c r="K25" s="54"/>
    </row>
    <row r="26" spans="1:11" s="46" customFormat="1" ht="12.75">
      <c r="A26" s="320" t="s">
        <v>77</v>
      </c>
      <c r="B26" s="321"/>
      <c r="C26" s="321"/>
      <c r="D26" s="321"/>
      <c r="E26" s="321"/>
      <c r="F26" s="321"/>
      <c r="G26" s="321"/>
      <c r="H26" s="321"/>
      <c r="I26" s="52">
        <v>20</v>
      </c>
      <c r="J26" s="53"/>
      <c r="K26" s="54"/>
    </row>
    <row r="27" spans="1:11" s="46" customFormat="1" ht="12.75">
      <c r="A27" s="251" t="s">
        <v>96</v>
      </c>
      <c r="B27" s="252"/>
      <c r="C27" s="252"/>
      <c r="D27" s="252"/>
      <c r="E27" s="252"/>
      <c r="F27" s="252"/>
      <c r="G27" s="252"/>
      <c r="H27" s="252"/>
      <c r="I27" s="52">
        <v>21</v>
      </c>
      <c r="J27" s="55">
        <f>SUM(J22:J26)</f>
        <v>0</v>
      </c>
      <c r="K27" s="56">
        <f>SUM(K22:K26)</f>
        <v>0</v>
      </c>
    </row>
    <row r="28" spans="1:11" s="46" customFormat="1" ht="12.75">
      <c r="A28" s="320" t="s">
        <v>8</v>
      </c>
      <c r="B28" s="321"/>
      <c r="C28" s="321"/>
      <c r="D28" s="321"/>
      <c r="E28" s="321"/>
      <c r="F28" s="321"/>
      <c r="G28" s="321"/>
      <c r="H28" s="321"/>
      <c r="I28" s="52">
        <v>22</v>
      </c>
      <c r="J28" s="53"/>
      <c r="K28" s="54"/>
    </row>
    <row r="29" spans="1:11" s="46" customFormat="1" ht="12.75">
      <c r="A29" s="320" t="s">
        <v>9</v>
      </c>
      <c r="B29" s="321"/>
      <c r="C29" s="321"/>
      <c r="D29" s="321"/>
      <c r="E29" s="321"/>
      <c r="F29" s="321"/>
      <c r="G29" s="321"/>
      <c r="H29" s="321"/>
      <c r="I29" s="52">
        <v>23</v>
      </c>
      <c r="J29" s="53"/>
      <c r="K29" s="54"/>
    </row>
    <row r="30" spans="1:11" s="46" customFormat="1" ht="12.75">
      <c r="A30" s="320" t="s">
        <v>10</v>
      </c>
      <c r="B30" s="321"/>
      <c r="C30" s="321"/>
      <c r="D30" s="321"/>
      <c r="E30" s="321"/>
      <c r="F30" s="321"/>
      <c r="G30" s="321"/>
      <c r="H30" s="321"/>
      <c r="I30" s="52">
        <v>24</v>
      </c>
      <c r="J30" s="53"/>
      <c r="K30" s="54"/>
    </row>
    <row r="31" spans="1:11" s="46" customFormat="1" ht="12.75">
      <c r="A31" s="251" t="s">
        <v>3</v>
      </c>
      <c r="B31" s="252"/>
      <c r="C31" s="252"/>
      <c r="D31" s="252"/>
      <c r="E31" s="252"/>
      <c r="F31" s="252"/>
      <c r="G31" s="252"/>
      <c r="H31" s="252"/>
      <c r="I31" s="52">
        <v>25</v>
      </c>
      <c r="J31" s="55">
        <f>SUM(J28:J30)</f>
        <v>0</v>
      </c>
      <c r="K31" s="56">
        <f>SUM(K28:K30)</f>
        <v>0</v>
      </c>
    </row>
    <row r="32" spans="1:11" s="46" customFormat="1" ht="12.75">
      <c r="A32" s="251" t="s">
        <v>90</v>
      </c>
      <c r="B32" s="252"/>
      <c r="C32" s="252"/>
      <c r="D32" s="252"/>
      <c r="E32" s="252"/>
      <c r="F32" s="252"/>
      <c r="G32" s="252"/>
      <c r="H32" s="252"/>
      <c r="I32" s="52">
        <v>26</v>
      </c>
      <c r="J32" s="55">
        <f>IF(J27&gt;J31,J27-J31,0)</f>
        <v>0</v>
      </c>
      <c r="K32" s="56">
        <f>IF(K27&gt;K31,K27-K31,0)</f>
        <v>0</v>
      </c>
    </row>
    <row r="33" spans="1:11" s="46" customFormat="1" ht="12.75">
      <c r="A33" s="251" t="s">
        <v>91</v>
      </c>
      <c r="B33" s="252"/>
      <c r="C33" s="252"/>
      <c r="D33" s="252"/>
      <c r="E33" s="252"/>
      <c r="F33" s="252"/>
      <c r="G33" s="252"/>
      <c r="H33" s="252"/>
      <c r="I33" s="52">
        <v>27</v>
      </c>
      <c r="J33" s="55">
        <f>IF(J31&gt;J27,J31-J27,0)</f>
        <v>0</v>
      </c>
      <c r="K33" s="56">
        <f>IF(K31&gt;K27,K31-K27,0)</f>
        <v>0</v>
      </c>
    </row>
    <row r="34" spans="1:11" ht="12.75">
      <c r="A34" s="322" t="s">
        <v>31</v>
      </c>
      <c r="B34" s="323"/>
      <c r="C34" s="323"/>
      <c r="D34" s="323"/>
      <c r="E34" s="323"/>
      <c r="F34" s="323"/>
      <c r="G34" s="323"/>
      <c r="H34" s="323"/>
      <c r="I34" s="324">
        <v>0</v>
      </c>
      <c r="J34" s="324"/>
      <c r="K34" s="325"/>
    </row>
    <row r="35" spans="1:11" s="46" customFormat="1" ht="12.75">
      <c r="A35" s="320" t="s">
        <v>79</v>
      </c>
      <c r="B35" s="321"/>
      <c r="C35" s="321"/>
      <c r="D35" s="321"/>
      <c r="E35" s="321"/>
      <c r="F35" s="321"/>
      <c r="G35" s="321"/>
      <c r="H35" s="321"/>
      <c r="I35" s="52">
        <v>28</v>
      </c>
      <c r="J35" s="53"/>
      <c r="K35" s="54"/>
    </row>
    <row r="36" spans="1:11" s="46" customFormat="1" ht="12.75">
      <c r="A36" s="320" t="s">
        <v>80</v>
      </c>
      <c r="B36" s="321"/>
      <c r="C36" s="321"/>
      <c r="D36" s="321"/>
      <c r="E36" s="321"/>
      <c r="F36" s="321"/>
      <c r="G36" s="321"/>
      <c r="H36" s="321"/>
      <c r="I36" s="52">
        <v>29</v>
      </c>
      <c r="J36" s="53"/>
      <c r="K36" s="54"/>
    </row>
    <row r="37" spans="1:11" s="46" customFormat="1" ht="12.75">
      <c r="A37" s="320" t="s">
        <v>81</v>
      </c>
      <c r="B37" s="321"/>
      <c r="C37" s="321"/>
      <c r="D37" s="321"/>
      <c r="E37" s="321"/>
      <c r="F37" s="321"/>
      <c r="G37" s="321"/>
      <c r="H37" s="321"/>
      <c r="I37" s="52">
        <v>30</v>
      </c>
      <c r="J37" s="53"/>
      <c r="K37" s="54"/>
    </row>
    <row r="38" spans="1:11" s="46" customFormat="1" ht="12.75">
      <c r="A38" s="251" t="s">
        <v>4</v>
      </c>
      <c r="B38" s="252"/>
      <c r="C38" s="252"/>
      <c r="D38" s="252"/>
      <c r="E38" s="252"/>
      <c r="F38" s="252"/>
      <c r="G38" s="252"/>
      <c r="H38" s="252"/>
      <c r="I38" s="52">
        <v>31</v>
      </c>
      <c r="J38" s="55">
        <f>SUM(J35:J37)</f>
        <v>0</v>
      </c>
      <c r="K38" s="56">
        <f>SUM(K35:K37)</f>
        <v>0</v>
      </c>
    </row>
    <row r="39" spans="1:11" s="46" customFormat="1" ht="12.75">
      <c r="A39" s="320" t="s">
        <v>82</v>
      </c>
      <c r="B39" s="321"/>
      <c r="C39" s="321"/>
      <c r="D39" s="321"/>
      <c r="E39" s="321"/>
      <c r="F39" s="321"/>
      <c r="G39" s="321"/>
      <c r="H39" s="321"/>
      <c r="I39" s="52">
        <v>32</v>
      </c>
      <c r="J39" s="53"/>
      <c r="K39" s="54"/>
    </row>
    <row r="40" spans="1:11" s="46" customFormat="1" ht="12.75">
      <c r="A40" s="320" t="s">
        <v>83</v>
      </c>
      <c r="B40" s="321"/>
      <c r="C40" s="321"/>
      <c r="D40" s="321"/>
      <c r="E40" s="321"/>
      <c r="F40" s="321"/>
      <c r="G40" s="321"/>
      <c r="H40" s="321"/>
      <c r="I40" s="52">
        <v>33</v>
      </c>
      <c r="J40" s="53"/>
      <c r="K40" s="54"/>
    </row>
    <row r="41" spans="1:11" s="46" customFormat="1" ht="12.75">
      <c r="A41" s="320" t="s">
        <v>84</v>
      </c>
      <c r="B41" s="321"/>
      <c r="C41" s="321"/>
      <c r="D41" s="321"/>
      <c r="E41" s="321"/>
      <c r="F41" s="321"/>
      <c r="G41" s="321"/>
      <c r="H41" s="321"/>
      <c r="I41" s="52">
        <v>34</v>
      </c>
      <c r="J41" s="53"/>
      <c r="K41" s="54"/>
    </row>
    <row r="42" spans="1:11" s="46" customFormat="1" ht="12.75">
      <c r="A42" s="320" t="s">
        <v>85</v>
      </c>
      <c r="B42" s="321"/>
      <c r="C42" s="321"/>
      <c r="D42" s="321"/>
      <c r="E42" s="321"/>
      <c r="F42" s="321"/>
      <c r="G42" s="321"/>
      <c r="H42" s="321"/>
      <c r="I42" s="52">
        <v>35</v>
      </c>
      <c r="J42" s="53"/>
      <c r="K42" s="54"/>
    </row>
    <row r="43" spans="1:11" s="46" customFormat="1" ht="12.75">
      <c r="A43" s="320" t="s">
        <v>86</v>
      </c>
      <c r="B43" s="321"/>
      <c r="C43" s="321"/>
      <c r="D43" s="321"/>
      <c r="E43" s="321"/>
      <c r="F43" s="321"/>
      <c r="G43" s="321"/>
      <c r="H43" s="321"/>
      <c r="I43" s="52">
        <v>36</v>
      </c>
      <c r="J43" s="53"/>
      <c r="K43" s="54"/>
    </row>
    <row r="44" spans="1:11" s="46" customFormat="1" ht="12.75">
      <c r="A44" s="251" t="s">
        <v>5</v>
      </c>
      <c r="B44" s="252"/>
      <c r="C44" s="252"/>
      <c r="D44" s="252"/>
      <c r="E44" s="252"/>
      <c r="F44" s="252"/>
      <c r="G44" s="252"/>
      <c r="H44" s="252"/>
      <c r="I44" s="52">
        <v>37</v>
      </c>
      <c r="J44" s="55">
        <f>SUM(J39:J43)</f>
        <v>0</v>
      </c>
      <c r="K44" s="56">
        <f>SUM(K39:K43)</f>
        <v>0</v>
      </c>
    </row>
    <row r="45" spans="1:11" s="46" customFormat="1" ht="12.75">
      <c r="A45" s="251" t="s">
        <v>33</v>
      </c>
      <c r="B45" s="252"/>
      <c r="C45" s="252"/>
      <c r="D45" s="252"/>
      <c r="E45" s="252"/>
      <c r="F45" s="252"/>
      <c r="G45" s="252"/>
      <c r="H45" s="252"/>
      <c r="I45" s="52">
        <v>38</v>
      </c>
      <c r="J45" s="55">
        <f>IF(J38&gt;J44,J38-J44,0)</f>
        <v>0</v>
      </c>
      <c r="K45" s="56">
        <f>IF(K38&gt;K44,K38-K44,0)</f>
        <v>0</v>
      </c>
    </row>
    <row r="46" spans="1:11" s="46" customFormat="1" ht="12.75">
      <c r="A46" s="251" t="s">
        <v>34</v>
      </c>
      <c r="B46" s="252"/>
      <c r="C46" s="252"/>
      <c r="D46" s="252"/>
      <c r="E46" s="252"/>
      <c r="F46" s="252"/>
      <c r="G46" s="252"/>
      <c r="H46" s="252"/>
      <c r="I46" s="52">
        <v>39</v>
      </c>
      <c r="J46" s="55">
        <f>IF(J44&gt;J38,J44-J38,0)</f>
        <v>0</v>
      </c>
      <c r="K46" s="56">
        <f>IF(K44&gt;K38,K44-K38,0)</f>
        <v>0</v>
      </c>
    </row>
    <row r="47" spans="1:11" s="46" customFormat="1" ht="12.75">
      <c r="A47" s="251" t="s">
        <v>6</v>
      </c>
      <c r="B47" s="252"/>
      <c r="C47" s="252"/>
      <c r="D47" s="252"/>
      <c r="E47" s="252"/>
      <c r="F47" s="252"/>
      <c r="G47" s="252"/>
      <c r="H47" s="252"/>
      <c r="I47" s="52">
        <v>40</v>
      </c>
      <c r="J47" s="55">
        <f>IF(J19-J20+J32-J33+J45-J46&gt;0,J19-J20+J32-J33+J45-J46,0)</f>
        <v>0</v>
      </c>
      <c r="K47" s="56">
        <f>IF(K19-K20+K32-K33+K45-K46&gt;0,K19-K20+K32-K33+K45-K46,0)</f>
        <v>0</v>
      </c>
    </row>
    <row r="48" spans="1:11" s="46" customFormat="1" ht="12.75">
      <c r="A48" s="251" t="s">
        <v>87</v>
      </c>
      <c r="B48" s="252"/>
      <c r="C48" s="252"/>
      <c r="D48" s="252"/>
      <c r="E48" s="252"/>
      <c r="F48" s="252"/>
      <c r="G48" s="252"/>
      <c r="H48" s="252"/>
      <c r="I48" s="52">
        <v>41</v>
      </c>
      <c r="J48" s="55">
        <f>IF(J20-J19+J33-J32+J46-J45&gt;0,J20-J19+J33-J32+J46-J45,0)</f>
        <v>0</v>
      </c>
      <c r="K48" s="56">
        <f>IF(K20-K19+K33-K32+K46-K45&gt;0,K20-K19+K33-K32+K46-K45,0)</f>
        <v>0</v>
      </c>
    </row>
    <row r="49" spans="1:11" s="46" customFormat="1" ht="12.75">
      <c r="A49" s="251" t="s">
        <v>32</v>
      </c>
      <c r="B49" s="252"/>
      <c r="C49" s="252"/>
      <c r="D49" s="252"/>
      <c r="E49" s="252"/>
      <c r="F49" s="252"/>
      <c r="G49" s="252"/>
      <c r="H49" s="252"/>
      <c r="I49" s="52">
        <v>42</v>
      </c>
      <c r="J49" s="53"/>
      <c r="K49" s="54"/>
    </row>
    <row r="50" spans="1:11" s="46" customFormat="1" ht="12.75">
      <c r="A50" s="251" t="s">
        <v>72</v>
      </c>
      <c r="B50" s="252"/>
      <c r="C50" s="252"/>
      <c r="D50" s="252"/>
      <c r="E50" s="252"/>
      <c r="F50" s="252"/>
      <c r="G50" s="252"/>
      <c r="H50" s="252"/>
      <c r="I50" s="52">
        <v>43</v>
      </c>
      <c r="J50" s="53"/>
      <c r="K50" s="54"/>
    </row>
    <row r="51" spans="1:11" s="46" customFormat="1" ht="12.75">
      <c r="A51" s="251" t="s">
        <v>73</v>
      </c>
      <c r="B51" s="252"/>
      <c r="C51" s="252"/>
      <c r="D51" s="252"/>
      <c r="E51" s="252"/>
      <c r="F51" s="252"/>
      <c r="G51" s="252"/>
      <c r="H51" s="252"/>
      <c r="I51" s="52">
        <v>44</v>
      </c>
      <c r="J51" s="53"/>
      <c r="K51" s="54"/>
    </row>
    <row r="52" spans="1:11" s="46" customFormat="1" ht="12.75">
      <c r="A52" s="318" t="s">
        <v>74</v>
      </c>
      <c r="B52" s="319"/>
      <c r="C52" s="319"/>
      <c r="D52" s="319"/>
      <c r="E52" s="319"/>
      <c r="F52" s="319"/>
      <c r="G52" s="319"/>
      <c r="H52" s="319"/>
      <c r="I52" s="57">
        <v>45</v>
      </c>
      <c r="J52" s="58">
        <f>J49+J50-J51</f>
        <v>0</v>
      </c>
      <c r="K52" s="59">
        <f>K49+K50-K51</f>
        <v>0</v>
      </c>
    </row>
    <row r="53" ht="12.75">
      <c r="A53" s="61" t="s">
        <v>95</v>
      </c>
    </row>
  </sheetData>
  <sheetProtection/>
  <protectedRanges>
    <protectedRange sqref="H2:I2 E2:F2" name="Range1"/>
  </protectedRanges>
  <mergeCells count="54">
    <mergeCell ref="H2:I2"/>
    <mergeCell ref="A3:H3"/>
    <mergeCell ref="A4:H4"/>
    <mergeCell ref="C2:D2"/>
    <mergeCell ref="E2:F2"/>
    <mergeCell ref="A10:H10"/>
    <mergeCell ref="A11:H11"/>
    <mergeCell ref="A12:H12"/>
    <mergeCell ref="A5:K5"/>
    <mergeCell ref="A6:H6"/>
    <mergeCell ref="A7:H7"/>
    <mergeCell ref="A8:H8"/>
    <mergeCell ref="A9:H9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46:H46"/>
    <mergeCell ref="A39:H39"/>
    <mergeCell ref="A40:H40"/>
    <mergeCell ref="A41:H41"/>
    <mergeCell ref="A42:H42"/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4" width="9.140625" style="46" customWidth="1"/>
    <col min="5" max="5" width="10.140625" style="46" bestFit="1" customWidth="1"/>
    <col min="6" max="9" width="9.140625" style="46" customWidth="1"/>
    <col min="10" max="11" width="10.8515625" style="46" bestFit="1" customWidth="1"/>
    <col min="12" max="16384" width="9.140625" style="46" customWidth="1"/>
  </cols>
  <sheetData>
    <row r="1" spans="1:12" ht="17.25" customHeight="1">
      <c r="A1" s="341" t="s">
        <v>377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62"/>
    </row>
    <row r="2" spans="1:12" ht="15.75">
      <c r="A2" s="121"/>
      <c r="B2" s="122"/>
      <c r="C2" s="346" t="s">
        <v>255</v>
      </c>
      <c r="D2" s="346"/>
      <c r="E2" s="123">
        <v>42736</v>
      </c>
      <c r="F2" s="36" t="s">
        <v>119</v>
      </c>
      <c r="G2" s="347">
        <v>43100</v>
      </c>
      <c r="H2" s="348"/>
      <c r="I2" s="122"/>
      <c r="J2" s="122"/>
      <c r="K2" s="122"/>
      <c r="L2" s="63"/>
    </row>
    <row r="3" spans="1:11" s="49" customFormat="1" ht="24" customHeight="1" thickBot="1">
      <c r="A3" s="238" t="s">
        <v>166</v>
      </c>
      <c r="B3" s="239"/>
      <c r="C3" s="239"/>
      <c r="D3" s="239"/>
      <c r="E3" s="239"/>
      <c r="F3" s="239"/>
      <c r="G3" s="239"/>
      <c r="H3" s="240"/>
      <c r="I3" s="38" t="s">
        <v>213</v>
      </c>
      <c r="J3" s="39" t="s">
        <v>214</v>
      </c>
      <c r="K3" s="39" t="s">
        <v>215</v>
      </c>
    </row>
    <row r="4" spans="1:11" s="49" customFormat="1" ht="12.75">
      <c r="A4" s="349">
        <v>1</v>
      </c>
      <c r="B4" s="349"/>
      <c r="C4" s="349"/>
      <c r="D4" s="349"/>
      <c r="E4" s="349"/>
      <c r="F4" s="349"/>
      <c r="G4" s="349"/>
      <c r="H4" s="349"/>
      <c r="I4" s="125">
        <v>2</v>
      </c>
      <c r="J4" s="124" t="s">
        <v>36</v>
      </c>
      <c r="K4" s="124" t="s">
        <v>37</v>
      </c>
    </row>
    <row r="5" spans="1:11" ht="12.75" customHeight="1">
      <c r="A5" s="254" t="s">
        <v>256</v>
      </c>
      <c r="B5" s="255"/>
      <c r="C5" s="255"/>
      <c r="D5" s="255"/>
      <c r="E5" s="255"/>
      <c r="F5" s="255"/>
      <c r="G5" s="255"/>
      <c r="H5" s="255"/>
      <c r="I5" s="4">
        <v>1</v>
      </c>
      <c r="J5" s="24">
        <v>249600060</v>
      </c>
      <c r="K5" s="24">
        <v>249600060</v>
      </c>
    </row>
    <row r="6" spans="1:11" ht="12.75" customHeight="1">
      <c r="A6" s="254" t="s">
        <v>257</v>
      </c>
      <c r="B6" s="255"/>
      <c r="C6" s="255"/>
      <c r="D6" s="255"/>
      <c r="E6" s="255"/>
      <c r="F6" s="255"/>
      <c r="G6" s="255"/>
      <c r="H6" s="255"/>
      <c r="I6" s="4">
        <v>2</v>
      </c>
      <c r="J6" s="26">
        <v>10368101</v>
      </c>
      <c r="K6" s="26">
        <v>10368101</v>
      </c>
    </row>
    <row r="7" spans="1:11" ht="12.75" customHeight="1">
      <c r="A7" s="254" t="s">
        <v>258</v>
      </c>
      <c r="B7" s="255"/>
      <c r="C7" s="255"/>
      <c r="D7" s="255"/>
      <c r="E7" s="255"/>
      <c r="F7" s="255"/>
      <c r="G7" s="255"/>
      <c r="H7" s="255"/>
      <c r="I7" s="4">
        <v>3</v>
      </c>
      <c r="J7" s="149">
        <v>56346673</v>
      </c>
      <c r="K7" s="149">
        <v>56346673</v>
      </c>
    </row>
    <row r="8" spans="1:11" ht="12.75" customHeight="1">
      <c r="A8" s="254" t="s">
        <v>366</v>
      </c>
      <c r="B8" s="255"/>
      <c r="C8" s="255"/>
      <c r="D8" s="255"/>
      <c r="E8" s="255"/>
      <c r="F8" s="255"/>
      <c r="G8" s="255"/>
      <c r="H8" s="255"/>
      <c r="I8" s="4">
        <v>4</v>
      </c>
      <c r="J8" s="26">
        <v>312352661</v>
      </c>
      <c r="K8" s="26">
        <v>349584804</v>
      </c>
    </row>
    <row r="9" spans="1:11" ht="12.75" customHeight="1">
      <c r="A9" s="254" t="s">
        <v>367</v>
      </c>
      <c r="B9" s="255"/>
      <c r="C9" s="255"/>
      <c r="D9" s="255"/>
      <c r="E9" s="255"/>
      <c r="F9" s="255"/>
      <c r="G9" s="255"/>
      <c r="H9" s="255"/>
      <c r="I9" s="4">
        <v>5</v>
      </c>
      <c r="J9" s="26">
        <v>37232143</v>
      </c>
      <c r="K9" s="26">
        <v>-57288533</v>
      </c>
    </row>
    <row r="10" spans="1:11" ht="12.75" customHeight="1">
      <c r="A10" s="254" t="s">
        <v>368</v>
      </c>
      <c r="B10" s="255"/>
      <c r="C10" s="255"/>
      <c r="D10" s="255"/>
      <c r="E10" s="255"/>
      <c r="F10" s="255"/>
      <c r="G10" s="255"/>
      <c r="H10" s="255"/>
      <c r="I10" s="4">
        <v>6</v>
      </c>
      <c r="J10" s="26"/>
      <c r="K10" s="26"/>
    </row>
    <row r="11" spans="1:11" ht="12.75" customHeight="1">
      <c r="A11" s="254" t="s">
        <v>369</v>
      </c>
      <c r="B11" s="255"/>
      <c r="C11" s="255"/>
      <c r="D11" s="255"/>
      <c r="E11" s="255"/>
      <c r="F11" s="255"/>
      <c r="G11" s="255"/>
      <c r="H11" s="255"/>
      <c r="I11" s="4">
        <v>7</v>
      </c>
      <c r="J11" s="26"/>
      <c r="K11" s="26"/>
    </row>
    <row r="12" spans="1:11" ht="12.75" customHeight="1">
      <c r="A12" s="254" t="s">
        <v>370</v>
      </c>
      <c r="B12" s="255"/>
      <c r="C12" s="255"/>
      <c r="D12" s="255"/>
      <c r="E12" s="255"/>
      <c r="F12" s="255"/>
      <c r="G12" s="255"/>
      <c r="H12" s="255"/>
      <c r="I12" s="4">
        <v>8</v>
      </c>
      <c r="J12" s="26"/>
      <c r="K12" s="26"/>
    </row>
    <row r="13" spans="1:11" ht="12.75" customHeight="1">
      <c r="A13" s="254" t="s">
        <v>259</v>
      </c>
      <c r="B13" s="255"/>
      <c r="C13" s="255"/>
      <c r="D13" s="255"/>
      <c r="E13" s="255"/>
      <c r="F13" s="255"/>
      <c r="G13" s="255"/>
      <c r="H13" s="255"/>
      <c r="I13" s="4">
        <v>9</v>
      </c>
      <c r="J13" s="26"/>
      <c r="K13" s="26"/>
    </row>
    <row r="14" spans="1:11" ht="12.75" customHeight="1">
      <c r="A14" s="231" t="s">
        <v>260</v>
      </c>
      <c r="B14" s="232"/>
      <c r="C14" s="232"/>
      <c r="D14" s="232"/>
      <c r="E14" s="232"/>
      <c r="F14" s="232"/>
      <c r="G14" s="232"/>
      <c r="H14" s="232"/>
      <c r="I14" s="4">
        <v>10</v>
      </c>
      <c r="J14" s="152">
        <f>SUM(J5:J13)</f>
        <v>665899638</v>
      </c>
      <c r="K14" s="152">
        <f>SUM(K5:K13)</f>
        <v>608611105</v>
      </c>
    </row>
    <row r="15" spans="1:11" ht="12.75" customHeight="1">
      <c r="A15" s="254" t="s">
        <v>371</v>
      </c>
      <c r="B15" s="255"/>
      <c r="C15" s="255"/>
      <c r="D15" s="255"/>
      <c r="E15" s="255"/>
      <c r="F15" s="255"/>
      <c r="G15" s="255"/>
      <c r="H15" s="255"/>
      <c r="I15" s="4">
        <v>11</v>
      </c>
      <c r="J15" s="26"/>
      <c r="K15" s="26"/>
    </row>
    <row r="16" spans="1:11" ht="12.75" customHeight="1">
      <c r="A16" s="254" t="s">
        <v>372</v>
      </c>
      <c r="B16" s="255"/>
      <c r="C16" s="255"/>
      <c r="D16" s="255"/>
      <c r="E16" s="255"/>
      <c r="F16" s="255"/>
      <c r="G16" s="255"/>
      <c r="H16" s="255"/>
      <c r="I16" s="4">
        <v>12</v>
      </c>
      <c r="J16" s="26"/>
      <c r="K16" s="26"/>
    </row>
    <row r="17" spans="1:11" ht="12.75" customHeight="1">
      <c r="A17" s="254" t="s">
        <v>373</v>
      </c>
      <c r="B17" s="255"/>
      <c r="C17" s="255"/>
      <c r="D17" s="255"/>
      <c r="E17" s="255"/>
      <c r="F17" s="255"/>
      <c r="G17" s="255"/>
      <c r="H17" s="255"/>
      <c r="I17" s="4">
        <v>13</v>
      </c>
      <c r="J17" s="26"/>
      <c r="K17" s="26"/>
    </row>
    <row r="18" spans="1:11" ht="12.75" customHeight="1">
      <c r="A18" s="254" t="s">
        <v>374</v>
      </c>
      <c r="B18" s="255"/>
      <c r="C18" s="255"/>
      <c r="D18" s="255"/>
      <c r="E18" s="255"/>
      <c r="F18" s="255"/>
      <c r="G18" s="255"/>
      <c r="H18" s="255"/>
      <c r="I18" s="4">
        <v>14</v>
      </c>
      <c r="J18" s="26"/>
      <c r="K18" s="26"/>
    </row>
    <row r="19" spans="1:11" ht="12.75" customHeight="1">
      <c r="A19" s="254" t="s">
        <v>375</v>
      </c>
      <c r="B19" s="255"/>
      <c r="C19" s="255"/>
      <c r="D19" s="255"/>
      <c r="E19" s="255"/>
      <c r="F19" s="255"/>
      <c r="G19" s="255"/>
      <c r="H19" s="255"/>
      <c r="I19" s="4">
        <v>15</v>
      </c>
      <c r="J19" s="26"/>
      <c r="K19" s="26"/>
    </row>
    <row r="20" spans="1:11" ht="12.75" customHeight="1">
      <c r="A20" s="254" t="s">
        <v>261</v>
      </c>
      <c r="B20" s="255"/>
      <c r="C20" s="255"/>
      <c r="D20" s="255"/>
      <c r="E20" s="255"/>
      <c r="F20" s="255"/>
      <c r="G20" s="255"/>
      <c r="H20" s="255"/>
      <c r="I20" s="4">
        <v>16</v>
      </c>
      <c r="J20" s="26"/>
      <c r="K20" s="26"/>
    </row>
    <row r="21" spans="1:11" ht="12.75" customHeight="1">
      <c r="A21" s="231" t="s">
        <v>376</v>
      </c>
      <c r="B21" s="232"/>
      <c r="C21" s="232"/>
      <c r="D21" s="232"/>
      <c r="E21" s="232"/>
      <c r="F21" s="232"/>
      <c r="G21" s="232"/>
      <c r="H21" s="232"/>
      <c r="I21" s="4">
        <v>17</v>
      </c>
      <c r="J21" s="28">
        <f>SUM(J15:J20)</f>
        <v>0</v>
      </c>
      <c r="K21" s="28">
        <f>SUM(K15:K20)</f>
        <v>0</v>
      </c>
    </row>
    <row r="22" spans="1:11" s="49" customFormat="1" ht="12.75">
      <c r="A22" s="342"/>
      <c r="B22" s="343"/>
      <c r="C22" s="343"/>
      <c r="D22" s="343"/>
      <c r="E22" s="343"/>
      <c r="F22" s="343"/>
      <c r="G22" s="343"/>
      <c r="H22" s="343"/>
      <c r="I22" s="344"/>
      <c r="J22" s="344"/>
      <c r="K22" s="345"/>
    </row>
    <row r="23" spans="1:11" ht="12.75" customHeight="1">
      <c r="A23" s="336" t="s">
        <v>437</v>
      </c>
      <c r="B23" s="337"/>
      <c r="C23" s="337"/>
      <c r="D23" s="337"/>
      <c r="E23" s="337"/>
      <c r="F23" s="337"/>
      <c r="G23" s="337"/>
      <c r="H23" s="338"/>
      <c r="I23" s="43">
        <v>18</v>
      </c>
      <c r="J23" s="24"/>
      <c r="K23" s="24"/>
    </row>
    <row r="24" spans="1:11" ht="23.25" customHeight="1">
      <c r="A24" s="260" t="s">
        <v>438</v>
      </c>
      <c r="B24" s="261"/>
      <c r="C24" s="261"/>
      <c r="D24" s="261"/>
      <c r="E24" s="261"/>
      <c r="F24" s="261"/>
      <c r="G24" s="261"/>
      <c r="H24" s="262"/>
      <c r="I24" s="7">
        <v>19</v>
      </c>
      <c r="J24" s="28"/>
      <c r="K24" s="28"/>
    </row>
    <row r="25" spans="1:11" ht="30" customHeight="1">
      <c r="A25" s="339"/>
      <c r="B25" s="340"/>
      <c r="C25" s="340"/>
      <c r="D25" s="340"/>
      <c r="E25" s="340"/>
      <c r="F25" s="340"/>
      <c r="G25" s="340"/>
      <c r="H25" s="340"/>
      <c r="I25" s="340"/>
      <c r="J25" s="340"/>
      <c r="K25" s="34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8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6384" width="9.140625" style="42" customWidth="1"/>
  </cols>
  <sheetData>
    <row r="1" spans="1:10" ht="12.75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350" t="s">
        <v>317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0" ht="12.75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s="150" customFormat="1" ht="14.2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s="150" customFormat="1" ht="14.25">
      <c r="A5" s="42" t="s">
        <v>461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s="150" customFormat="1" ht="23.25" customHeight="1">
      <c r="A6" s="42" t="s">
        <v>467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s="150" customFormat="1" ht="29.25" customHeight="1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s="150" customFormat="1" ht="14.25">
      <c r="A8" s="42"/>
      <c r="B8" s="42"/>
      <c r="C8" s="42"/>
      <c r="D8" s="42"/>
      <c r="E8" s="42"/>
      <c r="F8" s="42"/>
      <c r="G8" s="42"/>
      <c r="H8" s="42"/>
      <c r="I8" s="42"/>
      <c r="J8" s="42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Jurašin Snježana</dc:creator>
  <cp:keywords/>
  <dc:description/>
  <cp:lastModifiedBy>Zdenka Smojver</cp:lastModifiedBy>
  <cp:lastPrinted>2017-10-30T14:32:47Z</cp:lastPrinted>
  <dcterms:created xsi:type="dcterms:W3CDTF">2008-10-17T11:51:54Z</dcterms:created>
  <dcterms:modified xsi:type="dcterms:W3CDTF">2018-02-23T13:31:21Z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