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50" windowWidth="16140" windowHeight="1088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<sst xmlns="http://schemas.openxmlformats.org/spreadsheetml/2006/main" count="881" uniqueCount="469">
  <si>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</si>
  <si>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</si>
  <si>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</si>
  <si>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</si>
  <si>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</si>
  <si>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</si>
  <si>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</si>
  <si>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</si>
  <si>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</si>
  <si>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</si>
  <si>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</si>
  <si>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</si>
  <si>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</si>
  <si>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</si>
  <si>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</si>
  <si>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</si>
  <si>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</si>
  <si>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</si>
  <si>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</si>
  <si>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</si>
  <si>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</si>
  <si>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</si>
  <si>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</si>
  <si>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</si>
  <si>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</si>
  <si>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</si>
  <si>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</si>
  <si>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</si>
  <si>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</si>
  <si>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</si>
  <si>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</si>
  <si>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</si>
  <si>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</si>
  <si>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</si>
  <si>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</si>
  <si>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</si>
  <si>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</si>
  <si>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</si>
  <si>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</si>
  <si>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</si>
  <si>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</si>
  <si>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</si>
  <si>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</si>
  <si>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</si>
  <si>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</si>
  <si>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</si>
  <si>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</si>
  <si>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</si>
  <si>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</si>
  <si>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</si>
  <si>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</si>
  <si>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</si>
  <si>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</si>
  <si>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</si>
  <si>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</si>
  <si>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</si>
  <si>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</si>
  <si>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</si>
  <si>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</si>
  <si>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</si>
  <si>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</si>
  <si>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</si>
  <si>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</si>
  <si>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</si>
  <si>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</si>
  <si>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</si>
  <si>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</si>
  <si>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</si>
  <si>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</si>
  <si>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</si>
  <si>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</si>
  <si>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</si>
  <si>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</si>
  <si>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</si>
  <si>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</si>
  <si>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</si>
  <si>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</si>
  <si>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</si>
  <si>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</si>
  <si>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</si>
  <si>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</si>
  <si>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</si>
  <si>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</si>
  <si>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</si>
  <si>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</si>
  <si>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</si>
  <si>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</si>
  <si>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</si>
  <si>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</si>
  <si>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</si>
  <si>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</si>
  <si>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</si>
  <si>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</si>
  <si>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</si>
  <si>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</si>
  <si>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</si>
  <si>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</si>
  <si>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</si>
  <si>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</si>
  <si>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</si>
  <si>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</si>
  <si>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</si>
  <si>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</si>
  <si>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</si>
  <si>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</si>
  <si>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</si>
  <si>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</si>
  <si>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</si>
  <si>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</si>
  <si>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</si>
  <si>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</si>
  <si>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</si>
  <si>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</si>
  <si>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</si>
  <si>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</si>
  <si>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</si>
  <si>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</si>
  <si>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</si>
  <si>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</si>
  <si>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</si>
  <si>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</si>
  <si>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</si>
  <si>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</si>
  <si>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</si>
  <si>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</si>
  <si>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</si>
  <si>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</si>
  <si>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</si>
  <si>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</si>
  <si>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</si>
  <si>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</si>
  <si>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</si>
  <si>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</si>
  <si>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</si>
  <si>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</si>
  <si>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</si>
  <si>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</si>
  <si>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</si>
  <si>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</si>
  <si>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</si>
  <si>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</si>
  <si>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</si>
  <si>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</si>
  <si>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</si>
  <si>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</si>
  <si>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</si>
  <si>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</si>
  <si>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</si>
  <si>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</si>
  <si>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</si>
  <si>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</si>
  <si>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</si>
  <si>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</si>
  <si>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</si>
  <si>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</si>
  <si>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</si>
  <si>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</si>
  <si>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</si>
  <si>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</si>
  <si>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</si>
  <si>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</si>
  <si>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</si>
  <si>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</si>
  <si>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</si>
  <si>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</si>
  <si>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</si>
  <si>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</si>
  <si>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</si>
  <si>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</si>
  <si>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</si>
  <si>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</si>
  <si>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</si>
  <si>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</si>
  <si>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</si>
  <si>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</si>
  <si>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</si>
  <si>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</si>
  <si>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</si>
  <si>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</si>
  <si>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</si>
  <si>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</si>
  <si>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</si>
  <si>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</si>
  <si>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</si>
  <si>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</si>
  <si>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</si>
  <si>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</si>
  <si>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</si>
  <si>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</si>
  <si>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</si>
  <si>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</si>
  <si>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</si>
  <si>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</si>
  <si>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</si>
  <si>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</si>
  <si>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</si>
  <si>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</si>
  <si>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</si>
  <si>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</si>
  <si>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</si>
  <si>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</si>
  <si>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</si>
  <si>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</si>
  <si>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</si>
  <si>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</si>
  <si>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</si>
  <si>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</si>
  <si>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</si>
  <si>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</si>
  <si>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</si>
  <si>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</si>
  <si>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</si>
  <si>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</si>
  <si>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</si>
  <si>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</si>
  <si>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</si>
  <si>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</si>
  <si>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</si>
  <si>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</si>
  <si>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</si>
  <si>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</si>
  <si>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</si>
  <si>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</si>
  <si>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</si>
  <si>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</si>
  <si>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</si>
  <si>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</si>
  <si>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</si>
  <si>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</si>
  <si>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</si>
  <si>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</si>
  <si>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</si>
  <si>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</si>
  <si>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</si>
  <si>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</si>
  <si>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</si>
  <si>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</si>
  <si>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</si>
  <si>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</si>
  <si>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</si>
  <si>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</si>
  <si>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</si>
  <si>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</si>
  <si>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</si>
  <si>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</si>
  <si>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</si>
  <si>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</si>
  <si>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</si>
  <si>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</si>
  <si>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</si>
  <si>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</si>
  <si>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</si>
  <si>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</si>
  <si>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</si>
  <si>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</si>
  <si>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</si>
  <si>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</si>
  <si>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</si>
  <si>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</si>
  <si>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</si>
  <si>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</si>
  <si>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</si>
  <si>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</si>
  <si>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</si>
  <si>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</si>
  <si>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</si>
  <si>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</si>
  <si>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</si>
  <si>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</si>
  <si>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</si>
  <si>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</si>
  <si>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</si>
  <si>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</si>
  <si>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</si>
  <si>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</si>
  <si>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</si>
  <si>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</si>
  <si>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</si>
  <si>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</si>
  <si>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</si>
  <si>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</si>
  <si>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</si>
  <si>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</si>
  <si>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</si>
  <si>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</si>
  <si>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</si>
  <si>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</si>
  <si>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</si>
  <si>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</si>
  <si>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</si>
  <si>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</si>
  <si>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</si>
  <si>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</si>
  <si>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</si>
  <si>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</si>
  <si>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</si>
  <si>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</si>
  <si>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</si>
  <si>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</si>
  <si>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</si>
  <si>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</si>
  <si>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</si>
  <si>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</si>
  <si>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</si>
  <si>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</si>
  <si>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</si>
  <si>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</si>
  <si>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</si>
  <si>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</si>
  <si>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</si>
  <si>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</si>
  <si>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</si>
  <si>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</si>
  <si>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</si>
  <si>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</si>
  <si>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</si>
  <si>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</si>
  <si>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</si>
  <si>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</si>
  <si>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</si>
  <si>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</si>
  <si>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</si>
  <si>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</si>
  <si>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</si>
  <si>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</si>
  <si>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</si>
  <si>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</si>
  <si>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</si>
  <si>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</si>
  <si>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</si>
  <si>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</si>
  <si>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</si>
  <si>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</si>
  <si>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</si>
  <si>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</si>
  <si>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</si>
  <si>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</si>
  <si>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</si>
  <si>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</si>
  <si>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</si>
  <si>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</si>
  <si>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</si>
  <si>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</si>
  <si>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</si>
  <si>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</si>
  <si>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</si>
  <si>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</si>
  <si>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</si>
  <si>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</si>
  <si>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</si>
  <si>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</si>
  <si>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</si>
  <si>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</si>
  <si>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</si>
  <si>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</si>
  <si>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</si>
  <si>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</si>
  <si>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</si>
  <si>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</si>
  <si>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</si>
  <si>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</si>
  <si>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</si>
  <si>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</si>
  <si>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</si>
  <si>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</si>
  <si>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</si>
  <si>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</si>
  <si>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</si>
  <si>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</si>
  <si>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</si>
  <si>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</si>
  <si>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</si>
  <si>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</si>
  <si>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</si>
  <si>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</si>
  <si>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</si>
  <si>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</si>
  <si>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</si>
  <si>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</si>
  <si>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</si>
  <si>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</si>
  <si>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</si>
  <si>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</si>
  <si>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</si>
  <si>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</si>
  <si>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</si>
  <si>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</si>
  <si>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</si>
  <si>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</si>
  <si>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</si>
  <si>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</si>
  <si>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</si>
  <si>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</si>
  <si>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</si>
  <si>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</si>
  <si>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</si>
  <si>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</si>
  <si>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</si>
  <si>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</si>
  <si>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</si>
  <si>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</si>
  <si>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</si>
  <si>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</si>
  <si>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</si>
  <si>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</si>
  <si>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</si>
  <si>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</si>
  <si>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</si>
  <si>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</si>
  <si>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</si>
  <si>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</si>
  <si>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</si>
  <si>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</si>
  <si>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</si>
  <si>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</si>
  <si>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</si>
  <si>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</si>
  <si>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</si>
  <si>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</si>
  <si>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</si>
  <si>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</si>
  <si>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</si>
  <si>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</si>
  <si>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</si>
  <si>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</si>
  <si>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</si>
  <si>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</si>
  <si>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</si>
  <si>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</si>
  <si>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</si>
  <si>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</si>
  <si>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</si>
  <si>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</si>
  <si>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</si>
  <si>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</si>
  <si>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</si>
  <si>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</si>
  <si>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</si>
  <si>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</si>
  <si>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</si>
  <si>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</si>
  <si>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</si>
  <si>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</si>
  <si>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</si>
  <si>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</si>
  <si>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</si>
  <si>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</si>
  <si>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</si>
  <si>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</si>
  <si>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</si>
  <si>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</si>
  <si>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</si>
  <si>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</si>
  <si>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</si>
  <si>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</si>
  <si>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</si>
  <si>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</si>
  <si>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</si>
  <si>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</si>
  <si>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</si>
  <si>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</si>
  <si>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</si>
  <si>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</si>
  <si>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</si>
  <si>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</si>
  <si>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</si>
  <si>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</si>
  <si>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YEAR 2016.</t>
  </si>
  <si>
    <t>for the period 01.01.2017. do 30.09.2017.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</si>
</sst>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1" borderId="8" applyNumberFormat="0" applyAlignment="0" applyProtection="0"/>
    <xf numFmtId="0" fontId="8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7" applyFont="1">
      <alignment vertical="top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7" applyFont="1" applyBorder="1" applyAlignment="1">
      <alignment/>
      <protection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4" borderId="25" xfId="0" applyFont="1" applyFill="1" applyBorder="1" applyAlignment="1">
      <alignment horizontal="center" vertical="center"/>
    </xf>
    <xf numFmtId="49" fontId="13" fillId="34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7" applyFont="1" applyAlignment="1">
      <alignment wrapText="1"/>
      <protection/>
    </xf>
    <xf numFmtId="0" fontId="0" fillId="0" borderId="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3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 applyProtection="1">
      <alignment vertical="top"/>
      <protection hidden="1"/>
    </xf>
    <xf numFmtId="0" fontId="2" fillId="33" borderId="2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29" xfId="51" applyFont="1" applyBorder="1" applyAlignment="1" applyProtection="1">
      <alignment/>
      <protection hidden="1"/>
    </xf>
    <xf numFmtId="0" fontId="3" fillId="0" borderId="2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3" fillId="34" borderId="25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2" fillId="34" borderId="19" xfId="52" applyFont="1" applyFill="1" applyBorder="1" applyAlignment="1" applyProtection="1">
      <alignment horizontal="center" vertical="center" wrapText="1"/>
      <protection hidden="1"/>
    </xf>
    <xf numFmtId="0" fontId="13" fillId="34" borderId="23" xfId="52" applyFont="1" applyFill="1" applyBorder="1" applyAlignment="1" applyProtection="1">
      <alignment horizontal="center" vertical="center"/>
      <protection hidden="1"/>
    </xf>
    <xf numFmtId="0" fontId="13" fillId="34" borderId="30" xfId="52" applyFont="1" applyFill="1" applyBorder="1" applyAlignment="1" applyProtection="1">
      <alignment horizontal="center" vertical="center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/>
      <protection hidden="1"/>
    </xf>
    <xf numFmtId="167" fontId="2" fillId="0" borderId="12" xfId="52" applyNumberFormat="1" applyFont="1" applyFill="1" applyBorder="1" applyAlignment="1">
      <alignment horizontal="center" vertical="center"/>
      <protection/>
    </xf>
    <xf numFmtId="167" fontId="2" fillId="0" borderId="10" xfId="52" applyNumberFormat="1" applyFont="1" applyFill="1" applyBorder="1" applyAlignment="1">
      <alignment horizontal="center" vertical="center"/>
      <protection/>
    </xf>
    <xf numFmtId="167" fontId="2" fillId="0" borderId="11" xfId="52" applyNumberFormat="1" applyFont="1" applyFill="1" applyBorder="1" applyAlignment="1">
      <alignment horizontal="center" vertical="center"/>
      <protection/>
    </xf>
    <xf numFmtId="0" fontId="0" fillId="0" borderId="31" xfId="52" applyFont="1" applyBorder="1" applyAlignment="1">
      <alignment vertical="center"/>
      <protection/>
    </xf>
    <xf numFmtId="167" fontId="2" fillId="0" borderId="22" xfId="52" applyNumberFormat="1" applyFont="1" applyFill="1" applyBorder="1" applyAlignment="1">
      <alignment horizontal="center" vertical="center"/>
      <protection/>
    </xf>
    <xf numFmtId="167" fontId="2" fillId="0" borderId="13" xfId="52" applyNumberFormat="1" applyFont="1" applyFill="1" applyBorder="1" applyAlignment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33" borderId="22" xfId="0" applyNumberFormat="1" applyFont="1" applyFill="1" applyBorder="1" applyAlignment="1" applyProtection="1">
      <alignment vertical="center"/>
      <protection hidden="1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33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33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2" applyFont="1">
      <alignment/>
      <protection/>
    </xf>
    <xf numFmtId="0" fontId="0" fillId="0" borderId="33" xfId="52" applyFont="1" applyBorder="1">
      <alignment/>
      <protection/>
    </xf>
    <xf numFmtId="0" fontId="6" fillId="0" borderId="15" xfId="57" applyFont="1" applyBorder="1" applyAlignment="1">
      <alignment horizontal="center"/>
      <protection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14" xfId="51" applyFont="1" applyBorder="1" applyAlignment="1" applyProtection="1">
      <alignment horizontal="right"/>
      <protection hidden="1"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33" borderId="15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>
      <alignment horizontal="left" vertical="center"/>
      <protection/>
    </xf>
    <xf numFmtId="0" fontId="3" fillId="0" borderId="17" xfId="51" applyFont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 hidden="1"/>
    </xf>
    <xf numFmtId="49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Border="1" applyAlignment="1" applyProtection="1">
      <alignment horizontal="center" vertical="center"/>
      <protection hidden="1" locked="0"/>
    </xf>
    <xf numFmtId="0" fontId="7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14" xfId="51" applyFont="1" applyBorder="1" applyAlignment="1" applyProtection="1">
      <alignment horizontal="right" wrapText="1"/>
      <protection hidden="1"/>
    </xf>
    <xf numFmtId="0" fontId="4" fillId="33" borderId="15" xfId="35" applyFill="1" applyBorder="1" applyAlignment="1" applyProtection="1">
      <alignment/>
      <protection hidden="1" locked="0"/>
    </xf>
    <xf numFmtId="0" fontId="4" fillId="33" borderId="16" xfId="35" applyFont="1" applyFill="1" applyBorder="1" applyAlignment="1" applyProtection="1">
      <alignment/>
      <protection hidden="1" locked="0"/>
    </xf>
    <xf numFmtId="0" fontId="4" fillId="33" borderId="17" xfId="35" applyFont="1" applyFill="1" applyBorder="1" applyAlignment="1" applyProtection="1">
      <alignment/>
      <protection hidden="1" locked="0"/>
    </xf>
    <xf numFmtId="0" fontId="3" fillId="0" borderId="0" xfId="51" applyFont="1" applyAlignment="1" applyProtection="1">
      <alignment horizontal="left" vertical="center"/>
      <protection hidden="1"/>
    </xf>
    <xf numFmtId="0" fontId="3" fillId="0" borderId="14" xfId="51" applyFont="1" applyBorder="1" applyAlignment="1" applyProtection="1">
      <alignment horizontal="left"/>
      <protection hidden="1"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23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/>
      <protection/>
    </xf>
    <xf numFmtId="0" fontId="2" fillId="33" borderId="15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right" vertical="center" wrapText="1"/>
      <protection hidden="1"/>
    </xf>
    <xf numFmtId="0" fontId="3" fillId="0" borderId="1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1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1" applyNumberFormat="1" applyFont="1" applyBorder="1" applyAlignment="1" applyProtection="1">
      <alignment horizontal="left" vertical="center"/>
      <protection hidden="1" locked="0"/>
    </xf>
    <xf numFmtId="49" fontId="2" fillId="0" borderId="17" xfId="51" applyNumberFormat="1" applyFont="1" applyBorder="1" applyAlignment="1" applyProtection="1">
      <alignment horizontal="left" vertical="center"/>
      <protection hidden="1" locked="0"/>
    </xf>
    <xf numFmtId="0" fontId="2" fillId="0" borderId="16" xfId="51" applyFont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4" fillId="0" borderId="16" xfId="35" applyNumberFormat="1" applyFont="1" applyBorder="1" applyAlignment="1" applyProtection="1">
      <alignment horizontal="left" vertical="center"/>
      <protection hidden="1" locked="0"/>
    </xf>
    <xf numFmtId="49" fontId="4" fillId="0" borderId="17" xfId="35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 applyProtection="1">
      <alignment horizontal="center"/>
      <protection hidden="1"/>
    </xf>
    <xf numFmtId="0" fontId="11" fillId="0" borderId="0" xfId="51" applyFont="1" applyAlignment="1" applyProtection="1">
      <alignment horizontal="left"/>
      <protection hidden="1"/>
    </xf>
    <xf numFmtId="0" fontId="0" fillId="0" borderId="0" xfId="51" applyAlignment="1">
      <alignment/>
      <protection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34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7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horizont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35" xfId="52" applyFont="1" applyFill="1" applyBorder="1" applyAlignment="1">
      <alignment horizontal="left" vertical="center" wrapText="1"/>
      <protection/>
    </xf>
    <xf numFmtId="0" fontId="2" fillId="0" borderId="36" xfId="52" applyFont="1" applyFill="1" applyBorder="1" applyAlignment="1">
      <alignment horizontal="left" vertical="center" wrapText="1"/>
      <protection/>
    </xf>
    <xf numFmtId="0" fontId="2" fillId="36" borderId="48" xfId="52" applyFont="1" applyFill="1" applyBorder="1" applyAlignment="1">
      <alignment horizontal="left" vertical="center" wrapText="1"/>
      <protection/>
    </xf>
    <xf numFmtId="0" fontId="2" fillId="36" borderId="28" xfId="52" applyFont="1" applyFill="1" applyBorder="1" applyAlignment="1">
      <alignment horizontal="left" vertical="center" wrapText="1"/>
      <protection/>
    </xf>
    <xf numFmtId="0" fontId="2" fillId="36" borderId="49" xfId="52" applyFont="1" applyFill="1" applyBorder="1" applyAlignment="1">
      <alignment horizontal="left" vertical="center" wrapText="1"/>
      <protection/>
    </xf>
    <xf numFmtId="0" fontId="2" fillId="0" borderId="50" xfId="52" applyFont="1" applyFill="1" applyBorder="1" applyAlignment="1">
      <alignment horizontal="left" vertical="center" wrapText="1"/>
      <protection/>
    </xf>
    <xf numFmtId="0" fontId="2" fillId="0" borderId="51" xfId="52" applyFont="1" applyFill="1" applyBorder="1" applyAlignment="1">
      <alignment horizontal="left" vertical="center" wrapText="1"/>
      <protection/>
    </xf>
    <xf numFmtId="0" fontId="2" fillId="0" borderId="52" xfId="52" applyFont="1" applyFill="1" applyBorder="1" applyAlignment="1">
      <alignment horizontal="left" vertical="center" wrapText="1"/>
      <protection/>
    </xf>
    <xf numFmtId="0" fontId="2" fillId="36" borderId="43" xfId="52" applyFont="1" applyFill="1" applyBorder="1" applyAlignment="1">
      <alignment horizontal="left" vertical="center" wrapText="1"/>
      <protection/>
    </xf>
    <xf numFmtId="0" fontId="2" fillId="36" borderId="44" xfId="52" applyFont="1" applyFill="1" applyBorder="1" applyAlignment="1">
      <alignment horizontal="left" vertical="center" wrapText="1"/>
      <protection/>
    </xf>
    <xf numFmtId="0" fontId="2" fillId="36" borderId="45" xfId="52" applyFont="1" applyFill="1" applyBorder="1" applyAlignment="1">
      <alignment horizontal="left" vertical="center" wrapText="1"/>
      <protection/>
    </xf>
    <xf numFmtId="0" fontId="2" fillId="0" borderId="42" xfId="52" applyFont="1" applyFill="1" applyBorder="1" applyAlignment="1">
      <alignment horizontal="left" vertical="center" wrapText="1"/>
      <protection/>
    </xf>
    <xf numFmtId="0" fontId="2" fillId="0" borderId="31" xfId="52" applyFont="1" applyFill="1" applyBorder="1" applyAlignment="1">
      <alignment horizontal="left" vertical="center" wrapText="1"/>
      <protection/>
    </xf>
    <xf numFmtId="0" fontId="2" fillId="0" borderId="33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 indent="1"/>
      <protection/>
    </xf>
    <xf numFmtId="0" fontId="3" fillId="0" borderId="35" xfId="52" applyFont="1" applyFill="1" applyBorder="1" applyAlignment="1">
      <alignment horizontal="left" vertical="center" wrapText="1" indent="1"/>
      <protection/>
    </xf>
    <xf numFmtId="0" fontId="3" fillId="0" borderId="36" xfId="52" applyFont="1" applyFill="1" applyBorder="1" applyAlignment="1">
      <alignment horizontal="left" vertical="center" wrapText="1" indent="1"/>
      <protection/>
    </xf>
    <xf numFmtId="0" fontId="3" fillId="0" borderId="39" xfId="52" applyFont="1" applyFill="1" applyBorder="1" applyAlignment="1">
      <alignment horizontal="left" vertical="center" wrapText="1" indent="1"/>
      <protection/>
    </xf>
    <xf numFmtId="0" fontId="3" fillId="0" borderId="40" xfId="52" applyFont="1" applyFill="1" applyBorder="1" applyAlignment="1">
      <alignment horizontal="left" vertical="center" wrapText="1" indent="1"/>
      <protection/>
    </xf>
    <xf numFmtId="0" fontId="3" fillId="0" borderId="41" xfId="52" applyFont="1" applyFill="1" applyBorder="1" applyAlignment="1">
      <alignment horizontal="left" vertical="center" wrapText="1" indent="1"/>
      <protection/>
    </xf>
    <xf numFmtId="0" fontId="2" fillId="34" borderId="53" xfId="52" applyFont="1" applyFill="1" applyBorder="1" applyAlignment="1" applyProtection="1">
      <alignment horizontal="center" vertical="center" wrapText="1"/>
      <protection hidden="1"/>
    </xf>
    <xf numFmtId="0" fontId="2" fillId="34" borderId="54" xfId="52" applyFont="1" applyFill="1" applyBorder="1" applyAlignment="1" applyProtection="1">
      <alignment horizontal="center" vertical="center" wrapText="1"/>
      <protection hidden="1"/>
    </xf>
    <xf numFmtId="0" fontId="2" fillId="34" borderId="5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6" fillId="37" borderId="15" xfId="52" applyFont="1" applyFill="1" applyBorder="1" applyAlignment="1" applyProtection="1">
      <alignment horizontal="left" vertical="center" wrapText="1"/>
      <protection hidden="1"/>
    </xf>
    <xf numFmtId="0" fontId="6" fillId="37" borderId="16" xfId="52" applyFont="1" applyFill="1" applyBorder="1" applyAlignment="1" applyProtection="1">
      <alignment horizontal="left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13" fillId="34" borderId="26" xfId="52" applyFont="1" applyFill="1" applyBorder="1" applyAlignment="1" applyProtection="1">
      <alignment horizontal="center" vertical="center" wrapText="1"/>
      <protection hidden="1"/>
    </xf>
    <xf numFmtId="0" fontId="13" fillId="34" borderId="47" xfId="52" applyFont="1" applyFill="1" applyBorder="1" applyAlignment="1" applyProtection="1">
      <alignment horizontal="center" vertical="center" wrapText="1"/>
      <protection hidden="1"/>
    </xf>
    <xf numFmtId="14" fontId="6" fillId="33" borderId="4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center" wrapText="1"/>
      <protection/>
    </xf>
    <xf numFmtId="0" fontId="0" fillId="0" borderId="49" xfId="57" applyFont="1" applyBorder="1" applyAlignment="1">
      <alignment vertical="center"/>
      <protection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2" fillId="38" borderId="4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top"/>
      <protection/>
    </xf>
    <xf numFmtId="0" fontId="6" fillId="0" borderId="17" xfId="57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0" xfId="57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49" fontId="13" fillId="34" borderId="2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">
      <c r="A1" s="177" t="s">
        <v>262</v>
      </c>
      <c r="B1" s="177"/>
      <c r="C1" s="177"/>
      <c r="D1" s="66"/>
      <c r="E1" s="66"/>
      <c r="F1" s="66"/>
      <c r="G1" s="66"/>
      <c r="H1" s="66"/>
      <c r="I1" s="66"/>
      <c r="J1" s="66"/>
      <c r="K1" s="66"/>
      <c r="L1" s="66"/>
    </row>
    <row r="2" spans="1:12" ht="12">
      <c r="A2" s="178" t="s">
        <v>263</v>
      </c>
      <c r="B2" s="178"/>
      <c r="C2" s="178"/>
      <c r="D2" s="179"/>
      <c r="E2" s="68">
        <v>42736</v>
      </c>
      <c r="F2" s="69"/>
      <c r="G2" s="70" t="s">
        <v>264</v>
      </c>
      <c r="H2" s="68">
        <v>43008</v>
      </c>
      <c r="I2" s="71"/>
      <c r="J2" s="66"/>
      <c r="K2" s="66"/>
      <c r="L2" s="66"/>
    </row>
    <row r="3" spans="1:12" ht="12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180" t="s">
        <v>460</v>
      </c>
      <c r="B4" s="180"/>
      <c r="C4" s="180"/>
      <c r="D4" s="180"/>
      <c r="E4" s="180"/>
      <c r="F4" s="180"/>
      <c r="G4" s="180"/>
      <c r="H4" s="180"/>
      <c r="I4" s="180"/>
      <c r="J4" s="66"/>
      <c r="K4" s="66"/>
      <c r="L4" s="66"/>
    </row>
    <row r="5" spans="1:12" ht="12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">
      <c r="A6" s="167" t="s">
        <v>265</v>
      </c>
      <c r="B6" s="168"/>
      <c r="C6" s="175" t="s">
        <v>447</v>
      </c>
      <c r="D6" s="176"/>
      <c r="E6" s="181"/>
      <c r="F6" s="181"/>
      <c r="G6" s="181"/>
      <c r="H6" s="181"/>
      <c r="I6" s="83"/>
      <c r="J6" s="66"/>
      <c r="K6" s="66"/>
      <c r="L6" s="66"/>
    </row>
    <row r="7" spans="1:12" ht="12">
      <c r="A7" s="84"/>
      <c r="B7" s="84"/>
      <c r="C7" s="75"/>
      <c r="D7" s="75"/>
      <c r="E7" s="181"/>
      <c r="F7" s="181"/>
      <c r="G7" s="181"/>
      <c r="H7" s="181"/>
      <c r="I7" s="83"/>
      <c r="J7" s="66"/>
      <c r="K7" s="66"/>
      <c r="L7" s="66"/>
    </row>
    <row r="8" spans="1:12" ht="27" customHeight="1">
      <c r="A8" s="182" t="s">
        <v>266</v>
      </c>
      <c r="B8" s="183"/>
      <c r="C8" s="175" t="s">
        <v>448</v>
      </c>
      <c r="D8" s="176"/>
      <c r="E8" s="181"/>
      <c r="F8" s="181"/>
      <c r="G8" s="181"/>
      <c r="H8" s="181"/>
      <c r="I8" s="76"/>
      <c r="J8" s="66"/>
      <c r="K8" s="66"/>
      <c r="L8" s="66"/>
    </row>
    <row r="9" spans="1:12" ht="12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174" t="s">
        <v>267</v>
      </c>
      <c r="B10" s="174"/>
      <c r="C10" s="175" t="s">
        <v>449</v>
      </c>
      <c r="D10" s="176"/>
      <c r="E10" s="75"/>
      <c r="F10" s="75"/>
      <c r="G10" s="75"/>
      <c r="H10" s="75"/>
      <c r="I10" s="75"/>
      <c r="J10" s="66"/>
      <c r="K10" s="66"/>
      <c r="L10" s="66"/>
    </row>
    <row r="11" spans="1:12" ht="12">
      <c r="A11" s="174"/>
      <c r="B11" s="174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">
      <c r="A12" s="167" t="s">
        <v>268</v>
      </c>
      <c r="B12" s="168"/>
      <c r="C12" s="171" t="s">
        <v>450</v>
      </c>
      <c r="D12" s="172"/>
      <c r="E12" s="172"/>
      <c r="F12" s="172"/>
      <c r="G12" s="172"/>
      <c r="H12" s="172"/>
      <c r="I12" s="173"/>
      <c r="J12" s="66"/>
      <c r="K12" s="66"/>
      <c r="L12" s="66"/>
    </row>
    <row r="13" spans="1:12" ht="12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">
      <c r="A14" s="167" t="s">
        <v>269</v>
      </c>
      <c r="B14" s="168"/>
      <c r="C14" s="169">
        <v>10000</v>
      </c>
      <c r="D14" s="170"/>
      <c r="E14" s="75"/>
      <c r="F14" s="171" t="s">
        <v>463</v>
      </c>
      <c r="G14" s="172"/>
      <c r="H14" s="172"/>
      <c r="I14" s="173"/>
      <c r="J14" s="66"/>
      <c r="K14" s="66"/>
      <c r="L14" s="66"/>
    </row>
    <row r="15" spans="1:12" ht="12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">
      <c r="A16" s="167" t="s">
        <v>270</v>
      </c>
      <c r="B16" s="168"/>
      <c r="C16" s="171" t="s">
        <v>464</v>
      </c>
      <c r="D16" s="172"/>
      <c r="E16" s="172"/>
      <c r="F16" s="172"/>
      <c r="G16" s="172"/>
      <c r="H16" s="172"/>
      <c r="I16" s="173"/>
      <c r="J16" s="66"/>
      <c r="K16" s="66"/>
      <c r="L16" s="66"/>
    </row>
    <row r="17" spans="1:12" ht="12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">
      <c r="A18" s="167" t="s">
        <v>271</v>
      </c>
      <c r="B18" s="168"/>
      <c r="C18" s="184" t="s">
        <v>451</v>
      </c>
      <c r="D18" s="185"/>
      <c r="E18" s="185"/>
      <c r="F18" s="185"/>
      <c r="G18" s="185"/>
      <c r="H18" s="185"/>
      <c r="I18" s="186"/>
      <c r="J18" s="66"/>
      <c r="K18" s="66"/>
      <c r="L18" s="66"/>
    </row>
    <row r="19" spans="1:12" ht="12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">
      <c r="A20" s="167" t="s">
        <v>459</v>
      </c>
      <c r="B20" s="168"/>
      <c r="C20" s="184" t="s">
        <v>452</v>
      </c>
      <c r="D20" s="185"/>
      <c r="E20" s="185"/>
      <c r="F20" s="185"/>
      <c r="G20" s="185"/>
      <c r="H20" s="185"/>
      <c r="I20" s="186"/>
      <c r="J20" s="66"/>
      <c r="K20" s="66"/>
      <c r="L20" s="66"/>
    </row>
    <row r="21" spans="1:12" ht="12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">
      <c r="A22" s="187" t="s">
        <v>272</v>
      </c>
      <c r="B22" s="188"/>
      <c r="C22" s="88">
        <v>133</v>
      </c>
      <c r="D22" s="171" t="s">
        <v>463</v>
      </c>
      <c r="E22" s="189"/>
      <c r="F22" s="190"/>
      <c r="G22" s="191"/>
      <c r="H22" s="192"/>
      <c r="I22" s="90"/>
      <c r="J22" s="66"/>
      <c r="K22" s="66"/>
      <c r="L22" s="66"/>
    </row>
    <row r="23" spans="1:12" ht="12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">
      <c r="A24" s="167" t="s">
        <v>273</v>
      </c>
      <c r="B24" s="168"/>
      <c r="C24" s="88">
        <v>21</v>
      </c>
      <c r="D24" s="171" t="s">
        <v>465</v>
      </c>
      <c r="E24" s="189"/>
      <c r="F24" s="189"/>
      <c r="G24" s="190"/>
      <c r="H24" s="82" t="s">
        <v>274</v>
      </c>
      <c r="I24" s="91">
        <v>211</v>
      </c>
      <c r="J24" s="66"/>
      <c r="K24" s="66"/>
      <c r="L24" s="66"/>
    </row>
    <row r="25" spans="1:12" ht="12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">
      <c r="A26" s="167" t="s">
        <v>276</v>
      </c>
      <c r="B26" s="168"/>
      <c r="C26" s="93" t="s">
        <v>453</v>
      </c>
      <c r="D26" s="94"/>
      <c r="E26" s="66"/>
      <c r="F26" s="76"/>
      <c r="G26" s="167" t="s">
        <v>277</v>
      </c>
      <c r="H26" s="168"/>
      <c r="I26" s="95" t="s">
        <v>454</v>
      </c>
      <c r="J26" s="66"/>
      <c r="K26" s="66"/>
      <c r="L26" s="66"/>
    </row>
    <row r="27" spans="1:12" ht="12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">
      <c r="A28" s="187" t="s">
        <v>278</v>
      </c>
      <c r="B28" s="193"/>
      <c r="C28" s="194"/>
      <c r="D28" s="194"/>
      <c r="E28" s="195"/>
      <c r="F28" s="196"/>
      <c r="G28" s="196"/>
      <c r="H28" s="197" t="s">
        <v>279</v>
      </c>
      <c r="I28" s="197"/>
      <c r="J28" s="66"/>
      <c r="K28" s="66"/>
      <c r="L28" s="66"/>
    </row>
    <row r="29" spans="1:12" ht="12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">
      <c r="A30" s="198"/>
      <c r="B30" s="199"/>
      <c r="C30" s="199"/>
      <c r="D30" s="200"/>
      <c r="E30" s="198"/>
      <c r="F30" s="199"/>
      <c r="G30" s="199"/>
      <c r="H30" s="175"/>
      <c r="I30" s="176"/>
      <c r="J30" s="66"/>
      <c r="K30" s="66"/>
      <c r="L30" s="66"/>
    </row>
    <row r="31" spans="1:12" ht="12">
      <c r="A31" s="89"/>
      <c r="B31" s="89"/>
      <c r="C31" s="87"/>
      <c r="D31" s="201"/>
      <c r="E31" s="201"/>
      <c r="F31" s="201"/>
      <c r="G31" s="202"/>
      <c r="H31" s="75"/>
      <c r="I31" s="100"/>
      <c r="J31" s="66"/>
      <c r="K31" s="66"/>
      <c r="L31" s="66"/>
    </row>
    <row r="32" spans="1:12" ht="12">
      <c r="A32" s="198"/>
      <c r="B32" s="199"/>
      <c r="C32" s="199"/>
      <c r="D32" s="200"/>
      <c r="E32" s="198"/>
      <c r="F32" s="199"/>
      <c r="G32" s="199"/>
      <c r="H32" s="175"/>
      <c r="I32" s="176"/>
      <c r="J32" s="66"/>
      <c r="K32" s="66"/>
      <c r="L32" s="66"/>
    </row>
    <row r="33" spans="1:12" ht="12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">
      <c r="A34" s="198"/>
      <c r="B34" s="199"/>
      <c r="C34" s="199"/>
      <c r="D34" s="200"/>
      <c r="E34" s="198"/>
      <c r="F34" s="199"/>
      <c r="G34" s="199"/>
      <c r="H34" s="175"/>
      <c r="I34" s="176"/>
      <c r="J34" s="66"/>
      <c r="K34" s="66"/>
      <c r="L34" s="66"/>
    </row>
    <row r="35" spans="1:12" ht="12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">
      <c r="A36" s="198"/>
      <c r="B36" s="199"/>
      <c r="C36" s="199"/>
      <c r="D36" s="200"/>
      <c r="E36" s="198"/>
      <c r="F36" s="199"/>
      <c r="G36" s="199"/>
      <c r="H36" s="175"/>
      <c r="I36" s="176"/>
      <c r="J36" s="66"/>
      <c r="K36" s="66"/>
      <c r="L36" s="66"/>
    </row>
    <row r="37" spans="1:12" ht="12">
      <c r="A37" s="102"/>
      <c r="B37" s="102"/>
      <c r="C37" s="210"/>
      <c r="D37" s="211"/>
      <c r="E37" s="75"/>
      <c r="F37" s="210"/>
      <c r="G37" s="211"/>
      <c r="H37" s="75"/>
      <c r="I37" s="75"/>
      <c r="J37" s="66"/>
      <c r="K37" s="66"/>
      <c r="L37" s="66"/>
    </row>
    <row r="38" spans="1:12" ht="12">
      <c r="A38" s="198"/>
      <c r="B38" s="199"/>
      <c r="C38" s="199"/>
      <c r="D38" s="200"/>
      <c r="E38" s="198"/>
      <c r="F38" s="199"/>
      <c r="G38" s="199"/>
      <c r="H38" s="175"/>
      <c r="I38" s="176"/>
      <c r="J38" s="66"/>
      <c r="K38" s="66"/>
      <c r="L38" s="66"/>
    </row>
    <row r="39" spans="1:12" ht="12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">
      <c r="A40" s="198"/>
      <c r="B40" s="199"/>
      <c r="C40" s="199"/>
      <c r="D40" s="200"/>
      <c r="E40" s="198"/>
      <c r="F40" s="199"/>
      <c r="G40" s="199"/>
      <c r="H40" s="175"/>
      <c r="I40" s="176"/>
      <c r="J40" s="66"/>
      <c r="K40" s="66"/>
      <c r="L40" s="66"/>
    </row>
    <row r="41" spans="1:12" ht="12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">
      <c r="A44" s="203" t="s">
        <v>280</v>
      </c>
      <c r="B44" s="204"/>
      <c r="C44" s="175"/>
      <c r="D44" s="176"/>
      <c r="E44" s="76"/>
      <c r="F44" s="171"/>
      <c r="G44" s="199"/>
      <c r="H44" s="199"/>
      <c r="I44" s="200"/>
      <c r="J44" s="66"/>
      <c r="K44" s="66"/>
      <c r="L44" s="66"/>
    </row>
    <row r="45" spans="1:12" ht="12">
      <c r="A45" s="102"/>
      <c r="B45" s="102"/>
      <c r="C45" s="210"/>
      <c r="D45" s="211"/>
      <c r="E45" s="75"/>
      <c r="F45" s="210"/>
      <c r="G45" s="215"/>
      <c r="H45" s="110"/>
      <c r="I45" s="110"/>
      <c r="J45" s="66"/>
      <c r="K45" s="66"/>
      <c r="L45" s="66"/>
    </row>
    <row r="46" spans="1:12" ht="12">
      <c r="A46" s="203" t="s">
        <v>281</v>
      </c>
      <c r="B46" s="204"/>
      <c r="C46" s="171" t="s">
        <v>455</v>
      </c>
      <c r="D46" s="209"/>
      <c r="E46" s="209"/>
      <c r="F46" s="209"/>
      <c r="G46" s="209"/>
      <c r="H46" s="209"/>
      <c r="I46" s="209"/>
      <c r="J46" s="66"/>
      <c r="K46" s="66"/>
      <c r="L46" s="66"/>
    </row>
    <row r="47" spans="1:12" ht="12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">
      <c r="A48" s="203" t="s">
        <v>283</v>
      </c>
      <c r="B48" s="204"/>
      <c r="C48" s="206" t="s">
        <v>456</v>
      </c>
      <c r="D48" s="207"/>
      <c r="E48" s="208"/>
      <c r="F48" s="76"/>
      <c r="G48" s="82" t="s">
        <v>284</v>
      </c>
      <c r="H48" s="206" t="s">
        <v>457</v>
      </c>
      <c r="I48" s="208"/>
      <c r="J48" s="66"/>
      <c r="K48" s="66"/>
      <c r="L48" s="66"/>
    </row>
    <row r="49" spans="1:12" ht="12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">
      <c r="A50" s="203" t="s">
        <v>285</v>
      </c>
      <c r="B50" s="204"/>
      <c r="C50" s="212" t="s">
        <v>458</v>
      </c>
      <c r="D50" s="213"/>
      <c r="E50" s="213"/>
      <c r="F50" s="213"/>
      <c r="G50" s="213"/>
      <c r="H50" s="213"/>
      <c r="I50" s="214"/>
      <c r="J50" s="66"/>
      <c r="K50" s="66"/>
      <c r="L50" s="66"/>
    </row>
    <row r="51" spans="1:12" ht="12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">
      <c r="A52" s="167" t="s">
        <v>286</v>
      </c>
      <c r="B52" s="168"/>
      <c r="C52" s="206" t="s">
        <v>462</v>
      </c>
      <c r="D52" s="207"/>
      <c r="E52" s="207"/>
      <c r="F52" s="207"/>
      <c r="G52" s="207"/>
      <c r="H52" s="207"/>
      <c r="I52" s="173"/>
      <c r="J52" s="66"/>
      <c r="K52" s="66"/>
      <c r="L52" s="66"/>
    </row>
    <row r="53" spans="1:12" ht="12">
      <c r="A53" s="112"/>
      <c r="B53" s="112"/>
      <c r="C53" s="205" t="s">
        <v>287</v>
      </c>
      <c r="D53" s="205"/>
      <c r="E53" s="205"/>
      <c r="F53" s="205"/>
      <c r="G53" s="205"/>
      <c r="H53" s="205"/>
      <c r="I53" s="72"/>
      <c r="J53" s="66"/>
      <c r="K53" s="66"/>
      <c r="L53" s="66"/>
    </row>
    <row r="54" spans="1:12" ht="12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">
      <c r="A55" s="112"/>
      <c r="B55" s="216" t="s">
        <v>288</v>
      </c>
      <c r="C55" s="217"/>
      <c r="D55" s="217"/>
      <c r="E55" s="217"/>
      <c r="F55" s="114"/>
      <c r="G55" s="114"/>
      <c r="H55" s="114"/>
      <c r="I55" s="115"/>
      <c r="J55" s="66"/>
      <c r="K55" s="66"/>
      <c r="L55" s="66"/>
    </row>
    <row r="56" spans="1:12" ht="12">
      <c r="A56" s="112"/>
      <c r="B56" s="216" t="s">
        <v>289</v>
      </c>
      <c r="C56" s="217"/>
      <c r="D56" s="217"/>
      <c r="E56" s="217"/>
      <c r="F56" s="217"/>
      <c r="G56" s="217"/>
      <c r="H56" s="217"/>
      <c r="I56" s="217"/>
      <c r="J56" s="66"/>
      <c r="K56" s="66"/>
      <c r="L56" s="66"/>
    </row>
    <row r="57" spans="1:12" ht="12">
      <c r="A57" s="112"/>
      <c r="B57" s="216" t="s">
        <v>290</v>
      </c>
      <c r="C57" s="217"/>
      <c r="D57" s="217"/>
      <c r="E57" s="217"/>
      <c r="F57" s="217"/>
      <c r="G57" s="217"/>
      <c r="H57" s="217"/>
      <c r="I57" s="115"/>
      <c r="J57" s="66"/>
      <c r="K57" s="66"/>
      <c r="L57" s="66"/>
    </row>
    <row r="58" spans="1:12" ht="12">
      <c r="A58" s="112"/>
      <c r="B58" s="216" t="s">
        <v>291</v>
      </c>
      <c r="C58" s="217"/>
      <c r="D58" s="217"/>
      <c r="E58" s="217"/>
      <c r="F58" s="217"/>
      <c r="G58" s="217"/>
      <c r="H58" s="217"/>
      <c r="I58" s="217"/>
      <c r="J58" s="66"/>
      <c r="K58" s="66"/>
      <c r="L58" s="66"/>
    </row>
    <row r="59" spans="1:12" ht="12">
      <c r="A59" s="112"/>
      <c r="B59" s="216" t="s">
        <v>292</v>
      </c>
      <c r="C59" s="217"/>
      <c r="D59" s="217"/>
      <c r="E59" s="217"/>
      <c r="F59" s="217"/>
      <c r="G59" s="217"/>
      <c r="H59" s="217"/>
      <c r="I59" s="217"/>
      <c r="J59" s="66"/>
      <c r="K59" s="66"/>
      <c r="L59" s="66"/>
    </row>
    <row r="60" spans="1:12" ht="12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2.7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">
      <c r="A62" s="76"/>
      <c r="B62" s="76"/>
      <c r="C62" s="76"/>
      <c r="D62" s="76"/>
      <c r="E62" s="112" t="s">
        <v>39</v>
      </c>
      <c r="F62" s="66"/>
      <c r="G62" s="218" t="s">
        <v>293</v>
      </c>
      <c r="H62" s="219"/>
      <c r="I62" s="220"/>
      <c r="J62" s="66"/>
      <c r="K62" s="66"/>
      <c r="L62" s="66"/>
    </row>
    <row r="63" spans="1:12" ht="12">
      <c r="A63" s="119"/>
      <c r="B63" s="119"/>
      <c r="C63" s="81"/>
      <c r="D63" s="81"/>
      <c r="E63" s="81"/>
      <c r="F63" s="81"/>
      <c r="G63" s="221"/>
      <c r="H63" s="222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C37:D37"/>
    <mergeCell ref="F37:G37"/>
    <mergeCell ref="A40:D40"/>
    <mergeCell ref="E40:G40"/>
    <mergeCell ref="H40:I40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24:B24"/>
    <mergeCell ref="D24:G24"/>
    <mergeCell ref="A28:D28"/>
    <mergeCell ref="E28:G28"/>
    <mergeCell ref="H28:I28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84">
      <selection activeCell="A115" sqref="A115:L115"/>
    </sheetView>
  </sheetViews>
  <sheetFormatPr defaultColWidth="9.140625" defaultRowHeight="12.75"/>
  <cols>
    <col min="1" max="1" width="10.421875" style="0" customWidth="1"/>
    <col min="7" max="7" width="17.57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1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2"/>
    </row>
    <row r="2" spans="1:12" ht="12.75">
      <c r="A2" s="33"/>
      <c r="B2" s="34"/>
      <c r="C2" s="34"/>
      <c r="D2" s="34"/>
      <c r="E2" s="263" t="s">
        <v>212</v>
      </c>
      <c r="F2" s="264"/>
      <c r="G2" s="265">
        <v>43008</v>
      </c>
      <c r="H2" s="266"/>
      <c r="I2" s="166"/>
      <c r="J2" s="34"/>
      <c r="K2" s="33"/>
      <c r="L2" s="42"/>
    </row>
    <row r="3" spans="1:12" ht="26.25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210</v>
      </c>
      <c r="J3" s="65" t="s">
        <v>167</v>
      </c>
      <c r="K3" s="39" t="s">
        <v>168</v>
      </c>
      <c r="L3" s="42"/>
    </row>
    <row r="4" spans="1:12" ht="12">
      <c r="A4" s="270">
        <v>1</v>
      </c>
      <c r="B4" s="270"/>
      <c r="C4" s="270"/>
      <c r="D4" s="270"/>
      <c r="E4" s="270"/>
      <c r="F4" s="270"/>
      <c r="G4" s="270"/>
      <c r="H4" s="270"/>
      <c r="I4" s="41">
        <v>2</v>
      </c>
      <c r="J4" s="40">
        <v>3</v>
      </c>
      <c r="K4" s="40">
        <v>4</v>
      </c>
      <c r="L4" s="42"/>
    </row>
    <row r="5" spans="1:12" ht="12">
      <c r="A5" s="235" t="s">
        <v>169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1:12" ht="12.75" customHeight="1">
      <c r="A6" s="239" t="s">
        <v>170</v>
      </c>
      <c r="B6" s="240"/>
      <c r="C6" s="240"/>
      <c r="D6" s="240"/>
      <c r="E6" s="240"/>
      <c r="F6" s="240"/>
      <c r="G6" s="240"/>
      <c r="H6" s="258"/>
      <c r="I6" s="6">
        <v>1</v>
      </c>
      <c r="J6" s="24"/>
      <c r="K6" s="24"/>
      <c r="L6" s="42"/>
    </row>
    <row r="7" spans="1:12" ht="12.75" customHeight="1">
      <c r="A7" s="249" t="s">
        <v>323</v>
      </c>
      <c r="B7" s="250"/>
      <c r="C7" s="250"/>
      <c r="D7" s="250"/>
      <c r="E7" s="250"/>
      <c r="F7" s="250"/>
      <c r="G7" s="250"/>
      <c r="H7" s="251"/>
      <c r="I7" s="4">
        <v>2</v>
      </c>
      <c r="J7" s="152">
        <f>J8+J15+J25+J34+J38</f>
        <v>749273897</v>
      </c>
      <c r="K7" s="152">
        <f>K8+K15+K25+K34+K38</f>
        <v>708758966</v>
      </c>
      <c r="L7" s="42"/>
    </row>
    <row r="8" spans="1:12" ht="12.75" customHeight="1">
      <c r="A8" s="229" t="s">
        <v>171</v>
      </c>
      <c r="B8" s="230"/>
      <c r="C8" s="230"/>
      <c r="D8" s="230"/>
      <c r="E8" s="230"/>
      <c r="F8" s="230"/>
      <c r="G8" s="230"/>
      <c r="H8" s="231"/>
      <c r="I8" s="4">
        <v>3</v>
      </c>
      <c r="J8" s="152">
        <f>SUM(J9:J14)</f>
        <v>136740</v>
      </c>
      <c r="K8" s="152">
        <f>SUM(K9:K14)</f>
        <v>555463</v>
      </c>
      <c r="L8" s="42"/>
    </row>
    <row r="9" spans="1:12" ht="12.75" customHeight="1">
      <c r="A9" s="243" t="s">
        <v>294</v>
      </c>
      <c r="B9" s="244"/>
      <c r="C9" s="244"/>
      <c r="D9" s="244"/>
      <c r="E9" s="244"/>
      <c r="F9" s="244"/>
      <c r="G9" s="244"/>
      <c r="H9" s="245"/>
      <c r="I9" s="4">
        <v>4</v>
      </c>
      <c r="J9" s="26"/>
      <c r="K9" s="26"/>
      <c r="L9" s="42"/>
    </row>
    <row r="10" spans="1:12" ht="12.75" customHeight="1">
      <c r="A10" s="243" t="s">
        <v>295</v>
      </c>
      <c r="B10" s="244"/>
      <c r="C10" s="244"/>
      <c r="D10" s="244"/>
      <c r="E10" s="244"/>
      <c r="F10" s="244"/>
      <c r="G10" s="244"/>
      <c r="H10" s="245"/>
      <c r="I10" s="4">
        <v>5</v>
      </c>
      <c r="J10" s="26">
        <v>136740</v>
      </c>
      <c r="K10" s="26">
        <v>555463</v>
      </c>
      <c r="L10" s="42"/>
    </row>
    <row r="11" spans="1:12" ht="12.75" customHeight="1">
      <c r="A11" s="243" t="s">
        <v>38</v>
      </c>
      <c r="B11" s="244"/>
      <c r="C11" s="244"/>
      <c r="D11" s="244"/>
      <c r="E11" s="244"/>
      <c r="F11" s="244"/>
      <c r="G11" s="244"/>
      <c r="H11" s="245"/>
      <c r="I11" s="4">
        <v>6</v>
      </c>
      <c r="J11" s="26"/>
      <c r="K11" s="26"/>
      <c r="L11" s="42"/>
    </row>
    <row r="12" spans="1:12" ht="12.75" customHeight="1">
      <c r="A12" s="243" t="s">
        <v>172</v>
      </c>
      <c r="B12" s="244"/>
      <c r="C12" s="244"/>
      <c r="D12" s="244"/>
      <c r="E12" s="244"/>
      <c r="F12" s="244"/>
      <c r="G12" s="244"/>
      <c r="H12" s="245"/>
      <c r="I12" s="4">
        <v>7</v>
      </c>
      <c r="J12" s="26"/>
      <c r="K12" s="26"/>
      <c r="L12" s="42"/>
    </row>
    <row r="13" spans="1:12" ht="12.75" customHeight="1">
      <c r="A13" s="243" t="s">
        <v>443</v>
      </c>
      <c r="B13" s="244"/>
      <c r="C13" s="244"/>
      <c r="D13" s="244"/>
      <c r="E13" s="244"/>
      <c r="F13" s="244"/>
      <c r="G13" s="244"/>
      <c r="H13" s="245"/>
      <c r="I13" s="4">
        <v>8</v>
      </c>
      <c r="J13" s="26"/>
      <c r="K13" s="26"/>
      <c r="L13" s="42"/>
    </row>
    <row r="14" spans="1:12" ht="12.75" customHeight="1">
      <c r="A14" s="243" t="s">
        <v>173</v>
      </c>
      <c r="B14" s="244"/>
      <c r="C14" s="244"/>
      <c r="D14" s="244"/>
      <c r="E14" s="244"/>
      <c r="F14" s="244"/>
      <c r="G14" s="244"/>
      <c r="H14" s="245"/>
      <c r="I14" s="4">
        <v>9</v>
      </c>
      <c r="J14" s="26"/>
      <c r="K14" s="26"/>
      <c r="L14" s="42"/>
    </row>
    <row r="15" spans="1:12" ht="12.75" customHeight="1">
      <c r="A15" s="229" t="s">
        <v>174</v>
      </c>
      <c r="B15" s="230"/>
      <c r="C15" s="230"/>
      <c r="D15" s="230"/>
      <c r="E15" s="230"/>
      <c r="F15" s="230"/>
      <c r="G15" s="230"/>
      <c r="H15" s="231"/>
      <c r="I15" s="4">
        <v>10</v>
      </c>
      <c r="J15" s="152">
        <f>SUM(J16:J24)</f>
        <v>179990028</v>
      </c>
      <c r="K15" s="152">
        <f>SUM(K16:K24)</f>
        <v>164635901</v>
      </c>
      <c r="L15" s="42"/>
    </row>
    <row r="16" spans="1:13" ht="12.75" customHeight="1">
      <c r="A16" s="243" t="s">
        <v>175</v>
      </c>
      <c r="B16" s="244"/>
      <c r="C16" s="244"/>
      <c r="D16" s="244"/>
      <c r="E16" s="244"/>
      <c r="F16" s="244"/>
      <c r="G16" s="244"/>
      <c r="H16" s="245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3" t="s">
        <v>176</v>
      </c>
      <c r="B17" s="244"/>
      <c r="C17" s="244"/>
      <c r="D17" s="244"/>
      <c r="E17" s="244"/>
      <c r="F17" s="244"/>
      <c r="G17" s="244"/>
      <c r="H17" s="245"/>
      <c r="I17" s="4">
        <v>12</v>
      </c>
      <c r="J17" s="26">
        <v>68340805</v>
      </c>
      <c r="K17" s="26">
        <v>64162989</v>
      </c>
      <c r="L17" s="64">
        <f>K16+K17</f>
        <v>69711581</v>
      </c>
      <c r="M17" s="42" t="s">
        <v>158</v>
      </c>
    </row>
    <row r="18" spans="1:12" ht="12.75" customHeight="1">
      <c r="A18" s="243" t="s">
        <v>296</v>
      </c>
      <c r="B18" s="244"/>
      <c r="C18" s="244"/>
      <c r="D18" s="244"/>
      <c r="E18" s="244"/>
      <c r="F18" s="244"/>
      <c r="G18" s="244"/>
      <c r="H18" s="245"/>
      <c r="I18" s="4">
        <v>13</v>
      </c>
      <c r="J18" s="26">
        <v>66153617</v>
      </c>
      <c r="K18" s="26">
        <v>54737479</v>
      </c>
      <c r="L18" s="64">
        <f>L16-L17</f>
        <v>1073125419</v>
      </c>
    </row>
    <row r="19" spans="1:13" ht="12.75" customHeight="1">
      <c r="A19" s="243" t="s">
        <v>177</v>
      </c>
      <c r="B19" s="244"/>
      <c r="C19" s="244"/>
      <c r="D19" s="244"/>
      <c r="E19" s="244"/>
      <c r="F19" s="244"/>
      <c r="G19" s="244"/>
      <c r="H19" s="245"/>
      <c r="I19" s="4">
        <v>14</v>
      </c>
      <c r="J19" s="26"/>
      <c r="K19" s="26"/>
      <c r="L19" s="120">
        <f>K18+K19+K23</f>
        <v>54746779</v>
      </c>
      <c r="M19" s="42" t="s">
        <v>158</v>
      </c>
    </row>
    <row r="20" spans="1:13" ht="12.75" customHeight="1">
      <c r="A20" s="243" t="s">
        <v>178</v>
      </c>
      <c r="B20" s="244"/>
      <c r="C20" s="244"/>
      <c r="D20" s="244"/>
      <c r="E20" s="244"/>
      <c r="F20" s="244"/>
      <c r="G20" s="244"/>
      <c r="H20" s="245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3" t="s">
        <v>179</v>
      </c>
      <c r="B21" s="244"/>
      <c r="C21" s="244"/>
      <c r="D21" s="244"/>
      <c r="E21" s="244"/>
      <c r="F21" s="244"/>
      <c r="G21" s="244"/>
      <c r="H21" s="245"/>
      <c r="I21" s="4">
        <v>16</v>
      </c>
      <c r="J21" s="26">
        <v>34576964</v>
      </c>
      <c r="K21" s="26">
        <v>34178902</v>
      </c>
      <c r="L21" s="120">
        <f>L20-L19</f>
        <v>391329221</v>
      </c>
    </row>
    <row r="22" spans="1:12" ht="12.75" customHeight="1">
      <c r="A22" s="243" t="s">
        <v>180</v>
      </c>
      <c r="B22" s="244"/>
      <c r="C22" s="244"/>
      <c r="D22" s="244"/>
      <c r="E22" s="244"/>
      <c r="F22" s="244"/>
      <c r="G22" s="244"/>
      <c r="H22" s="245"/>
      <c r="I22" s="4">
        <v>17</v>
      </c>
      <c r="J22" s="26">
        <v>3286081</v>
      </c>
      <c r="K22" s="26">
        <v>4036081</v>
      </c>
      <c r="L22" s="64">
        <f>K21+K22</f>
        <v>38214983</v>
      </c>
    </row>
    <row r="23" spans="1:12" ht="12.75" customHeight="1">
      <c r="A23" s="243" t="s">
        <v>181</v>
      </c>
      <c r="B23" s="244"/>
      <c r="C23" s="244"/>
      <c r="D23" s="244"/>
      <c r="E23" s="244"/>
      <c r="F23" s="244"/>
      <c r="G23" s="244"/>
      <c r="H23" s="245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3" t="s">
        <v>297</v>
      </c>
      <c r="B24" s="244"/>
      <c r="C24" s="244"/>
      <c r="D24" s="244"/>
      <c r="E24" s="244"/>
      <c r="F24" s="244"/>
      <c r="G24" s="244"/>
      <c r="H24" s="245"/>
      <c r="I24" s="4">
        <v>19</v>
      </c>
      <c r="J24" s="26">
        <v>2074669</v>
      </c>
      <c r="K24" s="26">
        <v>1962558</v>
      </c>
      <c r="L24" s="64">
        <f>L22-L23</f>
        <v>-15692017</v>
      </c>
    </row>
    <row r="25" spans="1:12" ht="12.75" customHeight="1">
      <c r="A25" s="229" t="s">
        <v>322</v>
      </c>
      <c r="B25" s="230"/>
      <c r="C25" s="230"/>
      <c r="D25" s="230"/>
      <c r="E25" s="230"/>
      <c r="F25" s="230"/>
      <c r="G25" s="230"/>
      <c r="H25" s="231"/>
      <c r="I25" s="4">
        <v>20</v>
      </c>
      <c r="J25" s="152">
        <f>SUM(J26:J33)</f>
        <v>569147129</v>
      </c>
      <c r="K25" s="152">
        <f>SUM(K26:K33)</f>
        <v>543567602</v>
      </c>
      <c r="L25" s="42"/>
    </row>
    <row r="26" spans="1:12" ht="12.75" customHeight="1">
      <c r="A26" s="243" t="s">
        <v>182</v>
      </c>
      <c r="B26" s="244"/>
      <c r="C26" s="244"/>
      <c r="D26" s="244"/>
      <c r="E26" s="244"/>
      <c r="F26" s="244"/>
      <c r="G26" s="244"/>
      <c r="H26" s="245"/>
      <c r="I26" s="4">
        <v>21</v>
      </c>
      <c r="J26" s="26">
        <v>419450043</v>
      </c>
      <c r="K26" s="26">
        <v>419832565</v>
      </c>
      <c r="L26" s="42"/>
    </row>
    <row r="27" spans="1:12" ht="12.75" customHeight="1">
      <c r="A27" s="243" t="s">
        <v>298</v>
      </c>
      <c r="B27" s="244"/>
      <c r="C27" s="244"/>
      <c r="D27" s="244"/>
      <c r="E27" s="244"/>
      <c r="F27" s="244"/>
      <c r="G27" s="244"/>
      <c r="H27" s="245"/>
      <c r="I27" s="4">
        <v>22</v>
      </c>
      <c r="J27" s="26">
        <v>149216583</v>
      </c>
      <c r="K27" s="26">
        <v>123068952</v>
      </c>
      <c r="L27" s="42"/>
    </row>
    <row r="28" spans="1:12" ht="12.75" customHeight="1">
      <c r="A28" s="243" t="s">
        <v>183</v>
      </c>
      <c r="B28" s="244"/>
      <c r="C28" s="244"/>
      <c r="D28" s="244"/>
      <c r="E28" s="244"/>
      <c r="F28" s="244"/>
      <c r="G28" s="244"/>
      <c r="H28" s="245"/>
      <c r="I28" s="4">
        <v>23</v>
      </c>
      <c r="J28" s="26"/>
      <c r="K28" s="26"/>
      <c r="L28" s="42" t="s">
        <v>160</v>
      </c>
    </row>
    <row r="29" spans="1:12" ht="12.75" customHeight="1">
      <c r="A29" s="243" t="s">
        <v>333</v>
      </c>
      <c r="B29" s="244"/>
      <c r="C29" s="244"/>
      <c r="D29" s="244"/>
      <c r="E29" s="244"/>
      <c r="F29" s="244"/>
      <c r="G29" s="244"/>
      <c r="H29" s="245"/>
      <c r="I29" s="4">
        <v>24</v>
      </c>
      <c r="J29" s="26"/>
      <c r="K29" s="26"/>
      <c r="L29" s="42"/>
    </row>
    <row r="30" spans="1:12" ht="12.75" customHeight="1">
      <c r="A30" s="243" t="s">
        <v>320</v>
      </c>
      <c r="B30" s="244"/>
      <c r="C30" s="244"/>
      <c r="D30" s="244"/>
      <c r="E30" s="244"/>
      <c r="F30" s="244"/>
      <c r="G30" s="244"/>
      <c r="H30" s="245"/>
      <c r="I30" s="4">
        <v>25</v>
      </c>
      <c r="J30" s="26">
        <v>3248</v>
      </c>
      <c r="K30" s="26">
        <v>13757</v>
      </c>
      <c r="L30" s="42" t="s">
        <v>159</v>
      </c>
    </row>
    <row r="31" spans="1:12" ht="12.75" customHeight="1">
      <c r="A31" s="243" t="s">
        <v>321</v>
      </c>
      <c r="B31" s="244"/>
      <c r="C31" s="244"/>
      <c r="D31" s="244"/>
      <c r="E31" s="244"/>
      <c r="F31" s="244"/>
      <c r="G31" s="244"/>
      <c r="H31" s="245"/>
      <c r="I31" s="4">
        <v>26</v>
      </c>
      <c r="J31" s="26">
        <v>477255</v>
      </c>
      <c r="K31" s="26">
        <v>652328</v>
      </c>
      <c r="L31" s="42" t="s">
        <v>161</v>
      </c>
    </row>
    <row r="32" spans="1:12" ht="12.75" customHeight="1">
      <c r="A32" s="243" t="s">
        <v>299</v>
      </c>
      <c r="B32" s="244"/>
      <c r="C32" s="244"/>
      <c r="D32" s="244"/>
      <c r="E32" s="244"/>
      <c r="F32" s="244"/>
      <c r="G32" s="244"/>
      <c r="H32" s="245"/>
      <c r="I32" s="4">
        <v>27</v>
      </c>
      <c r="J32" s="26"/>
      <c r="K32" s="26"/>
      <c r="L32" s="42"/>
    </row>
    <row r="33" spans="1:12" ht="12.75" customHeight="1">
      <c r="A33" s="243" t="s">
        <v>334</v>
      </c>
      <c r="B33" s="244"/>
      <c r="C33" s="244"/>
      <c r="D33" s="244"/>
      <c r="E33" s="244"/>
      <c r="F33" s="244"/>
      <c r="G33" s="244"/>
      <c r="H33" s="245"/>
      <c r="I33" s="4">
        <v>28</v>
      </c>
      <c r="J33" s="26"/>
      <c r="K33" s="26"/>
      <c r="L33" s="42"/>
    </row>
    <row r="34" spans="1:11" s="159" customFormat="1" ht="12.75" customHeight="1">
      <c r="A34" s="229" t="s">
        <v>444</v>
      </c>
      <c r="B34" s="230"/>
      <c r="C34" s="230"/>
      <c r="D34" s="230"/>
      <c r="E34" s="230"/>
      <c r="F34" s="230"/>
      <c r="G34" s="230"/>
      <c r="H34" s="231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3" t="s">
        <v>184</v>
      </c>
      <c r="B35" s="244"/>
      <c r="C35" s="244"/>
      <c r="D35" s="244"/>
      <c r="E35" s="244"/>
      <c r="F35" s="244"/>
      <c r="G35" s="244"/>
      <c r="H35" s="245"/>
      <c r="I35" s="4">
        <v>30</v>
      </c>
      <c r="J35" s="26"/>
      <c r="K35" s="26"/>
      <c r="L35" s="42"/>
    </row>
    <row r="36" spans="1:12" ht="12.75" customHeight="1">
      <c r="A36" s="243" t="s">
        <v>300</v>
      </c>
      <c r="B36" s="244"/>
      <c r="C36" s="244"/>
      <c r="D36" s="244"/>
      <c r="E36" s="244"/>
      <c r="F36" s="244"/>
      <c r="G36" s="244"/>
      <c r="H36" s="245"/>
      <c r="I36" s="4">
        <v>31</v>
      </c>
      <c r="J36" s="26"/>
      <c r="K36" s="26"/>
      <c r="L36" s="42"/>
    </row>
    <row r="37" spans="1:12" ht="12.75" customHeight="1">
      <c r="A37" s="243" t="s">
        <v>185</v>
      </c>
      <c r="B37" s="244"/>
      <c r="C37" s="244"/>
      <c r="D37" s="244"/>
      <c r="E37" s="244"/>
      <c r="F37" s="244"/>
      <c r="G37" s="244"/>
      <c r="H37" s="245"/>
      <c r="I37" s="4">
        <v>32</v>
      </c>
      <c r="J37" s="26"/>
      <c r="K37" s="26"/>
      <c r="L37" s="42"/>
    </row>
    <row r="38" spans="1:12" ht="12.75" customHeight="1">
      <c r="A38" s="243" t="s">
        <v>186</v>
      </c>
      <c r="B38" s="244"/>
      <c r="C38" s="244"/>
      <c r="D38" s="244"/>
      <c r="E38" s="244"/>
      <c r="F38" s="244"/>
      <c r="G38" s="244"/>
      <c r="H38" s="245"/>
      <c r="I38" s="4">
        <v>33</v>
      </c>
      <c r="J38" s="26"/>
      <c r="K38" s="26"/>
      <c r="L38" s="42"/>
    </row>
    <row r="39" spans="1:12" ht="12.75" customHeight="1">
      <c r="A39" s="229" t="s">
        <v>324</v>
      </c>
      <c r="B39" s="230"/>
      <c r="C39" s="230"/>
      <c r="D39" s="230"/>
      <c r="E39" s="230"/>
      <c r="F39" s="230"/>
      <c r="G39" s="230"/>
      <c r="H39" s="231"/>
      <c r="I39" s="4">
        <v>34</v>
      </c>
      <c r="J39" s="152">
        <f>J40+J48+J55+J63</f>
        <v>668453422</v>
      </c>
      <c r="K39" s="152">
        <f>K40+K48+K55+K63</f>
        <v>738597012</v>
      </c>
      <c r="L39" s="42"/>
    </row>
    <row r="40" spans="1:12" s="159" customFormat="1" ht="12.75" customHeight="1">
      <c r="A40" s="229" t="s">
        <v>325</v>
      </c>
      <c r="B40" s="230"/>
      <c r="C40" s="230"/>
      <c r="D40" s="230"/>
      <c r="E40" s="230"/>
      <c r="F40" s="230"/>
      <c r="G40" s="230"/>
      <c r="H40" s="231"/>
      <c r="I40" s="4">
        <v>35</v>
      </c>
      <c r="J40" s="152">
        <f>SUM(J41:J47)</f>
        <v>434941674</v>
      </c>
      <c r="K40" s="152">
        <f>SUM(K41:K47)</f>
        <v>289187451</v>
      </c>
      <c r="L40" s="159" t="s">
        <v>162</v>
      </c>
    </row>
    <row r="41" spans="1:12" ht="12.75" customHeight="1">
      <c r="A41" s="243" t="s">
        <v>187</v>
      </c>
      <c r="B41" s="244"/>
      <c r="C41" s="244"/>
      <c r="D41" s="244"/>
      <c r="E41" s="244"/>
      <c r="F41" s="244"/>
      <c r="G41" s="244"/>
      <c r="H41" s="245"/>
      <c r="I41" s="4">
        <v>36</v>
      </c>
      <c r="J41" s="26">
        <v>55191037</v>
      </c>
      <c r="K41" s="26">
        <v>50286870</v>
      </c>
      <c r="L41" s="42"/>
    </row>
    <row r="42" spans="1:12" ht="12.75" customHeight="1">
      <c r="A42" s="243" t="s">
        <v>188</v>
      </c>
      <c r="B42" s="244"/>
      <c r="C42" s="244"/>
      <c r="D42" s="244"/>
      <c r="E42" s="244"/>
      <c r="F42" s="244"/>
      <c r="G42" s="244"/>
      <c r="H42" s="245"/>
      <c r="I42" s="4">
        <v>37</v>
      </c>
      <c r="J42" s="26"/>
      <c r="K42" s="26">
        <v>63400881</v>
      </c>
      <c r="L42" s="42"/>
    </row>
    <row r="43" spans="1:12" ht="12.75" customHeight="1">
      <c r="A43" s="243" t="s">
        <v>318</v>
      </c>
      <c r="B43" s="244"/>
      <c r="C43" s="244"/>
      <c r="D43" s="244"/>
      <c r="E43" s="244"/>
      <c r="F43" s="244"/>
      <c r="G43" s="244"/>
      <c r="H43" s="245"/>
      <c r="I43" s="4">
        <v>38</v>
      </c>
      <c r="J43" s="26">
        <v>213847092</v>
      </c>
      <c r="K43" s="26">
        <v>82633977</v>
      </c>
      <c r="L43" s="42"/>
    </row>
    <row r="44" spans="1:12" ht="12.75" customHeight="1">
      <c r="A44" s="243" t="s">
        <v>335</v>
      </c>
      <c r="B44" s="244"/>
      <c r="C44" s="244"/>
      <c r="D44" s="244"/>
      <c r="E44" s="244"/>
      <c r="F44" s="244"/>
      <c r="G44" s="244"/>
      <c r="H44" s="245"/>
      <c r="I44" s="4">
        <v>39</v>
      </c>
      <c r="J44" s="26">
        <v>116054925</v>
      </c>
      <c r="K44" s="26">
        <v>34349347</v>
      </c>
      <c r="L44" s="42"/>
    </row>
    <row r="45" spans="1:12" ht="12.75" customHeight="1">
      <c r="A45" s="243" t="s">
        <v>319</v>
      </c>
      <c r="B45" s="244"/>
      <c r="C45" s="244"/>
      <c r="D45" s="244"/>
      <c r="E45" s="244"/>
      <c r="F45" s="244"/>
      <c r="G45" s="244"/>
      <c r="H45" s="245"/>
      <c r="I45" s="4">
        <v>40</v>
      </c>
      <c r="J45" s="26">
        <v>49848620</v>
      </c>
      <c r="K45" s="26">
        <v>58516376</v>
      </c>
      <c r="L45" s="42"/>
    </row>
    <row r="46" spans="1:12" ht="12.75" customHeight="1">
      <c r="A46" s="243" t="s">
        <v>336</v>
      </c>
      <c r="B46" s="244"/>
      <c r="C46" s="244"/>
      <c r="D46" s="244"/>
      <c r="E46" s="244"/>
      <c r="F46" s="244"/>
      <c r="G46" s="244"/>
      <c r="H46" s="245"/>
      <c r="I46" s="4">
        <v>41</v>
      </c>
      <c r="J46" s="26"/>
      <c r="K46" s="26"/>
      <c r="L46" s="42"/>
    </row>
    <row r="47" spans="1:12" ht="12.75" customHeight="1">
      <c r="A47" s="243" t="s">
        <v>326</v>
      </c>
      <c r="B47" s="244"/>
      <c r="C47" s="244"/>
      <c r="D47" s="244"/>
      <c r="E47" s="244"/>
      <c r="F47" s="244"/>
      <c r="G47" s="244"/>
      <c r="H47" s="245"/>
      <c r="I47" s="4">
        <v>42</v>
      </c>
      <c r="J47" s="26"/>
      <c r="K47" s="26"/>
      <c r="L47" s="42"/>
    </row>
    <row r="48" spans="1:11" s="159" customFormat="1" ht="12.75" customHeight="1">
      <c r="A48" s="229" t="s">
        <v>327</v>
      </c>
      <c r="B48" s="230"/>
      <c r="C48" s="230"/>
      <c r="D48" s="230"/>
      <c r="E48" s="230"/>
      <c r="F48" s="230"/>
      <c r="G48" s="230"/>
      <c r="H48" s="231"/>
      <c r="I48" s="4">
        <v>43</v>
      </c>
      <c r="J48" s="152">
        <f>SUM(J49:J54)</f>
        <v>184412623</v>
      </c>
      <c r="K48" s="152">
        <f>SUM(K49:K54)</f>
        <v>228495003</v>
      </c>
    </row>
    <row r="49" spans="1:12" ht="12.75" customHeight="1">
      <c r="A49" s="243" t="s">
        <v>189</v>
      </c>
      <c r="B49" s="244"/>
      <c r="C49" s="244"/>
      <c r="D49" s="244"/>
      <c r="E49" s="244"/>
      <c r="F49" s="244"/>
      <c r="G49" s="244"/>
      <c r="H49" s="245"/>
      <c r="I49" s="4">
        <v>44</v>
      </c>
      <c r="J49" s="26">
        <v>1259876</v>
      </c>
      <c r="K49" s="26">
        <v>5543889</v>
      </c>
      <c r="L49" s="42"/>
    </row>
    <row r="50" spans="1:12" ht="12.75" customHeight="1">
      <c r="A50" s="243" t="s">
        <v>337</v>
      </c>
      <c r="B50" s="244"/>
      <c r="C50" s="244"/>
      <c r="D50" s="244"/>
      <c r="E50" s="244"/>
      <c r="F50" s="244"/>
      <c r="G50" s="244"/>
      <c r="H50" s="245"/>
      <c r="I50" s="4">
        <v>45</v>
      </c>
      <c r="J50" s="26">
        <v>133612862</v>
      </c>
      <c r="K50" s="26">
        <v>205901076</v>
      </c>
      <c r="L50" s="42" t="s">
        <v>157</v>
      </c>
    </row>
    <row r="51" spans="1:12" ht="12.75" customHeight="1">
      <c r="A51" s="243" t="s">
        <v>190</v>
      </c>
      <c r="B51" s="244"/>
      <c r="C51" s="244"/>
      <c r="D51" s="244"/>
      <c r="E51" s="244"/>
      <c r="F51" s="244"/>
      <c r="G51" s="244"/>
      <c r="H51" s="245"/>
      <c r="I51" s="4">
        <v>46</v>
      </c>
      <c r="J51" s="26"/>
      <c r="K51" s="26"/>
      <c r="L51" s="42"/>
    </row>
    <row r="52" spans="1:12" ht="12.75" customHeight="1">
      <c r="A52" s="243" t="s">
        <v>191</v>
      </c>
      <c r="B52" s="244"/>
      <c r="C52" s="244"/>
      <c r="D52" s="244"/>
      <c r="E52" s="244"/>
      <c r="F52" s="244"/>
      <c r="G52" s="244"/>
      <c r="H52" s="245"/>
      <c r="I52" s="4">
        <v>47</v>
      </c>
      <c r="J52" s="26">
        <v>890</v>
      </c>
      <c r="K52" s="26">
        <v>1303</v>
      </c>
      <c r="L52" s="42"/>
    </row>
    <row r="53" spans="1:12" ht="12.75" customHeight="1">
      <c r="A53" s="243" t="s">
        <v>192</v>
      </c>
      <c r="B53" s="244"/>
      <c r="C53" s="244"/>
      <c r="D53" s="244"/>
      <c r="E53" s="244"/>
      <c r="F53" s="244"/>
      <c r="G53" s="244"/>
      <c r="H53" s="245"/>
      <c r="I53" s="4">
        <v>48</v>
      </c>
      <c r="J53" s="26">
        <v>49421570</v>
      </c>
      <c r="K53" s="26">
        <v>16910927</v>
      </c>
      <c r="L53" s="42"/>
    </row>
    <row r="54" spans="1:12" ht="12.75" customHeight="1">
      <c r="A54" s="243" t="s">
        <v>193</v>
      </c>
      <c r="B54" s="244"/>
      <c r="C54" s="244"/>
      <c r="D54" s="244"/>
      <c r="E54" s="244"/>
      <c r="F54" s="244"/>
      <c r="G54" s="244"/>
      <c r="H54" s="245"/>
      <c r="I54" s="4">
        <v>49</v>
      </c>
      <c r="J54" s="26">
        <v>117425</v>
      </c>
      <c r="K54" s="26">
        <v>137808</v>
      </c>
      <c r="L54" s="42"/>
    </row>
    <row r="55" spans="1:11" s="159" customFormat="1" ht="12.75" customHeight="1">
      <c r="A55" s="229" t="s">
        <v>328</v>
      </c>
      <c r="B55" s="230"/>
      <c r="C55" s="230"/>
      <c r="D55" s="230"/>
      <c r="E55" s="230"/>
      <c r="F55" s="230"/>
      <c r="G55" s="230"/>
      <c r="H55" s="231"/>
      <c r="I55" s="4">
        <v>50</v>
      </c>
      <c r="J55" s="152">
        <f>SUM(J56:J62)</f>
        <v>26687789</v>
      </c>
      <c r="K55" s="152">
        <f>SUM(K56:K62)</f>
        <v>189391916</v>
      </c>
    </row>
    <row r="56" spans="1:12" ht="12.75" customHeight="1">
      <c r="A56" s="243" t="s">
        <v>338</v>
      </c>
      <c r="B56" s="244"/>
      <c r="C56" s="244"/>
      <c r="D56" s="244"/>
      <c r="E56" s="244"/>
      <c r="F56" s="244"/>
      <c r="G56" s="244"/>
      <c r="H56" s="245"/>
      <c r="I56" s="4">
        <v>51</v>
      </c>
      <c r="J56" s="26"/>
      <c r="K56" s="26"/>
      <c r="L56" s="42"/>
    </row>
    <row r="57" spans="1:12" ht="12.75" customHeight="1">
      <c r="A57" s="243" t="s">
        <v>301</v>
      </c>
      <c r="B57" s="244"/>
      <c r="C57" s="244"/>
      <c r="D57" s="244"/>
      <c r="E57" s="244"/>
      <c r="F57" s="244"/>
      <c r="G57" s="244"/>
      <c r="H57" s="245"/>
      <c r="I57" s="4">
        <v>52</v>
      </c>
      <c r="J57" s="26">
        <v>4681963</v>
      </c>
      <c r="K57" s="26">
        <v>176210126</v>
      </c>
      <c r="L57" s="42"/>
    </row>
    <row r="58" spans="1:12" ht="12.75" customHeight="1">
      <c r="A58" s="243" t="s">
        <v>194</v>
      </c>
      <c r="B58" s="244"/>
      <c r="C58" s="244"/>
      <c r="D58" s="244"/>
      <c r="E58" s="244"/>
      <c r="F58" s="244"/>
      <c r="G58" s="244"/>
      <c r="H58" s="245"/>
      <c r="I58" s="4">
        <v>53</v>
      </c>
      <c r="J58" s="26"/>
      <c r="K58" s="26"/>
      <c r="L58" s="42"/>
    </row>
    <row r="59" spans="1:12" ht="12.75" customHeight="1">
      <c r="A59" s="243" t="s">
        <v>333</v>
      </c>
      <c r="B59" s="244"/>
      <c r="C59" s="244"/>
      <c r="D59" s="244"/>
      <c r="E59" s="244"/>
      <c r="F59" s="244"/>
      <c r="G59" s="244"/>
      <c r="H59" s="245"/>
      <c r="I59" s="4">
        <v>54</v>
      </c>
      <c r="J59" s="26"/>
      <c r="K59" s="26"/>
      <c r="L59" s="42" t="s">
        <v>163</v>
      </c>
    </row>
    <row r="60" spans="1:12" ht="12.75" customHeight="1">
      <c r="A60" s="243" t="s">
        <v>320</v>
      </c>
      <c r="B60" s="244"/>
      <c r="C60" s="244"/>
      <c r="D60" s="244"/>
      <c r="E60" s="244"/>
      <c r="F60" s="244"/>
      <c r="G60" s="244"/>
      <c r="H60" s="245"/>
      <c r="I60" s="4">
        <v>55</v>
      </c>
      <c r="J60" s="26"/>
      <c r="K60" s="26"/>
      <c r="L60" s="42" t="s">
        <v>164</v>
      </c>
    </row>
    <row r="61" spans="1:12" ht="12.75" customHeight="1">
      <c r="A61" s="243" t="s">
        <v>331</v>
      </c>
      <c r="B61" s="244"/>
      <c r="C61" s="244"/>
      <c r="D61" s="244"/>
      <c r="E61" s="244"/>
      <c r="F61" s="244"/>
      <c r="G61" s="244"/>
      <c r="H61" s="245"/>
      <c r="I61" s="4">
        <v>56</v>
      </c>
      <c r="J61" s="26">
        <v>12632314</v>
      </c>
      <c r="K61" s="26">
        <v>12312190</v>
      </c>
      <c r="L61" s="42"/>
    </row>
    <row r="62" spans="1:12" ht="12.75" customHeight="1">
      <c r="A62" s="243" t="s">
        <v>195</v>
      </c>
      <c r="B62" s="244"/>
      <c r="C62" s="244"/>
      <c r="D62" s="244"/>
      <c r="E62" s="244"/>
      <c r="F62" s="244"/>
      <c r="G62" s="244"/>
      <c r="H62" s="245"/>
      <c r="I62" s="4">
        <v>57</v>
      </c>
      <c r="J62" s="26">
        <v>9373512</v>
      </c>
      <c r="K62" s="26">
        <v>869600</v>
      </c>
      <c r="L62" s="42" t="s">
        <v>165</v>
      </c>
    </row>
    <row r="63" spans="1:11" s="159" customFormat="1" ht="12.75" customHeight="1">
      <c r="A63" s="229" t="s">
        <v>302</v>
      </c>
      <c r="B63" s="230"/>
      <c r="C63" s="230"/>
      <c r="D63" s="230"/>
      <c r="E63" s="230"/>
      <c r="F63" s="230"/>
      <c r="G63" s="230"/>
      <c r="H63" s="231"/>
      <c r="I63" s="4">
        <v>58</v>
      </c>
      <c r="J63" s="155">
        <v>22411336</v>
      </c>
      <c r="K63" s="155">
        <v>31522642</v>
      </c>
    </row>
    <row r="64" spans="1:13" ht="12.75" customHeight="1">
      <c r="A64" s="229" t="s">
        <v>196</v>
      </c>
      <c r="B64" s="230"/>
      <c r="C64" s="230"/>
      <c r="D64" s="230"/>
      <c r="E64" s="230"/>
      <c r="F64" s="230"/>
      <c r="G64" s="230"/>
      <c r="H64" s="231"/>
      <c r="I64" s="4">
        <v>59</v>
      </c>
      <c r="J64" s="155">
        <v>5501947</v>
      </c>
      <c r="K64" s="155">
        <v>1127811</v>
      </c>
      <c r="L64" s="42"/>
      <c r="M64" s="9"/>
    </row>
    <row r="65" spans="1:12" ht="12.75" customHeight="1">
      <c r="A65" s="229" t="s">
        <v>330</v>
      </c>
      <c r="B65" s="230"/>
      <c r="C65" s="230"/>
      <c r="D65" s="230"/>
      <c r="E65" s="230"/>
      <c r="F65" s="230"/>
      <c r="G65" s="230"/>
      <c r="H65" s="231"/>
      <c r="I65" s="4">
        <v>60</v>
      </c>
      <c r="J65" s="152">
        <f>J6+J7+J39+J64</f>
        <v>1423229266</v>
      </c>
      <c r="K65" s="152">
        <f>K6+K7+K39+K64</f>
        <v>1448483789</v>
      </c>
      <c r="L65" s="42"/>
    </row>
    <row r="66" spans="1:12" ht="12.75" customHeight="1" thickBot="1">
      <c r="A66" s="255" t="s">
        <v>329</v>
      </c>
      <c r="B66" s="256"/>
      <c r="C66" s="256"/>
      <c r="D66" s="256"/>
      <c r="E66" s="256"/>
      <c r="F66" s="256"/>
      <c r="G66" s="256"/>
      <c r="H66" s="257"/>
      <c r="I66" s="7">
        <v>61</v>
      </c>
      <c r="J66" s="156">
        <v>291648942</v>
      </c>
      <c r="K66" s="156">
        <v>169397834</v>
      </c>
      <c r="L66" s="42"/>
    </row>
    <row r="67" spans="1:12" ht="12">
      <c r="A67" s="252" t="s">
        <v>466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4"/>
    </row>
    <row r="68" spans="1:25" ht="12.75" customHeight="1">
      <c r="A68" s="239" t="s">
        <v>332</v>
      </c>
      <c r="B68" s="240"/>
      <c r="C68" s="240"/>
      <c r="D68" s="240"/>
      <c r="E68" s="240"/>
      <c r="F68" s="240"/>
      <c r="G68" s="240"/>
      <c r="H68" s="258"/>
      <c r="I68" s="6">
        <v>62</v>
      </c>
      <c r="J68" s="151">
        <f>J69+J70+J71+J77+J78+J81+J84</f>
        <v>665899638</v>
      </c>
      <c r="K68" s="151">
        <f>K69+K70+K71+K77+K78+K81+K84</f>
        <v>657812431</v>
      </c>
      <c r="L68" s="42"/>
      <c r="Y68" s="9"/>
    </row>
    <row r="69" spans="1:25" s="159" customFormat="1" ht="12.75" customHeight="1">
      <c r="A69" s="249" t="s">
        <v>198</v>
      </c>
      <c r="B69" s="250"/>
      <c r="C69" s="250"/>
      <c r="D69" s="250"/>
      <c r="E69" s="250"/>
      <c r="F69" s="250"/>
      <c r="G69" s="250"/>
      <c r="H69" s="251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46" t="s">
        <v>199</v>
      </c>
      <c r="B70" s="247"/>
      <c r="C70" s="247"/>
      <c r="D70" s="247"/>
      <c r="E70" s="247"/>
      <c r="F70" s="247"/>
      <c r="G70" s="247"/>
      <c r="H70" s="248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46" t="s">
        <v>200</v>
      </c>
      <c r="B71" s="247"/>
      <c r="C71" s="247"/>
      <c r="D71" s="247"/>
      <c r="E71" s="247"/>
      <c r="F71" s="247"/>
      <c r="G71" s="247"/>
      <c r="H71" s="248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23" t="s">
        <v>303</v>
      </c>
      <c r="B72" s="224"/>
      <c r="C72" s="224"/>
      <c r="D72" s="224"/>
      <c r="E72" s="224"/>
      <c r="F72" s="224"/>
      <c r="G72" s="224"/>
      <c r="H72" s="225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23" t="s">
        <v>201</v>
      </c>
      <c r="B73" s="224"/>
      <c r="C73" s="224"/>
      <c r="D73" s="224"/>
      <c r="E73" s="224"/>
      <c r="F73" s="224"/>
      <c r="G73" s="224"/>
      <c r="H73" s="225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23" t="s">
        <v>339</v>
      </c>
      <c r="B74" s="224"/>
      <c r="C74" s="224"/>
      <c r="D74" s="224"/>
      <c r="E74" s="224"/>
      <c r="F74" s="224"/>
      <c r="G74" s="224"/>
      <c r="H74" s="225"/>
      <c r="I74" s="4">
        <v>68</v>
      </c>
      <c r="J74" s="26">
        <v>0</v>
      </c>
      <c r="K74" s="26">
        <v>0</v>
      </c>
      <c r="L74" s="42"/>
    </row>
    <row r="75" spans="1:12" ht="12.75" customHeight="1">
      <c r="A75" s="223" t="s">
        <v>202</v>
      </c>
      <c r="B75" s="224"/>
      <c r="C75" s="224"/>
      <c r="D75" s="224"/>
      <c r="E75" s="224"/>
      <c r="F75" s="224"/>
      <c r="G75" s="224"/>
      <c r="H75" s="225"/>
      <c r="I75" s="4">
        <v>69</v>
      </c>
      <c r="J75" s="26"/>
      <c r="K75" s="26"/>
      <c r="L75" s="42"/>
    </row>
    <row r="76" spans="1:12" ht="12.75" customHeight="1">
      <c r="A76" s="223" t="s">
        <v>203</v>
      </c>
      <c r="B76" s="224"/>
      <c r="C76" s="224"/>
      <c r="D76" s="224"/>
      <c r="E76" s="224"/>
      <c r="F76" s="224"/>
      <c r="G76" s="224"/>
      <c r="H76" s="225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49" t="s">
        <v>204</v>
      </c>
      <c r="B77" s="250"/>
      <c r="C77" s="250"/>
      <c r="D77" s="250"/>
      <c r="E77" s="250"/>
      <c r="F77" s="250"/>
      <c r="G77" s="250"/>
      <c r="H77" s="251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46" t="s">
        <v>445</v>
      </c>
      <c r="B78" s="247"/>
      <c r="C78" s="247"/>
      <c r="D78" s="247"/>
      <c r="E78" s="247"/>
      <c r="F78" s="247"/>
      <c r="G78" s="247"/>
      <c r="H78" s="248"/>
      <c r="I78" s="52">
        <v>72</v>
      </c>
      <c r="J78" s="162">
        <f>J79-J80</f>
        <v>312352661</v>
      </c>
      <c r="K78" s="162">
        <f>K79-K80</f>
        <v>349584804</v>
      </c>
      <c r="L78" s="163">
        <f>L76+L77</f>
        <v>1083194.47</v>
      </c>
    </row>
    <row r="79" spans="1:13" ht="12.75" customHeight="1">
      <c r="A79" s="223" t="s">
        <v>340</v>
      </c>
      <c r="B79" s="224"/>
      <c r="C79" s="224"/>
      <c r="D79" s="224"/>
      <c r="E79" s="224"/>
      <c r="F79" s="224"/>
      <c r="G79" s="224"/>
      <c r="H79" s="225"/>
      <c r="I79" s="4">
        <v>73</v>
      </c>
      <c r="J79" s="26">
        <v>312352661</v>
      </c>
      <c r="K79" s="26">
        <v>349584804</v>
      </c>
      <c r="L79" s="42"/>
      <c r="M79" s="9"/>
    </row>
    <row r="80" spans="1:12" ht="12.75" customHeight="1">
      <c r="A80" s="223" t="s">
        <v>341</v>
      </c>
      <c r="B80" s="224"/>
      <c r="C80" s="224"/>
      <c r="D80" s="224"/>
      <c r="E80" s="224"/>
      <c r="F80" s="224"/>
      <c r="G80" s="224"/>
      <c r="H80" s="225"/>
      <c r="I80" s="4">
        <v>74</v>
      </c>
      <c r="J80" s="26"/>
      <c r="K80" s="26"/>
      <c r="L80" s="42"/>
    </row>
    <row r="81" spans="1:12" s="159" customFormat="1" ht="12.75" customHeight="1">
      <c r="A81" s="249" t="s">
        <v>446</v>
      </c>
      <c r="B81" s="250"/>
      <c r="C81" s="250"/>
      <c r="D81" s="250"/>
      <c r="E81" s="250"/>
      <c r="F81" s="250"/>
      <c r="G81" s="250"/>
      <c r="H81" s="251"/>
      <c r="I81" s="4">
        <v>75</v>
      </c>
      <c r="J81" s="152">
        <f>J82-J83</f>
        <v>37232143</v>
      </c>
      <c r="K81" s="152">
        <f>K82-K83</f>
        <v>-8087207</v>
      </c>
      <c r="L81" s="160" t="e">
        <f>K81-#REF!</f>
        <v>#REF!</v>
      </c>
    </row>
    <row r="82" spans="1:13" ht="12.75" customHeight="1">
      <c r="A82" s="223" t="s">
        <v>342</v>
      </c>
      <c r="B82" s="224"/>
      <c r="C82" s="224"/>
      <c r="D82" s="224"/>
      <c r="E82" s="224"/>
      <c r="F82" s="224"/>
      <c r="G82" s="224"/>
      <c r="H82" s="225"/>
      <c r="I82" s="4">
        <v>76</v>
      </c>
      <c r="J82" s="26">
        <v>37232143</v>
      </c>
      <c r="K82" s="26"/>
      <c r="L82" s="42"/>
      <c r="M82" s="9"/>
    </row>
    <row r="83" spans="1:12" ht="12.75" customHeight="1">
      <c r="A83" s="223" t="s">
        <v>343</v>
      </c>
      <c r="B83" s="224"/>
      <c r="C83" s="224"/>
      <c r="D83" s="224"/>
      <c r="E83" s="224"/>
      <c r="F83" s="224"/>
      <c r="G83" s="224"/>
      <c r="H83" s="225"/>
      <c r="I83" s="4">
        <v>77</v>
      </c>
      <c r="J83" s="26"/>
      <c r="K83" s="26">
        <v>8087207</v>
      </c>
      <c r="L83" s="42"/>
    </row>
    <row r="84" spans="1:11" s="159" customFormat="1" ht="12.75" customHeight="1">
      <c r="A84" s="229" t="s">
        <v>205</v>
      </c>
      <c r="B84" s="230"/>
      <c r="C84" s="230"/>
      <c r="D84" s="230"/>
      <c r="E84" s="230"/>
      <c r="F84" s="230"/>
      <c r="G84" s="230"/>
      <c r="H84" s="231"/>
      <c r="I84" s="4">
        <v>78</v>
      </c>
      <c r="J84" s="155"/>
      <c r="K84" s="155"/>
    </row>
    <row r="85" spans="1:12" ht="12.75" customHeight="1">
      <c r="A85" s="229" t="s">
        <v>347</v>
      </c>
      <c r="B85" s="230"/>
      <c r="C85" s="230"/>
      <c r="D85" s="230"/>
      <c r="E85" s="230"/>
      <c r="F85" s="230"/>
      <c r="G85" s="230"/>
      <c r="H85" s="231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3" t="s">
        <v>344</v>
      </c>
      <c r="B86" s="244"/>
      <c r="C86" s="244"/>
      <c r="D86" s="244"/>
      <c r="E86" s="244"/>
      <c r="F86" s="244"/>
      <c r="G86" s="244"/>
      <c r="H86" s="245"/>
      <c r="I86" s="4">
        <v>80</v>
      </c>
      <c r="J86" s="26"/>
      <c r="K86" s="26"/>
      <c r="L86" s="42"/>
    </row>
    <row r="87" spans="1:12" ht="12.75" customHeight="1">
      <c r="A87" s="243" t="s">
        <v>346</v>
      </c>
      <c r="B87" s="244"/>
      <c r="C87" s="244"/>
      <c r="D87" s="244"/>
      <c r="E87" s="244"/>
      <c r="F87" s="244"/>
      <c r="G87" s="244"/>
      <c r="H87" s="245"/>
      <c r="I87" s="4">
        <v>81</v>
      </c>
      <c r="J87" s="26"/>
      <c r="K87" s="26"/>
      <c r="L87" s="42"/>
    </row>
    <row r="88" spans="1:12" ht="12.75" customHeight="1">
      <c r="A88" s="243" t="s">
        <v>345</v>
      </c>
      <c r="B88" s="244"/>
      <c r="C88" s="244"/>
      <c r="D88" s="244"/>
      <c r="E88" s="244"/>
      <c r="F88" s="244"/>
      <c r="G88" s="244"/>
      <c r="H88" s="245"/>
      <c r="I88" s="4">
        <v>82</v>
      </c>
      <c r="J88" s="26"/>
      <c r="K88" s="26"/>
      <c r="L88" s="42"/>
    </row>
    <row r="89" spans="1:12" ht="12.75" customHeight="1">
      <c r="A89" s="229" t="s">
        <v>348</v>
      </c>
      <c r="B89" s="230"/>
      <c r="C89" s="230"/>
      <c r="D89" s="230"/>
      <c r="E89" s="230"/>
      <c r="F89" s="230"/>
      <c r="G89" s="230"/>
      <c r="H89" s="231"/>
      <c r="I89" s="4">
        <v>83</v>
      </c>
      <c r="J89" s="152">
        <f>SUM(J90:J98)</f>
        <v>229589347</v>
      </c>
      <c r="K89" s="152">
        <f>SUM(K90:K98)</f>
        <v>174946535</v>
      </c>
      <c r="L89" s="42"/>
    </row>
    <row r="90" spans="1:12" ht="12.75" customHeight="1">
      <c r="A90" s="243" t="s">
        <v>206</v>
      </c>
      <c r="B90" s="244"/>
      <c r="C90" s="244"/>
      <c r="D90" s="244"/>
      <c r="E90" s="244"/>
      <c r="F90" s="244"/>
      <c r="G90" s="244"/>
      <c r="H90" s="245"/>
      <c r="I90" s="4">
        <v>84</v>
      </c>
      <c r="J90" s="26"/>
      <c r="K90" s="26"/>
      <c r="L90" s="42"/>
    </row>
    <row r="91" spans="1:12" ht="12.75" customHeight="1">
      <c r="A91" s="243" t="s">
        <v>304</v>
      </c>
      <c r="B91" s="244"/>
      <c r="C91" s="244"/>
      <c r="D91" s="244"/>
      <c r="E91" s="244"/>
      <c r="F91" s="244"/>
      <c r="G91" s="244"/>
      <c r="H91" s="245"/>
      <c r="I91" s="4">
        <v>85</v>
      </c>
      <c r="J91" s="26">
        <v>1375750</v>
      </c>
      <c r="K91" s="26">
        <v>806876</v>
      </c>
      <c r="L91" s="42"/>
    </row>
    <row r="92" spans="1:12" ht="12.75" customHeight="1">
      <c r="A92" s="243" t="s">
        <v>207</v>
      </c>
      <c r="B92" s="244"/>
      <c r="C92" s="244"/>
      <c r="D92" s="244"/>
      <c r="E92" s="244"/>
      <c r="F92" s="244"/>
      <c r="G92" s="244"/>
      <c r="H92" s="245"/>
      <c r="I92" s="4">
        <v>86</v>
      </c>
      <c r="J92" s="26">
        <v>228213597</v>
      </c>
      <c r="K92" s="26">
        <v>174139659</v>
      </c>
      <c r="L92" s="42"/>
    </row>
    <row r="93" spans="1:12" ht="12.75" customHeight="1">
      <c r="A93" s="243" t="s">
        <v>349</v>
      </c>
      <c r="B93" s="244"/>
      <c r="C93" s="244"/>
      <c r="D93" s="244"/>
      <c r="E93" s="244"/>
      <c r="F93" s="244"/>
      <c r="G93" s="244"/>
      <c r="H93" s="245"/>
      <c r="I93" s="4">
        <v>87</v>
      </c>
      <c r="J93" s="26"/>
      <c r="K93" s="26"/>
      <c r="L93" s="42"/>
    </row>
    <row r="94" spans="1:12" ht="12.75" customHeight="1">
      <c r="A94" s="243" t="s">
        <v>305</v>
      </c>
      <c r="B94" s="244"/>
      <c r="C94" s="244"/>
      <c r="D94" s="244"/>
      <c r="E94" s="244"/>
      <c r="F94" s="244"/>
      <c r="G94" s="244"/>
      <c r="H94" s="245"/>
      <c r="I94" s="4">
        <v>88</v>
      </c>
      <c r="J94" s="26"/>
      <c r="K94" s="26"/>
      <c r="L94" s="42"/>
    </row>
    <row r="95" spans="1:12" ht="12.75" customHeight="1">
      <c r="A95" s="243" t="s">
        <v>350</v>
      </c>
      <c r="B95" s="244"/>
      <c r="C95" s="244"/>
      <c r="D95" s="244"/>
      <c r="E95" s="244"/>
      <c r="F95" s="244"/>
      <c r="G95" s="244"/>
      <c r="H95" s="245"/>
      <c r="I95" s="4">
        <v>89</v>
      </c>
      <c r="J95" s="26"/>
      <c r="K95" s="26"/>
      <c r="L95" s="42"/>
    </row>
    <row r="96" spans="1:12" ht="12.75" customHeight="1">
      <c r="A96" s="243" t="s">
        <v>352</v>
      </c>
      <c r="B96" s="244"/>
      <c r="C96" s="244"/>
      <c r="D96" s="244"/>
      <c r="E96" s="244"/>
      <c r="F96" s="244"/>
      <c r="G96" s="244"/>
      <c r="H96" s="245"/>
      <c r="I96" s="4">
        <v>90</v>
      </c>
      <c r="J96" s="26"/>
      <c r="K96" s="26"/>
      <c r="L96" s="42"/>
    </row>
    <row r="97" spans="1:12" ht="12.75" customHeight="1">
      <c r="A97" s="243" t="s">
        <v>360</v>
      </c>
      <c r="B97" s="244"/>
      <c r="C97" s="244"/>
      <c r="D97" s="244"/>
      <c r="E97" s="244"/>
      <c r="F97" s="244"/>
      <c r="G97" s="244"/>
      <c r="H97" s="245"/>
      <c r="I97" s="4">
        <v>91</v>
      </c>
      <c r="J97" s="26"/>
      <c r="K97" s="26"/>
      <c r="L97" s="42"/>
    </row>
    <row r="98" spans="1:12" ht="12.75" customHeight="1">
      <c r="A98" s="243" t="s">
        <v>361</v>
      </c>
      <c r="B98" s="244"/>
      <c r="C98" s="244"/>
      <c r="D98" s="244"/>
      <c r="E98" s="244"/>
      <c r="F98" s="244"/>
      <c r="G98" s="244"/>
      <c r="H98" s="245"/>
      <c r="I98" s="4">
        <v>92</v>
      </c>
      <c r="J98" s="26"/>
      <c r="K98" s="26"/>
      <c r="L98" s="42"/>
    </row>
    <row r="99" spans="1:12" ht="12.75" customHeight="1">
      <c r="A99" s="229" t="s">
        <v>351</v>
      </c>
      <c r="B99" s="230"/>
      <c r="C99" s="230"/>
      <c r="D99" s="230"/>
      <c r="E99" s="230"/>
      <c r="F99" s="230"/>
      <c r="G99" s="230"/>
      <c r="H99" s="231"/>
      <c r="I99" s="4">
        <v>93</v>
      </c>
      <c r="J99" s="152">
        <f>SUM(J100:J111)</f>
        <v>527558401</v>
      </c>
      <c r="K99" s="152">
        <f>SUM(K100:K111)</f>
        <v>615494460</v>
      </c>
      <c r="L99" s="42"/>
    </row>
    <row r="100" spans="1:12" ht="12.75" customHeight="1">
      <c r="A100" s="243" t="s">
        <v>206</v>
      </c>
      <c r="B100" s="244"/>
      <c r="C100" s="244"/>
      <c r="D100" s="244"/>
      <c r="E100" s="244"/>
      <c r="F100" s="244"/>
      <c r="G100" s="244"/>
      <c r="H100" s="245"/>
      <c r="I100" s="4">
        <v>94</v>
      </c>
      <c r="J100" s="26">
        <v>30738212</v>
      </c>
      <c r="K100" s="26">
        <v>7204932</v>
      </c>
      <c r="L100" s="42"/>
    </row>
    <row r="101" spans="1:12" ht="12.75" customHeight="1">
      <c r="A101" s="243" t="s">
        <v>304</v>
      </c>
      <c r="B101" s="244"/>
      <c r="C101" s="244"/>
      <c r="D101" s="244"/>
      <c r="E101" s="244"/>
      <c r="F101" s="244"/>
      <c r="G101" s="244"/>
      <c r="H101" s="245"/>
      <c r="I101" s="4">
        <v>95</v>
      </c>
      <c r="J101" s="26">
        <v>7443244</v>
      </c>
      <c r="K101" s="26">
        <v>13021454</v>
      </c>
      <c r="L101" s="42"/>
    </row>
    <row r="102" spans="1:12" ht="12.75" customHeight="1">
      <c r="A102" s="243" t="s">
        <v>207</v>
      </c>
      <c r="B102" s="244"/>
      <c r="C102" s="244"/>
      <c r="D102" s="244"/>
      <c r="E102" s="244"/>
      <c r="F102" s="244"/>
      <c r="G102" s="244"/>
      <c r="H102" s="245"/>
      <c r="I102" s="4">
        <v>96</v>
      </c>
      <c r="J102" s="26">
        <v>101174511</v>
      </c>
      <c r="K102" s="26">
        <v>283357401</v>
      </c>
      <c r="L102" s="42"/>
    </row>
    <row r="103" spans="1:12" ht="12.75" customHeight="1">
      <c r="A103" s="243" t="s">
        <v>349</v>
      </c>
      <c r="B103" s="244"/>
      <c r="C103" s="244"/>
      <c r="D103" s="244"/>
      <c r="E103" s="244"/>
      <c r="F103" s="244"/>
      <c r="G103" s="244"/>
      <c r="H103" s="245"/>
      <c r="I103" s="4">
        <v>97</v>
      </c>
      <c r="J103" s="26">
        <v>1302698</v>
      </c>
      <c r="K103" s="26">
        <v>16502036</v>
      </c>
      <c r="L103" s="42"/>
    </row>
    <row r="104" spans="1:12" ht="12.75" customHeight="1">
      <c r="A104" s="243" t="s">
        <v>305</v>
      </c>
      <c r="B104" s="244"/>
      <c r="C104" s="244"/>
      <c r="D104" s="244"/>
      <c r="E104" s="244"/>
      <c r="F104" s="244"/>
      <c r="G104" s="244"/>
      <c r="H104" s="245"/>
      <c r="I104" s="4">
        <v>98</v>
      </c>
      <c r="J104" s="26">
        <v>313719185</v>
      </c>
      <c r="K104" s="26">
        <v>255065685</v>
      </c>
      <c r="L104" s="42"/>
    </row>
    <row r="105" spans="1:12" ht="12.75" customHeight="1">
      <c r="A105" s="243" t="s">
        <v>350</v>
      </c>
      <c r="B105" s="244"/>
      <c r="C105" s="244"/>
      <c r="D105" s="244"/>
      <c r="E105" s="244"/>
      <c r="F105" s="244"/>
      <c r="G105" s="244"/>
      <c r="H105" s="245"/>
      <c r="I105" s="4">
        <v>99</v>
      </c>
      <c r="J105" s="26"/>
      <c r="K105" s="26"/>
      <c r="L105" s="42"/>
    </row>
    <row r="106" spans="1:12" ht="12.75" customHeight="1">
      <c r="A106" s="243" t="s">
        <v>352</v>
      </c>
      <c r="B106" s="244"/>
      <c r="C106" s="244"/>
      <c r="D106" s="244"/>
      <c r="E106" s="244"/>
      <c r="F106" s="244"/>
      <c r="G106" s="244"/>
      <c r="H106" s="245"/>
      <c r="I106" s="4">
        <v>100</v>
      </c>
      <c r="J106" s="26"/>
      <c r="K106" s="26"/>
      <c r="L106" s="42"/>
    </row>
    <row r="107" spans="1:12" ht="12.75" customHeight="1">
      <c r="A107" s="243" t="s">
        <v>353</v>
      </c>
      <c r="B107" s="244"/>
      <c r="C107" s="244"/>
      <c r="D107" s="244"/>
      <c r="E107" s="244"/>
      <c r="F107" s="244"/>
      <c r="G107" s="244"/>
      <c r="H107" s="245"/>
      <c r="I107" s="4">
        <v>101</v>
      </c>
      <c r="J107" s="26">
        <v>1284066</v>
      </c>
      <c r="K107" s="26">
        <v>1624564</v>
      </c>
      <c r="L107" s="42"/>
    </row>
    <row r="108" spans="1:13" ht="12.75" customHeight="1">
      <c r="A108" s="243" t="s">
        <v>354</v>
      </c>
      <c r="B108" s="244"/>
      <c r="C108" s="244"/>
      <c r="D108" s="244"/>
      <c r="E108" s="244"/>
      <c r="F108" s="244"/>
      <c r="G108" s="244"/>
      <c r="H108" s="245"/>
      <c r="I108" s="4">
        <v>102</v>
      </c>
      <c r="J108" s="26">
        <v>2101273</v>
      </c>
      <c r="K108" s="26">
        <v>974328</v>
      </c>
      <c r="L108" s="42"/>
      <c r="M108" s="9"/>
    </row>
    <row r="109" spans="1:12" ht="12.75" customHeight="1">
      <c r="A109" s="243" t="s">
        <v>355</v>
      </c>
      <c r="B109" s="244"/>
      <c r="C109" s="244"/>
      <c r="D109" s="244"/>
      <c r="E109" s="244"/>
      <c r="F109" s="244"/>
      <c r="G109" s="244"/>
      <c r="H109" s="245"/>
      <c r="I109" s="4">
        <v>103</v>
      </c>
      <c r="J109" s="26">
        <v>30963</v>
      </c>
      <c r="K109" s="26">
        <v>30963</v>
      </c>
      <c r="L109" s="42"/>
    </row>
    <row r="110" spans="1:13" ht="12.75" customHeight="1">
      <c r="A110" s="243" t="s">
        <v>357</v>
      </c>
      <c r="B110" s="244"/>
      <c r="C110" s="244"/>
      <c r="D110" s="244"/>
      <c r="E110" s="244"/>
      <c r="F110" s="244"/>
      <c r="G110" s="244"/>
      <c r="H110" s="245"/>
      <c r="I110" s="4">
        <v>104</v>
      </c>
      <c r="J110" s="26"/>
      <c r="K110" s="26"/>
      <c r="L110" s="42"/>
      <c r="M110" s="9"/>
    </row>
    <row r="111" spans="1:12" ht="12.75" customHeight="1">
      <c r="A111" s="243" t="s">
        <v>356</v>
      </c>
      <c r="B111" s="244"/>
      <c r="C111" s="244"/>
      <c r="D111" s="244"/>
      <c r="E111" s="244"/>
      <c r="F111" s="244"/>
      <c r="G111" s="244"/>
      <c r="H111" s="245"/>
      <c r="I111" s="4">
        <v>105</v>
      </c>
      <c r="J111" s="26">
        <v>69764249</v>
      </c>
      <c r="K111" s="26">
        <v>37713097</v>
      </c>
      <c r="L111" s="42"/>
    </row>
    <row r="112" spans="1:12" ht="22.5" customHeight="1">
      <c r="A112" s="229" t="s">
        <v>359</v>
      </c>
      <c r="B112" s="230"/>
      <c r="C112" s="230"/>
      <c r="D112" s="230"/>
      <c r="E112" s="230"/>
      <c r="F112" s="230"/>
      <c r="G112" s="230"/>
      <c r="H112" s="231"/>
      <c r="I112" s="4">
        <v>106</v>
      </c>
      <c r="J112" s="155">
        <v>181880</v>
      </c>
      <c r="K112" s="155">
        <v>230363</v>
      </c>
      <c r="L112" s="42"/>
    </row>
    <row r="113" spans="1:13" ht="12.75" customHeight="1">
      <c r="A113" s="229" t="s">
        <v>358</v>
      </c>
      <c r="B113" s="230"/>
      <c r="C113" s="230"/>
      <c r="D113" s="230"/>
      <c r="E113" s="230"/>
      <c r="F113" s="230"/>
      <c r="G113" s="230"/>
      <c r="H113" s="231"/>
      <c r="I113" s="4">
        <v>107</v>
      </c>
      <c r="J113" s="152">
        <f>J68+J85+J89+J99+J112</f>
        <v>1423229266</v>
      </c>
      <c r="K113" s="152">
        <f>K68+K85+K89+K99+K112</f>
        <v>1448483789</v>
      </c>
      <c r="L113" s="42"/>
      <c r="M113" s="9"/>
    </row>
    <row r="114" spans="1:13" ht="12.75" customHeight="1">
      <c r="A114" s="232" t="s">
        <v>197</v>
      </c>
      <c r="B114" s="233"/>
      <c r="C114" s="233"/>
      <c r="D114" s="233"/>
      <c r="E114" s="233"/>
      <c r="F114" s="233"/>
      <c r="G114" s="233"/>
      <c r="H114" s="234"/>
      <c r="I114" s="5">
        <v>108</v>
      </c>
      <c r="J114" s="157">
        <v>291648942</v>
      </c>
      <c r="K114" s="157">
        <v>169397834</v>
      </c>
      <c r="L114" s="42"/>
      <c r="M114" s="9"/>
    </row>
    <row r="115" spans="1:12" ht="12.75" customHeight="1">
      <c r="A115" s="235" t="s">
        <v>208</v>
      </c>
      <c r="B115" s="236"/>
      <c r="C115" s="236"/>
      <c r="D115" s="236"/>
      <c r="E115" s="236"/>
      <c r="F115" s="236"/>
      <c r="G115" s="236"/>
      <c r="H115" s="236"/>
      <c r="I115" s="237"/>
      <c r="J115" s="237"/>
      <c r="K115" s="237"/>
      <c r="L115" s="238"/>
    </row>
    <row r="116" spans="1:12" ht="12.75" customHeight="1">
      <c r="A116" s="239" t="s">
        <v>209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1"/>
      <c r="L116" s="242"/>
    </row>
    <row r="117" spans="1:13" ht="12.75" customHeight="1">
      <c r="A117" s="223" t="s">
        <v>441</v>
      </c>
      <c r="B117" s="224"/>
      <c r="C117" s="224"/>
      <c r="D117" s="224"/>
      <c r="E117" s="224"/>
      <c r="F117" s="224"/>
      <c r="G117" s="224"/>
      <c r="H117" s="225"/>
      <c r="I117" s="4">
        <v>109</v>
      </c>
      <c r="J117" s="26"/>
      <c r="K117" s="26"/>
      <c r="L117" s="42"/>
      <c r="M117" s="9"/>
    </row>
    <row r="118" spans="1:12" ht="12.75" customHeight="1">
      <c r="A118" s="226" t="s">
        <v>442</v>
      </c>
      <c r="B118" s="227"/>
      <c r="C118" s="227"/>
      <c r="D118" s="227"/>
      <c r="E118" s="227"/>
      <c r="F118" s="227"/>
      <c r="G118" s="227"/>
      <c r="H118" s="228"/>
      <c r="I118" s="7">
        <v>110</v>
      </c>
      <c r="J118" s="27"/>
      <c r="K118" s="27"/>
      <c r="L118" s="42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12:H12"/>
    <mergeCell ref="A13:H13"/>
    <mergeCell ref="A14:H14"/>
    <mergeCell ref="A15:H15"/>
    <mergeCell ref="A8:H8"/>
    <mergeCell ref="A9:H9"/>
    <mergeCell ref="A10:H10"/>
    <mergeCell ref="A11:H11"/>
    <mergeCell ref="A20:H20"/>
    <mergeCell ref="A21:H21"/>
    <mergeCell ref="A22:H22"/>
    <mergeCell ref="A23:H23"/>
    <mergeCell ref="A16:H16"/>
    <mergeCell ref="A17:H17"/>
    <mergeCell ref="A18:H18"/>
    <mergeCell ref="A19:H19"/>
    <mergeCell ref="A28:H28"/>
    <mergeCell ref="A30:H30"/>
    <mergeCell ref="A29:H29"/>
    <mergeCell ref="A31:H31"/>
    <mergeCell ref="A24:H24"/>
    <mergeCell ref="A25:H25"/>
    <mergeCell ref="A26:H26"/>
    <mergeCell ref="A27:H27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74:H74"/>
    <mergeCell ref="A75:H75"/>
    <mergeCell ref="A76:H76"/>
    <mergeCell ref="A77:H77"/>
    <mergeCell ref="A71:H71"/>
    <mergeCell ref="A67:L67"/>
    <mergeCell ref="A72:H72"/>
    <mergeCell ref="A73:H73"/>
    <mergeCell ref="A85:H85"/>
    <mergeCell ref="A79:H79"/>
    <mergeCell ref="A80:H80"/>
    <mergeCell ref="A83:H83"/>
    <mergeCell ref="A78:H78"/>
    <mergeCell ref="A81:H81"/>
    <mergeCell ref="A82:H82"/>
    <mergeCell ref="A84:H84"/>
    <mergeCell ref="A90:H90"/>
    <mergeCell ref="A91:H91"/>
    <mergeCell ref="A92:H92"/>
    <mergeCell ref="A93:H93"/>
    <mergeCell ref="A86:H86"/>
    <mergeCell ref="A87:H87"/>
    <mergeCell ref="A88:H88"/>
    <mergeCell ref="A89:H89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:K66 J69:K69 J71:K7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M51" sqref="M51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96" t="s">
        <v>378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 customHeight="1">
      <c r="A2" s="297" t="s">
        <v>468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98" t="s">
        <v>450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23.25" thickBot="1">
      <c r="A5" s="300" t="s">
        <v>166</v>
      </c>
      <c r="B5" s="300"/>
      <c r="C5" s="300"/>
      <c r="D5" s="300"/>
      <c r="E5" s="300"/>
      <c r="F5" s="300"/>
      <c r="G5" s="300"/>
      <c r="H5" s="300"/>
      <c r="I5" s="137" t="s">
        <v>213</v>
      </c>
      <c r="J5" s="301" t="s">
        <v>214</v>
      </c>
      <c r="K5" s="302"/>
      <c r="L5" s="301" t="s">
        <v>215</v>
      </c>
      <c r="M5" s="302"/>
    </row>
    <row r="6" spans="1:13" ht="12.75" thickBot="1">
      <c r="A6" s="292"/>
      <c r="B6" s="293"/>
      <c r="C6" s="293"/>
      <c r="D6" s="293"/>
      <c r="E6" s="293"/>
      <c r="F6" s="293"/>
      <c r="G6" s="293"/>
      <c r="H6" s="294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">
      <c r="A7" s="295">
        <v>1</v>
      </c>
      <c r="B7" s="295"/>
      <c r="C7" s="295"/>
      <c r="D7" s="295"/>
      <c r="E7" s="295"/>
      <c r="F7" s="295"/>
      <c r="G7" s="295"/>
      <c r="H7" s="295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39" t="s">
        <v>381</v>
      </c>
      <c r="B8" s="240"/>
      <c r="C8" s="240"/>
      <c r="D8" s="240"/>
      <c r="E8" s="240"/>
      <c r="F8" s="240"/>
      <c r="G8" s="240"/>
      <c r="H8" s="258"/>
      <c r="I8" s="143">
        <v>111</v>
      </c>
      <c r="J8" s="151">
        <f>SUM(J9:J10)</f>
        <v>342595941</v>
      </c>
      <c r="K8" s="151">
        <f>SUM(K9:K10)</f>
        <v>150018978</v>
      </c>
      <c r="L8" s="151">
        <f>SUM(L9:L10)</f>
        <v>647808328</v>
      </c>
      <c r="M8" s="151">
        <f>SUM(M9:M10)</f>
        <v>223134167</v>
      </c>
    </row>
    <row r="9" spans="1:13" ht="12.75" customHeight="1">
      <c r="A9" s="249" t="s">
        <v>382</v>
      </c>
      <c r="B9" s="250"/>
      <c r="C9" s="250"/>
      <c r="D9" s="250"/>
      <c r="E9" s="250"/>
      <c r="F9" s="250"/>
      <c r="G9" s="250"/>
      <c r="H9" s="251"/>
      <c r="I9" s="144">
        <v>112</v>
      </c>
      <c r="J9" s="26">
        <v>340676195</v>
      </c>
      <c r="K9" s="26">
        <v>149349900</v>
      </c>
      <c r="L9" s="26">
        <v>644906040</v>
      </c>
      <c r="M9" s="26">
        <v>221306095</v>
      </c>
    </row>
    <row r="10" spans="1:13" ht="12.75" customHeight="1">
      <c r="A10" s="249" t="s">
        <v>383</v>
      </c>
      <c r="B10" s="250"/>
      <c r="C10" s="250"/>
      <c r="D10" s="250"/>
      <c r="E10" s="250"/>
      <c r="F10" s="250"/>
      <c r="G10" s="250"/>
      <c r="H10" s="251"/>
      <c r="I10" s="144">
        <v>113</v>
      </c>
      <c r="J10" s="26">
        <v>1919746</v>
      </c>
      <c r="K10" s="26">
        <v>669078</v>
      </c>
      <c r="L10" s="26">
        <v>2902288</v>
      </c>
      <c r="M10" s="26">
        <v>1828072</v>
      </c>
    </row>
    <row r="11" spans="1:13" ht="12.75" customHeight="1">
      <c r="A11" s="249" t="s">
        <v>384</v>
      </c>
      <c r="B11" s="250"/>
      <c r="C11" s="250"/>
      <c r="D11" s="250"/>
      <c r="E11" s="250"/>
      <c r="F11" s="250"/>
      <c r="G11" s="250"/>
      <c r="H11" s="251"/>
      <c r="I11" s="144">
        <v>114</v>
      </c>
      <c r="J11" s="152">
        <f>J12+J13+J17+J21+J22+J23+J26+J27</f>
        <v>335747318</v>
      </c>
      <c r="K11" s="152">
        <f>K12+K13+K17+K21+K22+K23+K26+K27</f>
        <v>142877876</v>
      </c>
      <c r="L11" s="152">
        <f>L12+L13+L17+L21+L22+L23+L26+L27</f>
        <v>658695342</v>
      </c>
      <c r="M11" s="152">
        <f>M12+M13+M17+M21+M22+M23+M26+M27</f>
        <v>237859174</v>
      </c>
    </row>
    <row r="12" spans="1:13" ht="19.5" customHeight="1">
      <c r="A12" s="229" t="s">
        <v>385</v>
      </c>
      <c r="B12" s="230"/>
      <c r="C12" s="230"/>
      <c r="D12" s="230"/>
      <c r="E12" s="230"/>
      <c r="F12" s="230"/>
      <c r="G12" s="230"/>
      <c r="H12" s="231"/>
      <c r="I12" s="144">
        <v>115</v>
      </c>
      <c r="J12" s="155">
        <v>-55625670</v>
      </c>
      <c r="K12" s="155">
        <v>6513207</v>
      </c>
      <c r="L12" s="155">
        <v>69084873</v>
      </c>
      <c r="M12" s="155">
        <v>-13691588</v>
      </c>
    </row>
    <row r="13" spans="1:13" ht="12.75" customHeight="1">
      <c r="A13" s="229" t="s">
        <v>386</v>
      </c>
      <c r="B13" s="230"/>
      <c r="C13" s="230"/>
      <c r="D13" s="230"/>
      <c r="E13" s="230"/>
      <c r="F13" s="230"/>
      <c r="G13" s="230"/>
      <c r="H13" s="231"/>
      <c r="I13" s="144">
        <v>116</v>
      </c>
      <c r="J13" s="152">
        <f>SUM(J14:J16)</f>
        <v>343133243</v>
      </c>
      <c r="K13" s="152">
        <f>SUM(K14:K16)</f>
        <v>120615269</v>
      </c>
      <c r="L13" s="152">
        <f>SUM(L14:L16)</f>
        <v>540400993</v>
      </c>
      <c r="M13" s="152">
        <f>SUM(M14:M16)</f>
        <v>235335823</v>
      </c>
    </row>
    <row r="14" spans="1:13" ht="12.75" customHeight="1">
      <c r="A14" s="243" t="s">
        <v>387</v>
      </c>
      <c r="B14" s="244"/>
      <c r="C14" s="244"/>
      <c r="D14" s="244"/>
      <c r="E14" s="244"/>
      <c r="F14" s="244"/>
      <c r="G14" s="244"/>
      <c r="H14" s="245"/>
      <c r="I14" s="144">
        <v>117</v>
      </c>
      <c r="J14" s="26">
        <v>174818422</v>
      </c>
      <c r="K14" s="26">
        <v>61620018</v>
      </c>
      <c r="L14" s="26">
        <v>249552236</v>
      </c>
      <c r="M14" s="26">
        <v>152800682</v>
      </c>
    </row>
    <row r="15" spans="1:13" ht="12.75" customHeight="1">
      <c r="A15" s="243" t="s">
        <v>217</v>
      </c>
      <c r="B15" s="244"/>
      <c r="C15" s="244"/>
      <c r="D15" s="244"/>
      <c r="E15" s="244"/>
      <c r="F15" s="244"/>
      <c r="G15" s="244"/>
      <c r="H15" s="245"/>
      <c r="I15" s="144">
        <v>118</v>
      </c>
      <c r="J15" s="26">
        <v>143718404</v>
      </c>
      <c r="K15" s="26">
        <v>50838437</v>
      </c>
      <c r="L15" s="26">
        <v>257178623</v>
      </c>
      <c r="M15" s="26">
        <v>67944149</v>
      </c>
    </row>
    <row r="16" spans="1:13" ht="12.75" customHeight="1">
      <c r="A16" s="243" t="s">
        <v>218</v>
      </c>
      <c r="B16" s="244"/>
      <c r="C16" s="244"/>
      <c r="D16" s="244"/>
      <c r="E16" s="244"/>
      <c r="F16" s="244"/>
      <c r="G16" s="244"/>
      <c r="H16" s="245"/>
      <c r="I16" s="144">
        <v>119</v>
      </c>
      <c r="J16" s="26">
        <v>24596417</v>
      </c>
      <c r="K16" s="26">
        <v>8156814</v>
      </c>
      <c r="L16" s="26">
        <v>33670134</v>
      </c>
      <c r="M16" s="26">
        <v>14590992</v>
      </c>
    </row>
    <row r="17" spans="1:13" ht="12.75" customHeight="1">
      <c r="A17" s="229" t="s">
        <v>388</v>
      </c>
      <c r="B17" s="230"/>
      <c r="C17" s="230"/>
      <c r="D17" s="230"/>
      <c r="E17" s="230"/>
      <c r="F17" s="230"/>
      <c r="G17" s="230"/>
      <c r="H17" s="231"/>
      <c r="I17" s="144">
        <v>120</v>
      </c>
      <c r="J17" s="152">
        <f>SUM(J18:J20)</f>
        <v>15780821</v>
      </c>
      <c r="K17" s="152">
        <f>SUM(K18:K20)</f>
        <v>5478390</v>
      </c>
      <c r="L17" s="152">
        <f>SUM(L18:L20)</f>
        <v>17748599</v>
      </c>
      <c r="M17" s="152">
        <f>SUM(M18:M20)</f>
        <v>6135797</v>
      </c>
    </row>
    <row r="18" spans="1:13" ht="12.75" customHeight="1">
      <c r="A18" s="243" t="s">
        <v>219</v>
      </c>
      <c r="B18" s="244"/>
      <c r="C18" s="244"/>
      <c r="D18" s="244"/>
      <c r="E18" s="244"/>
      <c r="F18" s="244"/>
      <c r="G18" s="244"/>
      <c r="H18" s="245"/>
      <c r="I18" s="144">
        <v>121</v>
      </c>
      <c r="J18" s="26">
        <v>9728457</v>
      </c>
      <c r="K18" s="26">
        <v>3379746</v>
      </c>
      <c r="L18" s="26">
        <v>11100739</v>
      </c>
      <c r="M18" s="26">
        <v>3857016</v>
      </c>
    </row>
    <row r="19" spans="1:13" ht="12.75" customHeight="1">
      <c r="A19" s="243" t="s">
        <v>306</v>
      </c>
      <c r="B19" s="244"/>
      <c r="C19" s="244"/>
      <c r="D19" s="244"/>
      <c r="E19" s="244"/>
      <c r="F19" s="244"/>
      <c r="G19" s="244"/>
      <c r="H19" s="245"/>
      <c r="I19" s="144">
        <v>122</v>
      </c>
      <c r="J19" s="26">
        <v>3755202</v>
      </c>
      <c r="K19" s="26">
        <v>1307418</v>
      </c>
      <c r="L19" s="26">
        <v>4140271</v>
      </c>
      <c r="M19" s="26">
        <v>1414179</v>
      </c>
    </row>
    <row r="20" spans="1:13" ht="12.75" customHeight="1">
      <c r="A20" s="243" t="s">
        <v>389</v>
      </c>
      <c r="B20" s="244"/>
      <c r="C20" s="244"/>
      <c r="D20" s="244"/>
      <c r="E20" s="244"/>
      <c r="F20" s="244"/>
      <c r="G20" s="244"/>
      <c r="H20" s="245"/>
      <c r="I20" s="144">
        <v>123</v>
      </c>
      <c r="J20" s="26">
        <v>2297162</v>
      </c>
      <c r="K20" s="26">
        <v>791226</v>
      </c>
      <c r="L20" s="26">
        <v>2507589</v>
      </c>
      <c r="M20" s="26">
        <v>864602</v>
      </c>
    </row>
    <row r="21" spans="1:13" s="164" customFormat="1" ht="12.75" customHeight="1">
      <c r="A21" s="229" t="s">
        <v>390</v>
      </c>
      <c r="B21" s="230"/>
      <c r="C21" s="230"/>
      <c r="D21" s="230"/>
      <c r="E21" s="230"/>
      <c r="F21" s="230"/>
      <c r="G21" s="230"/>
      <c r="H21" s="231"/>
      <c r="I21" s="144">
        <v>124</v>
      </c>
      <c r="J21" s="155">
        <v>22184668</v>
      </c>
      <c r="K21" s="155">
        <v>7428188</v>
      </c>
      <c r="L21" s="155">
        <v>19726866</v>
      </c>
      <c r="M21" s="155">
        <v>6607010</v>
      </c>
    </row>
    <row r="22" spans="1:13" ht="12.75" customHeight="1">
      <c r="A22" s="229" t="s">
        <v>391</v>
      </c>
      <c r="B22" s="230"/>
      <c r="C22" s="230"/>
      <c r="D22" s="230"/>
      <c r="E22" s="230"/>
      <c r="F22" s="230"/>
      <c r="G22" s="230"/>
      <c r="H22" s="231"/>
      <c r="I22" s="144">
        <v>125</v>
      </c>
      <c r="J22" s="155">
        <v>8037139</v>
      </c>
      <c r="K22" s="155">
        <v>2479366</v>
      </c>
      <c r="L22" s="155">
        <v>8764967</v>
      </c>
      <c r="M22" s="155">
        <v>2672052</v>
      </c>
    </row>
    <row r="23" spans="1:13" ht="12">
      <c r="A23" s="271" t="s">
        <v>392</v>
      </c>
      <c r="B23" s="272"/>
      <c r="C23" s="272"/>
      <c r="D23" s="272"/>
      <c r="E23" s="272"/>
      <c r="F23" s="272"/>
      <c r="G23" s="272"/>
      <c r="H23" s="273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0</v>
      </c>
      <c r="M23" s="152">
        <f>SUM(M24:M25)</f>
        <v>0</v>
      </c>
    </row>
    <row r="24" spans="1:13" ht="12.75" customHeight="1">
      <c r="A24" s="243" t="s">
        <v>393</v>
      </c>
      <c r="B24" s="244"/>
      <c r="C24" s="244"/>
      <c r="D24" s="244"/>
      <c r="E24" s="244"/>
      <c r="F24" s="244"/>
      <c r="G24" s="244"/>
      <c r="H24" s="245"/>
      <c r="I24" s="144">
        <v>127</v>
      </c>
      <c r="J24" s="26"/>
      <c r="K24" s="26"/>
      <c r="L24" s="26"/>
      <c r="M24" s="26"/>
    </row>
    <row r="25" spans="1:13" ht="12.75" customHeight="1">
      <c r="A25" s="243" t="s">
        <v>394</v>
      </c>
      <c r="B25" s="244"/>
      <c r="C25" s="244"/>
      <c r="D25" s="244"/>
      <c r="E25" s="244"/>
      <c r="F25" s="244"/>
      <c r="G25" s="244"/>
      <c r="H25" s="245"/>
      <c r="I25" s="144">
        <v>128</v>
      </c>
      <c r="J25" s="26"/>
      <c r="K25" s="26"/>
      <c r="L25" s="26"/>
      <c r="M25" s="26"/>
    </row>
    <row r="26" spans="1:13" ht="12.75" customHeight="1">
      <c r="A26" s="229" t="s">
        <v>395</v>
      </c>
      <c r="B26" s="230"/>
      <c r="C26" s="230"/>
      <c r="D26" s="230"/>
      <c r="E26" s="230"/>
      <c r="F26" s="230"/>
      <c r="G26" s="230"/>
      <c r="H26" s="231"/>
      <c r="I26" s="144">
        <v>129</v>
      </c>
      <c r="J26" s="26"/>
      <c r="K26" s="26"/>
      <c r="L26" s="26"/>
      <c r="M26" s="26"/>
    </row>
    <row r="27" spans="1:13" ht="12.75" customHeight="1">
      <c r="A27" s="229" t="s">
        <v>396</v>
      </c>
      <c r="B27" s="230"/>
      <c r="C27" s="230"/>
      <c r="D27" s="230"/>
      <c r="E27" s="230"/>
      <c r="F27" s="230"/>
      <c r="G27" s="230"/>
      <c r="H27" s="231"/>
      <c r="I27" s="144">
        <v>130</v>
      </c>
      <c r="J27" s="155">
        <v>2237117</v>
      </c>
      <c r="K27" s="155">
        <v>363456</v>
      </c>
      <c r="L27" s="155">
        <v>2969044</v>
      </c>
      <c r="M27" s="155">
        <v>800080</v>
      </c>
    </row>
    <row r="28" spans="1:13" ht="12.75" customHeight="1">
      <c r="A28" s="229" t="s">
        <v>397</v>
      </c>
      <c r="B28" s="230"/>
      <c r="C28" s="230"/>
      <c r="D28" s="230"/>
      <c r="E28" s="230"/>
      <c r="F28" s="230"/>
      <c r="G28" s="230"/>
      <c r="H28" s="231"/>
      <c r="I28" s="144">
        <v>131</v>
      </c>
      <c r="J28" s="152">
        <f>SUM(J29:J33)</f>
        <v>9697722</v>
      </c>
      <c r="K28" s="152">
        <f>SUM(K29:K33)</f>
        <v>1450040</v>
      </c>
      <c r="L28" s="152">
        <f>SUM(L29:L33)</f>
        <v>26804937</v>
      </c>
      <c r="M28" s="152">
        <f>SUM(M29:M33)</f>
        <v>6577406</v>
      </c>
    </row>
    <row r="29" spans="1:13" ht="21" customHeight="1">
      <c r="A29" s="271" t="s">
        <v>401</v>
      </c>
      <c r="B29" s="272"/>
      <c r="C29" s="272"/>
      <c r="D29" s="272"/>
      <c r="E29" s="272"/>
      <c r="F29" s="272"/>
      <c r="G29" s="272"/>
      <c r="H29" s="273"/>
      <c r="I29" s="144">
        <v>132</v>
      </c>
      <c r="J29" s="26">
        <v>698842</v>
      </c>
      <c r="K29" s="26">
        <v>530973</v>
      </c>
      <c r="L29" s="26">
        <v>5740896</v>
      </c>
      <c r="M29" s="26">
        <v>4322059</v>
      </c>
    </row>
    <row r="30" spans="1:13" ht="21" customHeight="1">
      <c r="A30" s="271" t="s">
        <v>402</v>
      </c>
      <c r="B30" s="272"/>
      <c r="C30" s="272"/>
      <c r="D30" s="272"/>
      <c r="E30" s="272"/>
      <c r="F30" s="272"/>
      <c r="G30" s="272"/>
      <c r="H30" s="273"/>
      <c r="I30" s="144">
        <v>133</v>
      </c>
      <c r="J30" s="26">
        <v>8498880</v>
      </c>
      <c r="K30" s="26">
        <v>919067</v>
      </c>
      <c r="L30" s="26">
        <v>12972774</v>
      </c>
      <c r="M30" s="26">
        <v>1528932</v>
      </c>
    </row>
    <row r="31" spans="1:13" ht="12">
      <c r="A31" s="271" t="s">
        <v>403</v>
      </c>
      <c r="B31" s="272"/>
      <c r="C31" s="272"/>
      <c r="D31" s="272"/>
      <c r="E31" s="272"/>
      <c r="F31" s="272"/>
      <c r="G31" s="272"/>
      <c r="H31" s="273"/>
      <c r="I31" s="144">
        <v>134</v>
      </c>
      <c r="J31" s="26"/>
      <c r="K31" s="26"/>
      <c r="L31" s="26"/>
      <c r="M31" s="26"/>
    </row>
    <row r="32" spans="1:13" ht="12.75" customHeight="1">
      <c r="A32" s="229" t="s">
        <v>399</v>
      </c>
      <c r="B32" s="230"/>
      <c r="C32" s="230"/>
      <c r="D32" s="230"/>
      <c r="E32" s="230"/>
      <c r="F32" s="230"/>
      <c r="G32" s="230"/>
      <c r="H32" s="231"/>
      <c r="I32" s="144">
        <v>135</v>
      </c>
      <c r="J32" s="26">
        <v>500000</v>
      </c>
      <c r="K32" s="26"/>
      <c r="L32" s="26"/>
      <c r="M32" s="26"/>
    </row>
    <row r="33" spans="1:13" ht="12.75" customHeight="1">
      <c r="A33" s="229" t="s">
        <v>400</v>
      </c>
      <c r="B33" s="230"/>
      <c r="C33" s="230"/>
      <c r="D33" s="230"/>
      <c r="E33" s="230"/>
      <c r="F33" s="230"/>
      <c r="G33" s="230"/>
      <c r="H33" s="231"/>
      <c r="I33" s="144">
        <v>136</v>
      </c>
      <c r="J33" s="26"/>
      <c r="K33" s="26"/>
      <c r="L33" s="26">
        <v>8091267</v>
      </c>
      <c r="M33" s="26">
        <v>726415</v>
      </c>
    </row>
    <row r="34" spans="1:13" ht="12">
      <c r="A34" s="271" t="s">
        <v>404</v>
      </c>
      <c r="B34" s="272"/>
      <c r="C34" s="272"/>
      <c r="D34" s="272"/>
      <c r="E34" s="272"/>
      <c r="F34" s="272"/>
      <c r="G34" s="272"/>
      <c r="H34" s="273"/>
      <c r="I34" s="144">
        <v>137</v>
      </c>
      <c r="J34" s="152">
        <f>SUM(J35:J38)</f>
        <v>13689571</v>
      </c>
      <c r="K34" s="152">
        <f>SUM(K35:K38)</f>
        <v>3497317</v>
      </c>
      <c r="L34" s="152">
        <f>SUM(L35:L38)</f>
        <v>24005130</v>
      </c>
      <c r="M34" s="152">
        <f>SUM(M35:M38)</f>
        <v>11554531</v>
      </c>
    </row>
    <row r="35" spans="1:13" ht="21" customHeight="1">
      <c r="A35" s="271" t="s">
        <v>405</v>
      </c>
      <c r="B35" s="272"/>
      <c r="C35" s="272"/>
      <c r="D35" s="272"/>
      <c r="E35" s="272"/>
      <c r="F35" s="272"/>
      <c r="G35" s="272"/>
      <c r="H35" s="273"/>
      <c r="I35" s="144">
        <v>138</v>
      </c>
      <c r="J35" s="26">
        <v>2957898</v>
      </c>
      <c r="K35" s="26">
        <v>116935</v>
      </c>
      <c r="L35" s="26">
        <v>3729571</v>
      </c>
      <c r="M35" s="26">
        <v>84830</v>
      </c>
    </row>
    <row r="36" spans="1:13" ht="21" customHeight="1">
      <c r="A36" s="271" t="s">
        <v>406</v>
      </c>
      <c r="B36" s="272"/>
      <c r="C36" s="272"/>
      <c r="D36" s="272"/>
      <c r="E36" s="272"/>
      <c r="F36" s="272"/>
      <c r="G36" s="272"/>
      <c r="H36" s="273"/>
      <c r="I36" s="144">
        <v>139</v>
      </c>
      <c r="J36" s="26">
        <v>10359173</v>
      </c>
      <c r="K36" s="26">
        <v>3007882</v>
      </c>
      <c r="L36" s="26">
        <v>18861979</v>
      </c>
      <c r="M36" s="26">
        <v>10056121</v>
      </c>
    </row>
    <row r="37" spans="1:13" ht="12.75" customHeight="1">
      <c r="A37" s="229" t="s">
        <v>398</v>
      </c>
      <c r="B37" s="230"/>
      <c r="C37" s="230"/>
      <c r="D37" s="230"/>
      <c r="E37" s="230"/>
      <c r="F37" s="230"/>
      <c r="G37" s="230"/>
      <c r="H37" s="231"/>
      <c r="I37" s="144">
        <v>140</v>
      </c>
      <c r="J37" s="26">
        <v>372500</v>
      </c>
      <c r="K37" s="26">
        <v>372500</v>
      </c>
      <c r="L37" s="26"/>
      <c r="M37" s="26"/>
    </row>
    <row r="38" spans="1:13" ht="12.75" customHeight="1">
      <c r="A38" s="229" t="s">
        <v>307</v>
      </c>
      <c r="B38" s="230"/>
      <c r="C38" s="230"/>
      <c r="D38" s="230"/>
      <c r="E38" s="230"/>
      <c r="F38" s="230"/>
      <c r="G38" s="230"/>
      <c r="H38" s="231"/>
      <c r="I38" s="144">
        <v>141</v>
      </c>
      <c r="J38" s="26"/>
      <c r="K38" s="26"/>
      <c r="L38" s="26">
        <v>1413580</v>
      </c>
      <c r="M38" s="26">
        <v>1413580</v>
      </c>
    </row>
    <row r="39" spans="1:13" ht="12">
      <c r="A39" s="271" t="s">
        <v>407</v>
      </c>
      <c r="B39" s="272"/>
      <c r="C39" s="272"/>
      <c r="D39" s="272"/>
      <c r="E39" s="272"/>
      <c r="F39" s="272"/>
      <c r="G39" s="272"/>
      <c r="H39" s="273"/>
      <c r="I39" s="144">
        <v>142</v>
      </c>
      <c r="J39" s="26"/>
      <c r="K39" s="26"/>
      <c r="L39" s="26"/>
      <c r="M39" s="26"/>
    </row>
    <row r="40" spans="1:13" ht="12.75" customHeight="1">
      <c r="A40" s="271" t="s">
        <v>408</v>
      </c>
      <c r="B40" s="272"/>
      <c r="C40" s="272"/>
      <c r="D40" s="272"/>
      <c r="E40" s="272"/>
      <c r="F40" s="272"/>
      <c r="G40" s="272"/>
      <c r="H40" s="273"/>
      <c r="I40" s="144">
        <v>143</v>
      </c>
      <c r="J40" s="26"/>
      <c r="K40" s="26"/>
      <c r="L40" s="26"/>
      <c r="M40" s="26"/>
    </row>
    <row r="41" spans="1:13" ht="12">
      <c r="A41" s="271" t="s">
        <v>409</v>
      </c>
      <c r="B41" s="272"/>
      <c r="C41" s="272"/>
      <c r="D41" s="272"/>
      <c r="E41" s="272"/>
      <c r="F41" s="272"/>
      <c r="G41" s="272"/>
      <c r="H41" s="273"/>
      <c r="I41" s="144">
        <v>144</v>
      </c>
      <c r="J41" s="26"/>
      <c r="K41" s="26"/>
      <c r="L41" s="26"/>
      <c r="M41" s="26"/>
    </row>
    <row r="42" spans="1:13" ht="12.75" customHeight="1">
      <c r="A42" s="271" t="s">
        <v>410</v>
      </c>
      <c r="B42" s="272"/>
      <c r="C42" s="272"/>
      <c r="D42" s="272"/>
      <c r="E42" s="272"/>
      <c r="F42" s="272"/>
      <c r="G42" s="272"/>
      <c r="H42" s="273"/>
      <c r="I42" s="144">
        <v>145</v>
      </c>
      <c r="J42" s="26"/>
      <c r="K42" s="26"/>
      <c r="L42" s="26"/>
      <c r="M42" s="26"/>
    </row>
    <row r="43" spans="1:13" ht="12">
      <c r="A43" s="271" t="s">
        <v>411</v>
      </c>
      <c r="B43" s="272"/>
      <c r="C43" s="272"/>
      <c r="D43" s="272"/>
      <c r="E43" s="272"/>
      <c r="F43" s="272"/>
      <c r="G43" s="272"/>
      <c r="H43" s="273"/>
      <c r="I43" s="144">
        <v>146</v>
      </c>
      <c r="J43" s="152">
        <f>J8+J28+J39+J41</f>
        <v>352293663</v>
      </c>
      <c r="K43" s="152">
        <f>K8+K28+K39+K41</f>
        <v>151469018</v>
      </c>
      <c r="L43" s="152">
        <f>L8+L28+L39+L41</f>
        <v>674613265</v>
      </c>
      <c r="M43" s="152">
        <f>M8+M28+M39+M41</f>
        <v>229711573</v>
      </c>
    </row>
    <row r="44" spans="1:13" ht="12">
      <c r="A44" s="271" t="s">
        <v>412</v>
      </c>
      <c r="B44" s="272"/>
      <c r="C44" s="272"/>
      <c r="D44" s="272"/>
      <c r="E44" s="272"/>
      <c r="F44" s="272"/>
      <c r="G44" s="272"/>
      <c r="H44" s="273"/>
      <c r="I44" s="144">
        <v>147</v>
      </c>
      <c r="J44" s="152">
        <f>J11+J34+J40+J42</f>
        <v>349436889</v>
      </c>
      <c r="K44" s="152">
        <f>K11+K34+K40+K42</f>
        <v>146375193</v>
      </c>
      <c r="L44" s="152">
        <f>L11+L34+L40+L42</f>
        <v>682700472</v>
      </c>
      <c r="M44" s="152">
        <f>M11+M34+M40+M42</f>
        <v>249413705</v>
      </c>
    </row>
    <row r="45" spans="1:13" ht="12">
      <c r="A45" s="271" t="s">
        <v>413</v>
      </c>
      <c r="B45" s="272"/>
      <c r="C45" s="272"/>
      <c r="D45" s="272"/>
      <c r="E45" s="272"/>
      <c r="F45" s="272"/>
      <c r="G45" s="272"/>
      <c r="H45" s="273"/>
      <c r="I45" s="144">
        <v>148</v>
      </c>
      <c r="J45" s="152">
        <f>J43-J44</f>
        <v>2856774</v>
      </c>
      <c r="K45" s="152">
        <f>K43-K44</f>
        <v>5093825</v>
      </c>
      <c r="L45" s="152">
        <f>L43-L44</f>
        <v>-8087207</v>
      </c>
      <c r="M45" s="152">
        <f>M43-M44</f>
        <v>-19702132</v>
      </c>
    </row>
    <row r="46" spans="1:13" ht="12">
      <c r="A46" s="286" t="s">
        <v>414</v>
      </c>
      <c r="B46" s="287"/>
      <c r="C46" s="287"/>
      <c r="D46" s="287"/>
      <c r="E46" s="287"/>
      <c r="F46" s="287"/>
      <c r="G46" s="287"/>
      <c r="H46" s="288"/>
      <c r="I46" s="144">
        <v>149</v>
      </c>
      <c r="J46" s="25">
        <f>IF(J43&gt;J44,J43-J44,0)</f>
        <v>2856774</v>
      </c>
      <c r="K46" s="25">
        <f>IF(K43&gt;K44,K43-K44,0)</f>
        <v>5093825</v>
      </c>
      <c r="L46" s="25">
        <f>IF(L43&gt;L44,L43-L44,0)</f>
        <v>0</v>
      </c>
      <c r="M46" s="25">
        <f>IF(M43&gt;M44,M43-M44,0)</f>
        <v>0</v>
      </c>
    </row>
    <row r="47" spans="1:13" ht="12">
      <c r="A47" s="286" t="s">
        <v>415</v>
      </c>
      <c r="B47" s="287"/>
      <c r="C47" s="287"/>
      <c r="D47" s="287"/>
      <c r="E47" s="287"/>
      <c r="F47" s="287"/>
      <c r="G47" s="287"/>
      <c r="H47" s="288"/>
      <c r="I47" s="144">
        <v>150</v>
      </c>
      <c r="J47" s="25">
        <f>IF(J44&gt;J43,J44-J43,0)</f>
        <v>0</v>
      </c>
      <c r="K47" s="25">
        <f>IF(K44&gt;K43,K44-K43,0)</f>
        <v>0</v>
      </c>
      <c r="L47" s="25">
        <f>IF(L44&gt;L43,L44-L43,0)</f>
        <v>8087207</v>
      </c>
      <c r="M47" s="25">
        <f>IF(M44&gt;M43,M44-M43,0)</f>
        <v>19702132</v>
      </c>
    </row>
    <row r="48" spans="1:13" ht="12">
      <c r="A48" s="271" t="s">
        <v>416</v>
      </c>
      <c r="B48" s="272"/>
      <c r="C48" s="272"/>
      <c r="D48" s="272"/>
      <c r="E48" s="272"/>
      <c r="F48" s="272"/>
      <c r="G48" s="272"/>
      <c r="H48" s="273"/>
      <c r="I48" s="144">
        <v>151</v>
      </c>
      <c r="J48" s="26"/>
      <c r="K48" s="26"/>
      <c r="L48" s="26"/>
      <c r="M48" s="26"/>
    </row>
    <row r="49" spans="1:13" ht="12">
      <c r="A49" s="271" t="s">
        <v>417</v>
      </c>
      <c r="B49" s="272"/>
      <c r="C49" s="272"/>
      <c r="D49" s="272"/>
      <c r="E49" s="272"/>
      <c r="F49" s="272"/>
      <c r="G49" s="272"/>
      <c r="H49" s="273"/>
      <c r="I49" s="144">
        <v>152</v>
      </c>
      <c r="J49" s="152">
        <f>J45-J48</f>
        <v>2856774</v>
      </c>
      <c r="K49" s="152">
        <f>K45-K48</f>
        <v>5093825</v>
      </c>
      <c r="L49" s="152">
        <f>L45-L48</f>
        <v>-8087207</v>
      </c>
      <c r="M49" s="152">
        <f>M45-M48</f>
        <v>-19702132</v>
      </c>
    </row>
    <row r="50" spans="1:13" ht="12">
      <c r="A50" s="286" t="s">
        <v>418</v>
      </c>
      <c r="B50" s="287"/>
      <c r="C50" s="287"/>
      <c r="D50" s="287"/>
      <c r="E50" s="287"/>
      <c r="F50" s="287"/>
      <c r="G50" s="287"/>
      <c r="H50" s="288"/>
      <c r="I50" s="144">
        <v>153</v>
      </c>
      <c r="J50" s="25">
        <f>IF(J49&gt;0,J49,0)</f>
        <v>2856774</v>
      </c>
      <c r="K50" s="25">
        <f>IF(K49&gt;0,K49,0)</f>
        <v>5093825</v>
      </c>
      <c r="L50" s="25">
        <f>IF(L49&gt;0,L49,0)</f>
        <v>0</v>
      </c>
      <c r="M50" s="25">
        <f>IF(M49&gt;0,M49,0)</f>
        <v>0</v>
      </c>
    </row>
    <row r="51" spans="1:13" ht="12">
      <c r="A51" s="289" t="s">
        <v>419</v>
      </c>
      <c r="B51" s="290"/>
      <c r="C51" s="290"/>
      <c r="D51" s="290"/>
      <c r="E51" s="290"/>
      <c r="F51" s="290"/>
      <c r="G51" s="290"/>
      <c r="H51" s="291"/>
      <c r="I51" s="145">
        <v>154</v>
      </c>
      <c r="J51" s="28">
        <f>IF(J49&lt;0,-J49,0)</f>
        <v>0</v>
      </c>
      <c r="K51" s="28">
        <f>IF(K49&lt;0,-K49,0)</f>
        <v>0</v>
      </c>
      <c r="L51" s="28">
        <f>IF(L49&lt;0,-L49,0)</f>
        <v>8087207</v>
      </c>
      <c r="M51" s="28">
        <f>IF(M49&lt;0,-M49,0)</f>
        <v>19702132</v>
      </c>
    </row>
    <row r="52" spans="1:13" ht="12.75" customHeight="1">
      <c r="A52" s="280" t="s">
        <v>421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2"/>
    </row>
    <row r="53" spans="1:13" ht="12.75" customHeight="1">
      <c r="A53" s="283" t="s">
        <v>420</v>
      </c>
      <c r="B53" s="284"/>
      <c r="C53" s="284"/>
      <c r="D53" s="284"/>
      <c r="E53" s="284"/>
      <c r="F53" s="284"/>
      <c r="G53" s="284"/>
      <c r="H53" s="284"/>
      <c r="I53" s="146"/>
      <c r="J53" s="146"/>
      <c r="K53" s="146"/>
      <c r="L53" s="146"/>
      <c r="M53" s="165"/>
    </row>
    <row r="54" spans="1:13" ht="12.75" customHeight="1">
      <c r="A54" s="223" t="s">
        <v>439</v>
      </c>
      <c r="B54" s="224"/>
      <c r="C54" s="224"/>
      <c r="D54" s="224"/>
      <c r="E54" s="224"/>
      <c r="F54" s="224"/>
      <c r="G54" s="224"/>
      <c r="H54" s="225"/>
      <c r="I54" s="144">
        <v>155</v>
      </c>
      <c r="J54" s="26"/>
      <c r="K54" s="26"/>
      <c r="L54" s="26"/>
      <c r="M54" s="26"/>
    </row>
    <row r="55" spans="1:13" ht="12.75" customHeight="1">
      <c r="A55" s="226" t="s">
        <v>440</v>
      </c>
      <c r="B55" s="227"/>
      <c r="C55" s="227"/>
      <c r="D55" s="227"/>
      <c r="E55" s="227"/>
      <c r="F55" s="227"/>
      <c r="G55" s="227"/>
      <c r="H55" s="228"/>
      <c r="I55" s="144">
        <v>156</v>
      </c>
      <c r="J55" s="27"/>
      <c r="K55" s="27"/>
      <c r="L55" s="27"/>
      <c r="M55" s="27"/>
    </row>
    <row r="56" spans="1:13" ht="12.75" customHeight="1">
      <c r="A56" s="280" t="s">
        <v>425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2"/>
    </row>
    <row r="57" spans="1:13" ht="12">
      <c r="A57" s="283" t="s">
        <v>422</v>
      </c>
      <c r="B57" s="284"/>
      <c r="C57" s="284"/>
      <c r="D57" s="284"/>
      <c r="E57" s="284"/>
      <c r="F57" s="284"/>
      <c r="G57" s="284"/>
      <c r="H57" s="285"/>
      <c r="I57" s="147">
        <v>157</v>
      </c>
      <c r="J57" s="153">
        <f>J49</f>
        <v>2856774</v>
      </c>
      <c r="K57" s="153">
        <f>K49</f>
        <v>5093825</v>
      </c>
      <c r="L57" s="153">
        <f>L49</f>
        <v>-8087207</v>
      </c>
      <c r="M57" s="153">
        <f>M49</f>
        <v>-19702132</v>
      </c>
    </row>
    <row r="58" spans="1:13" ht="12">
      <c r="A58" s="271" t="s">
        <v>423</v>
      </c>
      <c r="B58" s="272"/>
      <c r="C58" s="272"/>
      <c r="D58" s="272"/>
      <c r="E58" s="272"/>
      <c r="F58" s="272"/>
      <c r="G58" s="272"/>
      <c r="H58" s="273"/>
      <c r="I58" s="144">
        <v>158</v>
      </c>
      <c r="J58" s="152">
        <f>SUM(J59:J65)</f>
        <v>0</v>
      </c>
      <c r="K58" s="152">
        <f>SUM(K59:K65)</f>
        <v>0</v>
      </c>
      <c r="L58" s="152">
        <f>SUM(L59:L65)</f>
        <v>0</v>
      </c>
      <c r="M58" s="152">
        <f>SUM(M59:M65)</f>
        <v>0</v>
      </c>
    </row>
    <row r="59" spans="1:13" ht="12">
      <c r="A59" s="271" t="s">
        <v>430</v>
      </c>
      <c r="B59" s="272"/>
      <c r="C59" s="272"/>
      <c r="D59" s="272"/>
      <c r="E59" s="272"/>
      <c r="F59" s="272"/>
      <c r="G59" s="272"/>
      <c r="H59" s="273"/>
      <c r="I59" s="144">
        <v>159</v>
      </c>
      <c r="J59" s="26"/>
      <c r="K59" s="26"/>
      <c r="L59" s="26"/>
      <c r="M59" s="26"/>
    </row>
    <row r="60" spans="1:13" ht="12">
      <c r="A60" s="271" t="s">
        <v>431</v>
      </c>
      <c r="B60" s="272"/>
      <c r="C60" s="272"/>
      <c r="D60" s="272"/>
      <c r="E60" s="272"/>
      <c r="F60" s="272"/>
      <c r="G60" s="272"/>
      <c r="H60" s="273"/>
      <c r="I60" s="144">
        <v>160</v>
      </c>
      <c r="J60" s="26"/>
      <c r="K60" s="26"/>
      <c r="L60" s="26"/>
      <c r="M60" s="26"/>
    </row>
    <row r="61" spans="1:13" ht="12">
      <c r="A61" s="271" t="s">
        <v>432</v>
      </c>
      <c r="B61" s="272"/>
      <c r="C61" s="272"/>
      <c r="D61" s="272"/>
      <c r="E61" s="272"/>
      <c r="F61" s="272"/>
      <c r="G61" s="272"/>
      <c r="H61" s="273"/>
      <c r="I61" s="144">
        <v>161</v>
      </c>
      <c r="J61" s="26"/>
      <c r="K61" s="26"/>
      <c r="L61" s="26"/>
      <c r="M61" s="26"/>
    </row>
    <row r="62" spans="1:13" ht="12">
      <c r="A62" s="271" t="s">
        <v>433</v>
      </c>
      <c r="B62" s="272"/>
      <c r="C62" s="272"/>
      <c r="D62" s="272"/>
      <c r="E62" s="272"/>
      <c r="F62" s="272"/>
      <c r="G62" s="272"/>
      <c r="H62" s="273"/>
      <c r="I62" s="144">
        <v>162</v>
      </c>
      <c r="J62" s="26"/>
      <c r="K62" s="26"/>
      <c r="L62" s="26"/>
      <c r="M62" s="26"/>
    </row>
    <row r="63" spans="1:13" ht="12.75" customHeight="1">
      <c r="A63" s="271" t="s">
        <v>434</v>
      </c>
      <c r="B63" s="272"/>
      <c r="C63" s="272"/>
      <c r="D63" s="272"/>
      <c r="E63" s="272"/>
      <c r="F63" s="272"/>
      <c r="G63" s="272"/>
      <c r="H63" s="273"/>
      <c r="I63" s="144">
        <v>163</v>
      </c>
      <c r="J63" s="26"/>
      <c r="K63" s="26"/>
      <c r="L63" s="26"/>
      <c r="M63" s="26"/>
    </row>
    <row r="64" spans="1:13" ht="12">
      <c r="A64" s="271" t="s">
        <v>435</v>
      </c>
      <c r="B64" s="272"/>
      <c r="C64" s="272"/>
      <c r="D64" s="272"/>
      <c r="E64" s="272"/>
      <c r="F64" s="272"/>
      <c r="G64" s="272"/>
      <c r="H64" s="273"/>
      <c r="I64" s="144">
        <v>164</v>
      </c>
      <c r="J64" s="26"/>
      <c r="K64" s="26"/>
      <c r="L64" s="26"/>
      <c r="M64" s="26"/>
    </row>
    <row r="65" spans="1:13" ht="12">
      <c r="A65" s="271" t="s">
        <v>436</v>
      </c>
      <c r="B65" s="272"/>
      <c r="C65" s="272"/>
      <c r="D65" s="272"/>
      <c r="E65" s="272"/>
      <c r="F65" s="272"/>
      <c r="G65" s="272"/>
      <c r="H65" s="273"/>
      <c r="I65" s="144">
        <v>165</v>
      </c>
      <c r="J65" s="26"/>
      <c r="K65" s="26"/>
      <c r="L65" s="26"/>
      <c r="M65" s="26"/>
    </row>
    <row r="66" spans="1:13" ht="12">
      <c r="A66" s="271" t="s">
        <v>429</v>
      </c>
      <c r="B66" s="272"/>
      <c r="C66" s="272"/>
      <c r="D66" s="272"/>
      <c r="E66" s="272"/>
      <c r="F66" s="272"/>
      <c r="G66" s="272"/>
      <c r="H66" s="273"/>
      <c r="I66" s="144">
        <v>166</v>
      </c>
      <c r="J66" s="26"/>
      <c r="K66" s="26"/>
      <c r="L66" s="26"/>
      <c r="M66" s="26"/>
    </row>
    <row r="67" spans="1:13" ht="12">
      <c r="A67" s="271" t="s">
        <v>428</v>
      </c>
      <c r="B67" s="272"/>
      <c r="C67" s="272"/>
      <c r="D67" s="272"/>
      <c r="E67" s="272"/>
      <c r="F67" s="272"/>
      <c r="G67" s="272"/>
      <c r="H67" s="273"/>
      <c r="I67" s="144">
        <v>167</v>
      </c>
      <c r="J67" s="152">
        <f>J58-J66</f>
        <v>0</v>
      </c>
      <c r="K67" s="152">
        <f>K58-K66</f>
        <v>0</v>
      </c>
      <c r="L67" s="152">
        <f>L58-L66</f>
        <v>0</v>
      </c>
      <c r="M67" s="152">
        <f>M58-M66</f>
        <v>0</v>
      </c>
    </row>
    <row r="68" spans="1:13" ht="12">
      <c r="A68" s="271" t="s">
        <v>427</v>
      </c>
      <c r="B68" s="272"/>
      <c r="C68" s="272"/>
      <c r="D68" s="272"/>
      <c r="E68" s="272"/>
      <c r="F68" s="272"/>
      <c r="G68" s="272"/>
      <c r="H68" s="273"/>
      <c r="I68" s="144">
        <v>168</v>
      </c>
      <c r="J68" s="154">
        <f>J57+J67</f>
        <v>2856774</v>
      </c>
      <c r="K68" s="154">
        <f>K57+K67</f>
        <v>5093825</v>
      </c>
      <c r="L68" s="154">
        <f>L57+L67</f>
        <v>-8087207</v>
      </c>
      <c r="M68" s="154">
        <f>M57+M67</f>
        <v>-19702132</v>
      </c>
    </row>
    <row r="69" spans="1:13" ht="12.75" customHeight="1">
      <c r="A69" s="274" t="s">
        <v>424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 customHeight="1">
      <c r="A70" s="277" t="s">
        <v>426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9"/>
    </row>
    <row r="71" spans="1:13" ht="12.75" customHeight="1">
      <c r="A71" s="223" t="s">
        <v>439</v>
      </c>
      <c r="B71" s="224"/>
      <c r="C71" s="224"/>
      <c r="D71" s="224"/>
      <c r="E71" s="224"/>
      <c r="F71" s="224"/>
      <c r="G71" s="224"/>
      <c r="H71" s="225"/>
      <c r="I71" s="144">
        <v>169</v>
      </c>
      <c r="J71" s="26"/>
      <c r="K71" s="26"/>
      <c r="L71" s="26"/>
      <c r="M71" s="26"/>
    </row>
    <row r="72" spans="1:13" ht="12.75" customHeight="1">
      <c r="A72" s="226" t="s">
        <v>440</v>
      </c>
      <c r="B72" s="227"/>
      <c r="C72" s="227"/>
      <c r="D72" s="227"/>
      <c r="E72" s="227"/>
      <c r="F72" s="227"/>
      <c r="G72" s="227"/>
      <c r="H72" s="228"/>
      <c r="I72" s="148">
        <v>170</v>
      </c>
      <c r="J72" s="27"/>
      <c r="K72" s="27"/>
      <c r="L72" s="27"/>
      <c r="M72" s="27"/>
    </row>
  </sheetData>
  <sheetProtection/>
  <mergeCells count="73"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M56"/>
    <mergeCell ref="A57:H57"/>
    <mergeCell ref="A50:H50"/>
    <mergeCell ref="A51:H51"/>
    <mergeCell ref="A52:M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2:H72"/>
    <mergeCell ref="A66:H66"/>
    <mergeCell ref="A67:H67"/>
    <mergeCell ref="A68:H68"/>
    <mergeCell ref="A69:M69"/>
    <mergeCell ref="A70:M70"/>
    <mergeCell ref="A71:H71"/>
  </mergeCells>
  <dataValidations count="4">
    <dataValidation type="whole" operator="greaterThanOrEqual" allowBlank="1" showInputMessage="1" showErrorMessage="1" errorTitle="Pogrešan unos" error="Mogu se unijeti samo cjelobrojne pozitivne vrijednosti." sqref="J8:M11 K26 L35:L42 L13:M33 K39:K47 J49:M51 L43:M47 J14:J47 K34:M34 J13:K13 K28 K36 K14:K24 M35:M3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K30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21">
      <selection activeCell="K51" sqref="K51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16" t="s">
        <v>365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customHeight="1">
      <c r="A2" s="127"/>
      <c r="B2" s="128"/>
      <c r="C2" s="307" t="s">
        <v>216</v>
      </c>
      <c r="D2" s="307"/>
      <c r="E2" s="303">
        <v>42736</v>
      </c>
      <c r="F2" s="308"/>
      <c r="G2" s="129" t="s">
        <v>119</v>
      </c>
      <c r="H2" s="303">
        <v>43008</v>
      </c>
      <c r="I2" s="304"/>
      <c r="J2" s="130"/>
      <c r="K2" s="131"/>
    </row>
    <row r="3" spans="1:11" s="49" customFormat="1" ht="24" customHeight="1" thickBot="1">
      <c r="A3" s="305" t="s">
        <v>166</v>
      </c>
      <c r="B3" s="305"/>
      <c r="C3" s="305"/>
      <c r="D3" s="305"/>
      <c r="E3" s="305"/>
      <c r="F3" s="305"/>
      <c r="G3" s="305"/>
      <c r="H3" s="305"/>
      <c r="I3" s="38" t="s">
        <v>213</v>
      </c>
      <c r="J3" s="39" t="s">
        <v>214</v>
      </c>
      <c r="K3" s="39" t="s">
        <v>215</v>
      </c>
    </row>
    <row r="4" spans="1:11" s="49" customFormat="1" ht="12">
      <c r="A4" s="306">
        <v>1</v>
      </c>
      <c r="B4" s="306"/>
      <c r="C4" s="306"/>
      <c r="D4" s="306"/>
      <c r="E4" s="306"/>
      <c r="F4" s="306"/>
      <c r="G4" s="306"/>
      <c r="H4" s="306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9" t="s">
        <v>220</v>
      </c>
      <c r="B5" s="310"/>
      <c r="C5" s="310"/>
      <c r="D5" s="310"/>
      <c r="E5" s="310"/>
      <c r="F5" s="310"/>
      <c r="G5" s="310"/>
      <c r="H5" s="310"/>
      <c r="I5" s="310"/>
      <c r="J5" s="310"/>
      <c r="K5" s="311"/>
    </row>
    <row r="6" spans="1:11" ht="12.75" customHeight="1">
      <c r="A6" s="312" t="s">
        <v>362</v>
      </c>
      <c r="B6" s="313"/>
      <c r="C6" s="313"/>
      <c r="D6" s="313"/>
      <c r="E6" s="313"/>
      <c r="F6" s="313"/>
      <c r="G6" s="313"/>
      <c r="H6" s="313"/>
      <c r="I6" s="4">
        <v>1</v>
      </c>
      <c r="J6" s="26">
        <v>2856774</v>
      </c>
      <c r="K6" s="26">
        <v>-8087207</v>
      </c>
    </row>
    <row r="7" spans="1:11" ht="12.75" customHeight="1">
      <c r="A7" s="223" t="s">
        <v>221</v>
      </c>
      <c r="B7" s="224"/>
      <c r="C7" s="224"/>
      <c r="D7" s="224"/>
      <c r="E7" s="224"/>
      <c r="F7" s="224"/>
      <c r="G7" s="224"/>
      <c r="H7" s="224"/>
      <c r="I7" s="4">
        <v>2</v>
      </c>
      <c r="J7" s="26">
        <v>22184668</v>
      </c>
      <c r="K7" s="26">
        <v>19726866</v>
      </c>
    </row>
    <row r="8" spans="1:11" ht="12.75" customHeight="1">
      <c r="A8" s="223" t="s">
        <v>308</v>
      </c>
      <c r="B8" s="224"/>
      <c r="C8" s="224"/>
      <c r="D8" s="224"/>
      <c r="E8" s="224"/>
      <c r="F8" s="224"/>
      <c r="G8" s="224"/>
      <c r="H8" s="224"/>
      <c r="I8" s="4">
        <v>3</v>
      </c>
      <c r="J8" s="26">
        <v>121914385</v>
      </c>
      <c r="K8" s="26"/>
    </row>
    <row r="9" spans="1:11" ht="12.75" customHeight="1">
      <c r="A9" s="223" t="s">
        <v>310</v>
      </c>
      <c r="B9" s="224"/>
      <c r="C9" s="224"/>
      <c r="D9" s="224"/>
      <c r="E9" s="224"/>
      <c r="F9" s="224"/>
      <c r="G9" s="224"/>
      <c r="H9" s="224"/>
      <c r="I9" s="4">
        <v>4</v>
      </c>
      <c r="J9" s="26">
        <v>44239455</v>
      </c>
      <c r="K9" s="26"/>
    </row>
    <row r="10" spans="1:11" ht="12.75" customHeight="1">
      <c r="A10" s="223" t="s">
        <v>222</v>
      </c>
      <c r="B10" s="224"/>
      <c r="C10" s="224"/>
      <c r="D10" s="224"/>
      <c r="E10" s="224"/>
      <c r="F10" s="224"/>
      <c r="G10" s="224"/>
      <c r="H10" s="224"/>
      <c r="I10" s="4">
        <v>5</v>
      </c>
      <c r="J10" s="26"/>
      <c r="K10" s="26">
        <v>145754223</v>
      </c>
    </row>
    <row r="11" spans="1:11" ht="12.75" customHeight="1">
      <c r="A11" s="223" t="s">
        <v>223</v>
      </c>
      <c r="B11" s="224"/>
      <c r="C11" s="224"/>
      <c r="D11" s="224"/>
      <c r="E11" s="224"/>
      <c r="F11" s="224"/>
      <c r="G11" s="224"/>
      <c r="H11" s="224"/>
      <c r="I11" s="4">
        <v>6</v>
      </c>
      <c r="J11" s="26">
        <v>10360265</v>
      </c>
      <c r="K11" s="26">
        <v>4422619</v>
      </c>
    </row>
    <row r="12" spans="1:11" ht="12.75" customHeight="1">
      <c r="A12" s="249" t="s">
        <v>224</v>
      </c>
      <c r="B12" s="250"/>
      <c r="C12" s="250"/>
      <c r="D12" s="250"/>
      <c r="E12" s="250"/>
      <c r="F12" s="250"/>
      <c r="G12" s="250"/>
      <c r="H12" s="250"/>
      <c r="I12" s="4">
        <v>7</v>
      </c>
      <c r="J12" s="158">
        <f>SUM(J6:J11)</f>
        <v>201555547</v>
      </c>
      <c r="K12" s="152">
        <f>SUM(K6:K11)</f>
        <v>161816501</v>
      </c>
    </row>
    <row r="13" spans="1:11" ht="12.75" customHeight="1">
      <c r="A13" s="223" t="s">
        <v>309</v>
      </c>
      <c r="B13" s="224"/>
      <c r="C13" s="224"/>
      <c r="D13" s="224"/>
      <c r="E13" s="224"/>
      <c r="F13" s="224"/>
      <c r="G13" s="224"/>
      <c r="H13" s="224"/>
      <c r="I13" s="4">
        <v>8</v>
      </c>
      <c r="J13" s="26"/>
      <c r="K13" s="26">
        <v>106909871</v>
      </c>
    </row>
    <row r="14" spans="1:11" ht="12.75" customHeight="1">
      <c r="A14" s="223" t="s">
        <v>311</v>
      </c>
      <c r="B14" s="224"/>
      <c r="C14" s="224"/>
      <c r="D14" s="224"/>
      <c r="E14" s="224"/>
      <c r="F14" s="224"/>
      <c r="G14" s="224"/>
      <c r="H14" s="224"/>
      <c r="I14" s="4">
        <v>9</v>
      </c>
      <c r="J14" s="26"/>
      <c r="K14" s="26">
        <v>44082380</v>
      </c>
    </row>
    <row r="15" spans="1:11" ht="12.75" customHeight="1">
      <c r="A15" s="223" t="s">
        <v>225</v>
      </c>
      <c r="B15" s="224"/>
      <c r="C15" s="224"/>
      <c r="D15" s="224"/>
      <c r="E15" s="224"/>
      <c r="F15" s="224"/>
      <c r="G15" s="224"/>
      <c r="H15" s="224"/>
      <c r="I15" s="4">
        <v>10</v>
      </c>
      <c r="J15" s="26">
        <v>133029328</v>
      </c>
      <c r="K15" s="26"/>
    </row>
    <row r="16" spans="1:11" ht="12.75" customHeight="1">
      <c r="A16" s="223" t="s">
        <v>226</v>
      </c>
      <c r="B16" s="224"/>
      <c r="C16" s="224"/>
      <c r="D16" s="224"/>
      <c r="E16" s="224"/>
      <c r="F16" s="224"/>
      <c r="G16" s="224"/>
      <c r="H16" s="224"/>
      <c r="I16" s="4">
        <v>11</v>
      </c>
      <c r="J16" s="149">
        <v>47194449</v>
      </c>
      <c r="K16" s="149">
        <v>166175806</v>
      </c>
    </row>
    <row r="17" spans="1:11" ht="12.75" customHeight="1">
      <c r="A17" s="249" t="s">
        <v>227</v>
      </c>
      <c r="B17" s="250"/>
      <c r="C17" s="250"/>
      <c r="D17" s="250"/>
      <c r="E17" s="250"/>
      <c r="F17" s="250"/>
      <c r="G17" s="250"/>
      <c r="H17" s="250"/>
      <c r="I17" s="4">
        <v>12</v>
      </c>
      <c r="J17" s="158">
        <f>SUM(J13:J16)</f>
        <v>180223777</v>
      </c>
      <c r="K17" s="152">
        <f>SUM(K13:K16)</f>
        <v>317168057</v>
      </c>
    </row>
    <row r="18" spans="1:11" ht="21" customHeight="1">
      <c r="A18" s="249" t="s">
        <v>228</v>
      </c>
      <c r="B18" s="250"/>
      <c r="C18" s="250"/>
      <c r="D18" s="250"/>
      <c r="E18" s="250"/>
      <c r="F18" s="250"/>
      <c r="G18" s="250"/>
      <c r="H18" s="250"/>
      <c r="I18" s="4">
        <v>13</v>
      </c>
      <c r="J18" s="152">
        <f>J12-J17</f>
        <v>21331770</v>
      </c>
      <c r="K18" s="152"/>
    </row>
    <row r="19" spans="1:11" ht="20.25" customHeight="1">
      <c r="A19" s="232" t="s">
        <v>229</v>
      </c>
      <c r="B19" s="233"/>
      <c r="C19" s="233"/>
      <c r="D19" s="233"/>
      <c r="E19" s="233"/>
      <c r="F19" s="233"/>
      <c r="G19" s="233"/>
      <c r="H19" s="233"/>
      <c r="I19" s="4">
        <v>14</v>
      </c>
      <c r="J19" s="152"/>
      <c r="K19" s="152">
        <f>K17-K12</f>
        <v>155351556</v>
      </c>
    </row>
    <row r="20" spans="1:11" s="49" customFormat="1" ht="12">
      <c r="A20" s="309" t="s">
        <v>312</v>
      </c>
      <c r="B20" s="310"/>
      <c r="C20" s="310"/>
      <c r="D20" s="310"/>
      <c r="E20" s="310"/>
      <c r="F20" s="310"/>
      <c r="G20" s="310"/>
      <c r="H20" s="310"/>
      <c r="I20" s="314"/>
      <c r="J20" s="314"/>
      <c r="K20" s="315"/>
    </row>
    <row r="21" spans="1:11" ht="12.75" customHeight="1">
      <c r="A21" s="312" t="s">
        <v>313</v>
      </c>
      <c r="B21" s="313"/>
      <c r="C21" s="313"/>
      <c r="D21" s="313"/>
      <c r="E21" s="313"/>
      <c r="F21" s="313"/>
      <c r="G21" s="313"/>
      <c r="H21" s="313"/>
      <c r="I21" s="4">
        <v>15</v>
      </c>
      <c r="J21" s="26"/>
      <c r="K21" s="26">
        <v>76042</v>
      </c>
    </row>
    <row r="22" spans="1:11" ht="12.75" customHeight="1">
      <c r="A22" s="223" t="s">
        <v>314</v>
      </c>
      <c r="B22" s="224"/>
      <c r="C22" s="224"/>
      <c r="D22" s="224"/>
      <c r="E22" s="224"/>
      <c r="F22" s="224"/>
      <c r="G22" s="224"/>
      <c r="H22" s="224"/>
      <c r="I22" s="4">
        <v>16</v>
      </c>
      <c r="J22" s="26"/>
      <c r="K22" s="26"/>
    </row>
    <row r="23" spans="1:11" ht="12.75" customHeight="1">
      <c r="A23" s="223" t="s">
        <v>363</v>
      </c>
      <c r="B23" s="224"/>
      <c r="C23" s="224"/>
      <c r="D23" s="224"/>
      <c r="E23" s="224"/>
      <c r="F23" s="224"/>
      <c r="G23" s="224"/>
      <c r="H23" s="224"/>
      <c r="I23" s="4">
        <v>17</v>
      </c>
      <c r="J23" s="26">
        <v>331285</v>
      </c>
      <c r="K23" s="26">
        <v>631114</v>
      </c>
    </row>
    <row r="24" spans="1:11" ht="12.75" customHeight="1">
      <c r="A24" s="223" t="s">
        <v>364</v>
      </c>
      <c r="B24" s="224"/>
      <c r="C24" s="224"/>
      <c r="D24" s="224"/>
      <c r="E24" s="224"/>
      <c r="F24" s="224"/>
      <c r="G24" s="224"/>
      <c r="H24" s="224"/>
      <c r="I24" s="4">
        <v>18</v>
      </c>
      <c r="J24" s="26"/>
      <c r="K24" s="26">
        <v>77328</v>
      </c>
    </row>
    <row r="25" spans="1:11" ht="12.75" customHeight="1">
      <c r="A25" s="223" t="s">
        <v>230</v>
      </c>
      <c r="B25" s="224"/>
      <c r="C25" s="224"/>
      <c r="D25" s="224"/>
      <c r="E25" s="224"/>
      <c r="F25" s="224"/>
      <c r="G25" s="224"/>
      <c r="H25" s="224"/>
      <c r="I25" s="4">
        <v>19</v>
      </c>
      <c r="J25" s="26">
        <v>2107434</v>
      </c>
      <c r="K25" s="26">
        <v>29526802</v>
      </c>
    </row>
    <row r="26" spans="1:11" ht="12.75" customHeight="1">
      <c r="A26" s="249" t="s">
        <v>231</v>
      </c>
      <c r="B26" s="250"/>
      <c r="C26" s="250"/>
      <c r="D26" s="250"/>
      <c r="E26" s="250"/>
      <c r="F26" s="250"/>
      <c r="G26" s="250"/>
      <c r="H26" s="250"/>
      <c r="I26" s="4">
        <v>20</v>
      </c>
      <c r="J26" s="158">
        <f>SUM(J21:J25)</f>
        <v>2438719</v>
      </c>
      <c r="K26" s="152">
        <f>SUM(K21:K25)</f>
        <v>30311286</v>
      </c>
    </row>
    <row r="27" spans="1:11" ht="12.75" customHeight="1">
      <c r="A27" s="223" t="s">
        <v>315</v>
      </c>
      <c r="B27" s="224"/>
      <c r="C27" s="224"/>
      <c r="D27" s="224"/>
      <c r="E27" s="224"/>
      <c r="F27" s="224"/>
      <c r="G27" s="224"/>
      <c r="H27" s="224"/>
      <c r="I27" s="4">
        <v>21</v>
      </c>
      <c r="J27" s="26">
        <v>6800983</v>
      </c>
      <c r="K27" s="26">
        <v>4867504</v>
      </c>
    </row>
    <row r="28" spans="1:11" ht="12.75" customHeight="1">
      <c r="A28" s="223" t="s">
        <v>316</v>
      </c>
      <c r="B28" s="224"/>
      <c r="C28" s="224"/>
      <c r="D28" s="224"/>
      <c r="E28" s="224"/>
      <c r="F28" s="224"/>
      <c r="G28" s="224"/>
      <c r="H28" s="224"/>
      <c r="I28" s="4">
        <v>22</v>
      </c>
      <c r="J28" s="26"/>
      <c r="K28" s="26"/>
    </row>
    <row r="29" spans="1:11" ht="12.75" customHeight="1">
      <c r="A29" s="223" t="s">
        <v>232</v>
      </c>
      <c r="B29" s="224"/>
      <c r="C29" s="224"/>
      <c r="D29" s="224"/>
      <c r="E29" s="224"/>
      <c r="F29" s="224"/>
      <c r="G29" s="224"/>
      <c r="H29" s="224"/>
      <c r="I29" s="4">
        <v>23</v>
      </c>
      <c r="J29" s="26">
        <v>2901394</v>
      </c>
      <c r="K29" s="26">
        <v>3947275</v>
      </c>
    </row>
    <row r="30" spans="1:11" ht="12.75" customHeight="1">
      <c r="A30" s="249" t="s">
        <v>233</v>
      </c>
      <c r="B30" s="250"/>
      <c r="C30" s="250"/>
      <c r="D30" s="250"/>
      <c r="E30" s="250"/>
      <c r="F30" s="250"/>
      <c r="G30" s="250"/>
      <c r="H30" s="250"/>
      <c r="I30" s="4">
        <v>24</v>
      </c>
      <c r="J30" s="158">
        <f>SUM(J27:J29)</f>
        <v>9702377</v>
      </c>
      <c r="K30" s="152">
        <f>SUM(K27:K29)</f>
        <v>8814779</v>
      </c>
    </row>
    <row r="31" spans="1:11" ht="12.75" customHeight="1">
      <c r="A31" s="249" t="s">
        <v>234</v>
      </c>
      <c r="B31" s="250"/>
      <c r="C31" s="250"/>
      <c r="D31" s="250"/>
      <c r="E31" s="250"/>
      <c r="F31" s="250"/>
      <c r="G31" s="250"/>
      <c r="H31" s="250"/>
      <c r="I31" s="4">
        <v>25</v>
      </c>
      <c r="J31" s="152"/>
      <c r="K31" s="152">
        <f>K26-K30</f>
        <v>21496507</v>
      </c>
    </row>
    <row r="32" spans="1:11" ht="19.5" customHeight="1">
      <c r="A32" s="232" t="s">
        <v>235</v>
      </c>
      <c r="B32" s="233"/>
      <c r="C32" s="233"/>
      <c r="D32" s="233"/>
      <c r="E32" s="233"/>
      <c r="F32" s="233"/>
      <c r="G32" s="233"/>
      <c r="H32" s="233"/>
      <c r="I32" s="4">
        <v>26</v>
      </c>
      <c r="J32" s="152">
        <f>J30-J26</f>
        <v>7263658</v>
      </c>
      <c r="K32" s="152"/>
    </row>
    <row r="33" spans="1:11" s="49" customFormat="1" ht="12">
      <c r="A33" s="309" t="s">
        <v>236</v>
      </c>
      <c r="B33" s="310"/>
      <c r="C33" s="310"/>
      <c r="D33" s="310"/>
      <c r="E33" s="310"/>
      <c r="F33" s="310"/>
      <c r="G33" s="310"/>
      <c r="H33" s="310"/>
      <c r="I33" s="314"/>
      <c r="J33" s="314"/>
      <c r="K33" s="315"/>
    </row>
    <row r="34" spans="1:11" ht="12.75" customHeight="1">
      <c r="A34" s="312" t="s">
        <v>237</v>
      </c>
      <c r="B34" s="313"/>
      <c r="C34" s="313"/>
      <c r="D34" s="313"/>
      <c r="E34" s="313"/>
      <c r="F34" s="313"/>
      <c r="G34" s="313"/>
      <c r="H34" s="313"/>
      <c r="I34" s="4">
        <v>27</v>
      </c>
      <c r="J34" s="22"/>
      <c r="K34" s="26"/>
    </row>
    <row r="35" spans="1:11" ht="12.75" customHeight="1">
      <c r="A35" s="223" t="s">
        <v>238</v>
      </c>
      <c r="B35" s="224"/>
      <c r="C35" s="224"/>
      <c r="D35" s="224"/>
      <c r="E35" s="224"/>
      <c r="F35" s="224"/>
      <c r="G35" s="224"/>
      <c r="H35" s="224"/>
      <c r="I35" s="4">
        <v>28</v>
      </c>
      <c r="J35" s="22">
        <v>177331130</v>
      </c>
      <c r="K35" s="26">
        <v>276640848</v>
      </c>
    </row>
    <row r="36" spans="1:11" ht="12.75" customHeight="1">
      <c r="A36" s="223" t="s">
        <v>239</v>
      </c>
      <c r="B36" s="224"/>
      <c r="C36" s="224"/>
      <c r="D36" s="224"/>
      <c r="E36" s="224"/>
      <c r="F36" s="224"/>
      <c r="G36" s="224"/>
      <c r="H36" s="224"/>
      <c r="I36" s="4">
        <v>29</v>
      </c>
      <c r="J36" s="22">
        <v>225628278</v>
      </c>
      <c r="K36" s="26">
        <v>8000000</v>
      </c>
    </row>
    <row r="37" spans="1:11" ht="12.75" customHeight="1">
      <c r="A37" s="249" t="s">
        <v>240</v>
      </c>
      <c r="B37" s="250"/>
      <c r="C37" s="250"/>
      <c r="D37" s="250"/>
      <c r="E37" s="250"/>
      <c r="F37" s="250"/>
      <c r="G37" s="250"/>
      <c r="H37" s="250"/>
      <c r="I37" s="4">
        <v>30</v>
      </c>
      <c r="J37" s="158">
        <f>SUM(J34:J36)</f>
        <v>402959408</v>
      </c>
      <c r="K37" s="152">
        <f>SUM(K34:K36)</f>
        <v>284640848</v>
      </c>
    </row>
    <row r="38" spans="1:11" ht="12.75" customHeight="1">
      <c r="A38" s="223" t="s">
        <v>241</v>
      </c>
      <c r="B38" s="224"/>
      <c r="C38" s="224"/>
      <c r="D38" s="224"/>
      <c r="E38" s="224"/>
      <c r="F38" s="224"/>
      <c r="G38" s="224"/>
      <c r="H38" s="224"/>
      <c r="I38" s="4">
        <v>31</v>
      </c>
      <c r="J38" s="22">
        <v>184695559</v>
      </c>
      <c r="K38" s="26">
        <v>138705158</v>
      </c>
    </row>
    <row r="39" spans="1:11" ht="12.75" customHeight="1">
      <c r="A39" s="243" t="s">
        <v>242</v>
      </c>
      <c r="B39" s="244"/>
      <c r="C39" s="244"/>
      <c r="D39" s="244"/>
      <c r="E39" s="244"/>
      <c r="F39" s="244"/>
      <c r="G39" s="244"/>
      <c r="H39" s="244"/>
      <c r="I39" s="4">
        <v>32</v>
      </c>
      <c r="J39" s="22"/>
      <c r="K39" s="26"/>
    </row>
    <row r="40" spans="1:11" ht="12.75" customHeight="1">
      <c r="A40" s="243" t="s">
        <v>243</v>
      </c>
      <c r="B40" s="244"/>
      <c r="C40" s="244"/>
      <c r="D40" s="244"/>
      <c r="E40" s="244"/>
      <c r="F40" s="244"/>
      <c r="G40" s="244"/>
      <c r="H40" s="244"/>
      <c r="I40" s="4">
        <v>33</v>
      </c>
      <c r="J40" s="22">
        <v>4961196</v>
      </c>
      <c r="K40" s="26">
        <v>2469335</v>
      </c>
    </row>
    <row r="41" spans="1:11" ht="12.75" customHeight="1">
      <c r="A41" s="223" t="s">
        <v>244</v>
      </c>
      <c r="B41" s="224"/>
      <c r="C41" s="224"/>
      <c r="D41" s="224"/>
      <c r="E41" s="224"/>
      <c r="F41" s="224"/>
      <c r="G41" s="224"/>
      <c r="H41" s="224"/>
      <c r="I41" s="4">
        <v>34</v>
      </c>
      <c r="J41" s="22"/>
      <c r="K41" s="26"/>
    </row>
    <row r="42" spans="1:11" ht="12.75" customHeight="1">
      <c r="A42" s="223" t="s">
        <v>245</v>
      </c>
      <c r="B42" s="224"/>
      <c r="C42" s="224"/>
      <c r="D42" s="224"/>
      <c r="E42" s="224"/>
      <c r="F42" s="224"/>
      <c r="G42" s="224"/>
      <c r="H42" s="224"/>
      <c r="I42" s="4">
        <v>35</v>
      </c>
      <c r="J42" s="22">
        <v>223725147</v>
      </c>
      <c r="K42" s="26">
        <v>500000</v>
      </c>
    </row>
    <row r="43" spans="1:11" ht="12.75" customHeight="1">
      <c r="A43" s="249" t="s">
        <v>246</v>
      </c>
      <c r="B43" s="250"/>
      <c r="C43" s="250"/>
      <c r="D43" s="250"/>
      <c r="E43" s="250"/>
      <c r="F43" s="250"/>
      <c r="G43" s="250"/>
      <c r="H43" s="250"/>
      <c r="I43" s="4">
        <v>36</v>
      </c>
      <c r="J43" s="158">
        <f>SUM(J38:J42)</f>
        <v>413381902</v>
      </c>
      <c r="K43" s="152">
        <f>SUM(K38:K42)</f>
        <v>141674493</v>
      </c>
    </row>
    <row r="44" spans="1:11" ht="21" customHeight="1">
      <c r="A44" s="249" t="s">
        <v>247</v>
      </c>
      <c r="B44" s="250"/>
      <c r="C44" s="250"/>
      <c r="D44" s="250"/>
      <c r="E44" s="250"/>
      <c r="F44" s="250"/>
      <c r="G44" s="250"/>
      <c r="H44" s="250"/>
      <c r="I44" s="4">
        <v>37</v>
      </c>
      <c r="J44" s="152"/>
      <c r="K44" s="152">
        <f>K37-K43</f>
        <v>142966355</v>
      </c>
    </row>
    <row r="45" spans="1:11" ht="21" customHeight="1">
      <c r="A45" s="249" t="s">
        <v>248</v>
      </c>
      <c r="B45" s="250"/>
      <c r="C45" s="250"/>
      <c r="D45" s="250"/>
      <c r="E45" s="250"/>
      <c r="F45" s="250"/>
      <c r="G45" s="250"/>
      <c r="H45" s="250"/>
      <c r="I45" s="4">
        <v>38</v>
      </c>
      <c r="J45" s="152">
        <f>J43-J37</f>
        <v>10422494</v>
      </c>
      <c r="K45" s="152"/>
    </row>
    <row r="46" spans="1:11" ht="12.75" customHeight="1">
      <c r="A46" s="223" t="s">
        <v>249</v>
      </c>
      <c r="B46" s="224"/>
      <c r="C46" s="224"/>
      <c r="D46" s="224"/>
      <c r="E46" s="224"/>
      <c r="F46" s="224"/>
      <c r="G46" s="224"/>
      <c r="H46" s="224"/>
      <c r="I46" s="4">
        <v>39</v>
      </c>
      <c r="J46" s="25">
        <f>J18+J31-J32+J44-J45</f>
        <v>3645618</v>
      </c>
      <c r="K46" s="25">
        <f>K18-K19+K31+K44</f>
        <v>9111306</v>
      </c>
    </row>
    <row r="47" spans="1:11" ht="12.75" customHeight="1">
      <c r="A47" s="223" t="s">
        <v>250</v>
      </c>
      <c r="B47" s="224"/>
      <c r="C47" s="224"/>
      <c r="D47" s="224"/>
      <c r="E47" s="224"/>
      <c r="F47" s="224"/>
      <c r="G47" s="224"/>
      <c r="H47" s="224"/>
      <c r="I47" s="4">
        <v>40</v>
      </c>
      <c r="J47" s="25"/>
      <c r="K47" s="25"/>
    </row>
    <row r="48" spans="1:11" ht="12.75" customHeight="1">
      <c r="A48" s="223" t="s">
        <v>251</v>
      </c>
      <c r="B48" s="224"/>
      <c r="C48" s="224"/>
      <c r="D48" s="224"/>
      <c r="E48" s="224"/>
      <c r="F48" s="224"/>
      <c r="G48" s="224"/>
      <c r="H48" s="224"/>
      <c r="I48" s="4">
        <v>41</v>
      </c>
      <c r="J48" s="22">
        <v>7002279</v>
      </c>
      <c r="K48" s="26">
        <v>22411336</v>
      </c>
    </row>
    <row r="49" spans="1:11" ht="12.75" customHeight="1">
      <c r="A49" s="223" t="s">
        <v>252</v>
      </c>
      <c r="B49" s="224"/>
      <c r="C49" s="224"/>
      <c r="D49" s="224"/>
      <c r="E49" s="224"/>
      <c r="F49" s="224"/>
      <c r="G49" s="224"/>
      <c r="H49" s="224"/>
      <c r="I49" s="4">
        <v>42</v>
      </c>
      <c r="J49" s="22">
        <f>J46</f>
        <v>3645618</v>
      </c>
      <c r="K49" s="26">
        <f>K46</f>
        <v>9111306</v>
      </c>
    </row>
    <row r="50" spans="1:11" ht="12.75" customHeight="1">
      <c r="A50" s="223" t="s">
        <v>253</v>
      </c>
      <c r="B50" s="224"/>
      <c r="C50" s="224"/>
      <c r="D50" s="224"/>
      <c r="E50" s="224"/>
      <c r="F50" s="224"/>
      <c r="G50" s="224"/>
      <c r="H50" s="224"/>
      <c r="I50" s="4">
        <v>43</v>
      </c>
      <c r="J50" s="22">
        <f>J47</f>
        <v>0</v>
      </c>
      <c r="K50" s="26">
        <f>K47</f>
        <v>0</v>
      </c>
    </row>
    <row r="51" spans="1:11" ht="12.75" customHeight="1">
      <c r="A51" s="226" t="s">
        <v>254</v>
      </c>
      <c r="B51" s="227"/>
      <c r="C51" s="227"/>
      <c r="D51" s="227"/>
      <c r="E51" s="227"/>
      <c r="F51" s="227"/>
      <c r="G51" s="227"/>
      <c r="H51" s="227"/>
      <c r="I51" s="7">
        <v>44</v>
      </c>
      <c r="J51" s="23">
        <f>J48+J49-J50</f>
        <v>10647897</v>
      </c>
      <c r="K51" s="28">
        <f>K48+K49-K50</f>
        <v>31522642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1:H31"/>
    <mergeCell ref="A32:H32"/>
    <mergeCell ref="A39:H39"/>
    <mergeCell ref="A40:H40"/>
    <mergeCell ref="A33:K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K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3:K16 J48:K50 J21:K25 J6:K11 J38:K42 J34:K36 J27:K2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34" t="s">
        <v>97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46" customFormat="1" ht="16.5" customHeight="1">
      <c r="A2" s="35"/>
      <c r="B2" s="44"/>
      <c r="C2" s="321" t="s">
        <v>155</v>
      </c>
      <c r="D2" s="322"/>
      <c r="E2" s="317"/>
      <c r="F2" s="318"/>
      <c r="G2" s="37" t="s">
        <v>119</v>
      </c>
      <c r="H2" s="317"/>
      <c r="I2" s="318"/>
      <c r="J2" s="45"/>
      <c r="K2" s="47"/>
    </row>
    <row r="3" spans="1:11" ht="22.5" thickBot="1">
      <c r="A3" s="319" t="s">
        <v>42</v>
      </c>
      <c r="B3" s="319"/>
      <c r="C3" s="319"/>
      <c r="D3" s="319"/>
      <c r="E3" s="319"/>
      <c r="F3" s="319"/>
      <c r="G3" s="319"/>
      <c r="H3" s="319"/>
      <c r="I3" s="48" t="s">
        <v>156</v>
      </c>
      <c r="J3" s="60" t="s">
        <v>26</v>
      </c>
      <c r="K3" s="60" t="s">
        <v>27</v>
      </c>
    </row>
    <row r="4" spans="1:11" ht="12">
      <c r="A4" s="320">
        <v>1</v>
      </c>
      <c r="B4" s="320"/>
      <c r="C4" s="320"/>
      <c r="D4" s="320"/>
      <c r="E4" s="320"/>
      <c r="F4" s="320"/>
      <c r="G4" s="320"/>
      <c r="H4" s="320"/>
      <c r="I4" s="50">
        <v>2</v>
      </c>
      <c r="J4" s="51" t="s">
        <v>36</v>
      </c>
      <c r="K4" s="51" t="s">
        <v>37</v>
      </c>
    </row>
    <row r="5" spans="1:11" ht="12">
      <c r="A5" s="325" t="s">
        <v>29</v>
      </c>
      <c r="B5" s="326"/>
      <c r="C5" s="326"/>
      <c r="D5" s="326"/>
      <c r="E5" s="326"/>
      <c r="F5" s="326"/>
      <c r="G5" s="326"/>
      <c r="H5" s="326"/>
      <c r="I5" s="327"/>
      <c r="J5" s="327"/>
      <c r="K5" s="328"/>
    </row>
    <row r="6" spans="1:11" s="46" customFormat="1" ht="12">
      <c r="A6" s="323" t="s">
        <v>99</v>
      </c>
      <c r="B6" s="324"/>
      <c r="C6" s="324"/>
      <c r="D6" s="324"/>
      <c r="E6" s="324"/>
      <c r="F6" s="324"/>
      <c r="G6" s="324"/>
      <c r="H6" s="324"/>
      <c r="I6" s="52">
        <v>1</v>
      </c>
      <c r="J6" s="53"/>
      <c r="K6" s="54"/>
    </row>
    <row r="7" spans="1:11" s="46" customFormat="1" ht="12">
      <c r="A7" s="323" t="s">
        <v>100</v>
      </c>
      <c r="B7" s="324"/>
      <c r="C7" s="324"/>
      <c r="D7" s="324"/>
      <c r="E7" s="324"/>
      <c r="F7" s="324"/>
      <c r="G7" s="324"/>
      <c r="H7" s="324"/>
      <c r="I7" s="52">
        <v>2</v>
      </c>
      <c r="J7" s="53"/>
      <c r="K7" s="54"/>
    </row>
    <row r="8" spans="1:11" s="46" customFormat="1" ht="12">
      <c r="A8" s="323" t="s">
        <v>101</v>
      </c>
      <c r="B8" s="324"/>
      <c r="C8" s="324"/>
      <c r="D8" s="324"/>
      <c r="E8" s="324"/>
      <c r="F8" s="324"/>
      <c r="G8" s="324"/>
      <c r="H8" s="324"/>
      <c r="I8" s="52">
        <v>3</v>
      </c>
      <c r="J8" s="53"/>
      <c r="K8" s="54"/>
    </row>
    <row r="9" spans="1:11" s="46" customFormat="1" ht="12">
      <c r="A9" s="323" t="s">
        <v>102</v>
      </c>
      <c r="B9" s="324"/>
      <c r="C9" s="324"/>
      <c r="D9" s="324"/>
      <c r="E9" s="324"/>
      <c r="F9" s="324"/>
      <c r="G9" s="324"/>
      <c r="H9" s="324"/>
      <c r="I9" s="52">
        <v>4</v>
      </c>
      <c r="J9" s="53"/>
      <c r="K9" s="54"/>
    </row>
    <row r="10" spans="1:11" s="46" customFormat="1" ht="12">
      <c r="A10" s="323" t="s">
        <v>103</v>
      </c>
      <c r="B10" s="324"/>
      <c r="C10" s="324"/>
      <c r="D10" s="324"/>
      <c r="E10" s="324"/>
      <c r="F10" s="324"/>
      <c r="G10" s="324"/>
      <c r="H10" s="324"/>
      <c r="I10" s="52">
        <v>5</v>
      </c>
      <c r="J10" s="53"/>
      <c r="K10" s="54"/>
    </row>
    <row r="11" spans="1:11" s="46" customFormat="1" ht="12">
      <c r="A11" s="246" t="s">
        <v>98</v>
      </c>
      <c r="B11" s="247"/>
      <c r="C11" s="247"/>
      <c r="D11" s="247"/>
      <c r="E11" s="247"/>
      <c r="F11" s="247"/>
      <c r="G11" s="247"/>
      <c r="H11" s="247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">
      <c r="A12" s="323" t="s">
        <v>104</v>
      </c>
      <c r="B12" s="324"/>
      <c r="C12" s="324"/>
      <c r="D12" s="324"/>
      <c r="E12" s="324"/>
      <c r="F12" s="324"/>
      <c r="G12" s="324"/>
      <c r="H12" s="324"/>
      <c r="I12" s="52">
        <v>7</v>
      </c>
      <c r="J12" s="53"/>
      <c r="K12" s="54"/>
    </row>
    <row r="13" spans="1:11" s="46" customFormat="1" ht="12">
      <c r="A13" s="323" t="s">
        <v>105</v>
      </c>
      <c r="B13" s="324"/>
      <c r="C13" s="324"/>
      <c r="D13" s="324"/>
      <c r="E13" s="324"/>
      <c r="F13" s="324"/>
      <c r="G13" s="324"/>
      <c r="H13" s="324"/>
      <c r="I13" s="52">
        <v>8</v>
      </c>
      <c r="J13" s="53"/>
      <c r="K13" s="54"/>
    </row>
    <row r="14" spans="1:11" s="46" customFormat="1" ht="12">
      <c r="A14" s="323" t="s">
        <v>106</v>
      </c>
      <c r="B14" s="324"/>
      <c r="C14" s="324"/>
      <c r="D14" s="324"/>
      <c r="E14" s="324"/>
      <c r="F14" s="324"/>
      <c r="G14" s="324"/>
      <c r="H14" s="324"/>
      <c r="I14" s="52">
        <v>9</v>
      </c>
      <c r="J14" s="53"/>
      <c r="K14" s="54"/>
    </row>
    <row r="15" spans="1:11" s="46" customFormat="1" ht="12">
      <c r="A15" s="323" t="s">
        <v>107</v>
      </c>
      <c r="B15" s="324"/>
      <c r="C15" s="324"/>
      <c r="D15" s="324"/>
      <c r="E15" s="324"/>
      <c r="F15" s="324"/>
      <c r="G15" s="324"/>
      <c r="H15" s="324"/>
      <c r="I15" s="52">
        <v>10</v>
      </c>
      <c r="J15" s="53"/>
      <c r="K15" s="54"/>
    </row>
    <row r="16" spans="1:11" s="46" customFormat="1" ht="12">
      <c r="A16" s="323" t="s">
        <v>108</v>
      </c>
      <c r="B16" s="324"/>
      <c r="C16" s="324"/>
      <c r="D16" s="324"/>
      <c r="E16" s="324"/>
      <c r="F16" s="324"/>
      <c r="G16" s="324"/>
      <c r="H16" s="324"/>
      <c r="I16" s="52">
        <v>11</v>
      </c>
      <c r="J16" s="53"/>
      <c r="K16" s="54"/>
    </row>
    <row r="17" spans="1:11" s="46" customFormat="1" ht="12">
      <c r="A17" s="323" t="s">
        <v>109</v>
      </c>
      <c r="B17" s="324"/>
      <c r="C17" s="324"/>
      <c r="D17" s="324"/>
      <c r="E17" s="324"/>
      <c r="F17" s="324"/>
      <c r="G17" s="324"/>
      <c r="H17" s="324"/>
      <c r="I17" s="52">
        <v>12</v>
      </c>
      <c r="J17" s="53"/>
      <c r="K17" s="54"/>
    </row>
    <row r="18" spans="1:11" s="46" customFormat="1" ht="12">
      <c r="A18" s="246" t="s">
        <v>0</v>
      </c>
      <c r="B18" s="247"/>
      <c r="C18" s="247"/>
      <c r="D18" s="247"/>
      <c r="E18" s="247"/>
      <c r="F18" s="247"/>
      <c r="G18" s="247"/>
      <c r="H18" s="247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">
      <c r="A19" s="246" t="s">
        <v>88</v>
      </c>
      <c r="B19" s="329"/>
      <c r="C19" s="329"/>
      <c r="D19" s="329"/>
      <c r="E19" s="329"/>
      <c r="F19" s="329"/>
      <c r="G19" s="329"/>
      <c r="H19" s="330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">
      <c r="A20" s="331" t="s">
        <v>89</v>
      </c>
      <c r="B20" s="332"/>
      <c r="C20" s="332"/>
      <c r="D20" s="332"/>
      <c r="E20" s="332"/>
      <c r="F20" s="332"/>
      <c r="G20" s="332"/>
      <c r="H20" s="333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">
      <c r="A21" s="325" t="s">
        <v>30</v>
      </c>
      <c r="B21" s="326"/>
      <c r="C21" s="326"/>
      <c r="D21" s="326"/>
      <c r="E21" s="326"/>
      <c r="F21" s="326"/>
      <c r="G21" s="326"/>
      <c r="H21" s="326"/>
      <c r="I21" s="327"/>
      <c r="J21" s="327"/>
      <c r="K21" s="328"/>
    </row>
    <row r="22" spans="1:11" s="46" customFormat="1" ht="12">
      <c r="A22" s="323" t="s">
        <v>75</v>
      </c>
      <c r="B22" s="324"/>
      <c r="C22" s="324"/>
      <c r="D22" s="324"/>
      <c r="E22" s="324"/>
      <c r="F22" s="324"/>
      <c r="G22" s="324"/>
      <c r="H22" s="324"/>
      <c r="I22" s="52">
        <v>16</v>
      </c>
      <c r="J22" s="53"/>
      <c r="K22" s="54"/>
    </row>
    <row r="23" spans="1:11" s="46" customFormat="1" ht="12">
      <c r="A23" s="323" t="s">
        <v>76</v>
      </c>
      <c r="B23" s="324"/>
      <c r="C23" s="324"/>
      <c r="D23" s="324"/>
      <c r="E23" s="324"/>
      <c r="F23" s="324"/>
      <c r="G23" s="324"/>
      <c r="H23" s="324"/>
      <c r="I23" s="52">
        <v>17</v>
      </c>
      <c r="J23" s="53"/>
      <c r="K23" s="54"/>
    </row>
    <row r="24" spans="1:11" s="46" customFormat="1" ht="12">
      <c r="A24" s="323" t="s">
        <v>1</v>
      </c>
      <c r="B24" s="324"/>
      <c r="C24" s="324"/>
      <c r="D24" s="324"/>
      <c r="E24" s="324"/>
      <c r="F24" s="324"/>
      <c r="G24" s="324"/>
      <c r="H24" s="324"/>
      <c r="I24" s="52">
        <v>18</v>
      </c>
      <c r="J24" s="53"/>
      <c r="K24" s="54"/>
    </row>
    <row r="25" spans="1:11" s="46" customFormat="1" ht="12">
      <c r="A25" s="323" t="s">
        <v>2</v>
      </c>
      <c r="B25" s="324"/>
      <c r="C25" s="324"/>
      <c r="D25" s="324"/>
      <c r="E25" s="324"/>
      <c r="F25" s="324"/>
      <c r="G25" s="324"/>
      <c r="H25" s="324"/>
      <c r="I25" s="52">
        <v>19</v>
      </c>
      <c r="J25" s="53"/>
      <c r="K25" s="54"/>
    </row>
    <row r="26" spans="1:11" s="46" customFormat="1" ht="12">
      <c r="A26" s="323" t="s">
        <v>77</v>
      </c>
      <c r="B26" s="324"/>
      <c r="C26" s="324"/>
      <c r="D26" s="324"/>
      <c r="E26" s="324"/>
      <c r="F26" s="324"/>
      <c r="G26" s="324"/>
      <c r="H26" s="324"/>
      <c r="I26" s="52">
        <v>20</v>
      </c>
      <c r="J26" s="53"/>
      <c r="K26" s="54"/>
    </row>
    <row r="27" spans="1:11" s="46" customFormat="1" ht="12">
      <c r="A27" s="246" t="s">
        <v>96</v>
      </c>
      <c r="B27" s="247"/>
      <c r="C27" s="247"/>
      <c r="D27" s="247"/>
      <c r="E27" s="247"/>
      <c r="F27" s="247"/>
      <c r="G27" s="247"/>
      <c r="H27" s="247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">
      <c r="A28" s="323" t="s">
        <v>8</v>
      </c>
      <c r="B28" s="324"/>
      <c r="C28" s="324"/>
      <c r="D28" s="324"/>
      <c r="E28" s="324"/>
      <c r="F28" s="324"/>
      <c r="G28" s="324"/>
      <c r="H28" s="324"/>
      <c r="I28" s="52">
        <v>22</v>
      </c>
      <c r="J28" s="53"/>
      <c r="K28" s="54"/>
    </row>
    <row r="29" spans="1:11" s="46" customFormat="1" ht="12">
      <c r="A29" s="323" t="s">
        <v>9</v>
      </c>
      <c r="B29" s="324"/>
      <c r="C29" s="324"/>
      <c r="D29" s="324"/>
      <c r="E29" s="324"/>
      <c r="F29" s="324"/>
      <c r="G29" s="324"/>
      <c r="H29" s="324"/>
      <c r="I29" s="52">
        <v>23</v>
      </c>
      <c r="J29" s="53"/>
      <c r="K29" s="54"/>
    </row>
    <row r="30" spans="1:11" s="46" customFormat="1" ht="12">
      <c r="A30" s="323" t="s">
        <v>10</v>
      </c>
      <c r="B30" s="324"/>
      <c r="C30" s="324"/>
      <c r="D30" s="324"/>
      <c r="E30" s="324"/>
      <c r="F30" s="324"/>
      <c r="G30" s="324"/>
      <c r="H30" s="324"/>
      <c r="I30" s="52">
        <v>24</v>
      </c>
      <c r="J30" s="53"/>
      <c r="K30" s="54"/>
    </row>
    <row r="31" spans="1:11" s="46" customFormat="1" ht="12">
      <c r="A31" s="246" t="s">
        <v>3</v>
      </c>
      <c r="B31" s="247"/>
      <c r="C31" s="247"/>
      <c r="D31" s="247"/>
      <c r="E31" s="247"/>
      <c r="F31" s="247"/>
      <c r="G31" s="247"/>
      <c r="H31" s="247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">
      <c r="A32" s="246" t="s">
        <v>90</v>
      </c>
      <c r="B32" s="247"/>
      <c r="C32" s="247"/>
      <c r="D32" s="247"/>
      <c r="E32" s="247"/>
      <c r="F32" s="247"/>
      <c r="G32" s="247"/>
      <c r="H32" s="247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">
      <c r="A33" s="246" t="s">
        <v>91</v>
      </c>
      <c r="B33" s="247"/>
      <c r="C33" s="247"/>
      <c r="D33" s="247"/>
      <c r="E33" s="247"/>
      <c r="F33" s="247"/>
      <c r="G33" s="247"/>
      <c r="H33" s="247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">
      <c r="A34" s="325" t="s">
        <v>31</v>
      </c>
      <c r="B34" s="326"/>
      <c r="C34" s="326"/>
      <c r="D34" s="326"/>
      <c r="E34" s="326"/>
      <c r="F34" s="326"/>
      <c r="G34" s="326"/>
      <c r="H34" s="326"/>
      <c r="I34" s="327">
        <v>0</v>
      </c>
      <c r="J34" s="327"/>
      <c r="K34" s="328"/>
    </row>
    <row r="35" spans="1:11" s="46" customFormat="1" ht="12">
      <c r="A35" s="323" t="s">
        <v>79</v>
      </c>
      <c r="B35" s="324"/>
      <c r="C35" s="324"/>
      <c r="D35" s="324"/>
      <c r="E35" s="324"/>
      <c r="F35" s="324"/>
      <c r="G35" s="324"/>
      <c r="H35" s="324"/>
      <c r="I35" s="52">
        <v>28</v>
      </c>
      <c r="J35" s="53"/>
      <c r="K35" s="54"/>
    </row>
    <row r="36" spans="1:11" s="46" customFormat="1" ht="12">
      <c r="A36" s="323" t="s">
        <v>80</v>
      </c>
      <c r="B36" s="324"/>
      <c r="C36" s="324"/>
      <c r="D36" s="324"/>
      <c r="E36" s="324"/>
      <c r="F36" s="324"/>
      <c r="G36" s="324"/>
      <c r="H36" s="324"/>
      <c r="I36" s="52">
        <v>29</v>
      </c>
      <c r="J36" s="53"/>
      <c r="K36" s="54"/>
    </row>
    <row r="37" spans="1:11" s="46" customFormat="1" ht="12">
      <c r="A37" s="323" t="s">
        <v>81</v>
      </c>
      <c r="B37" s="324"/>
      <c r="C37" s="324"/>
      <c r="D37" s="324"/>
      <c r="E37" s="324"/>
      <c r="F37" s="324"/>
      <c r="G37" s="324"/>
      <c r="H37" s="324"/>
      <c r="I37" s="52">
        <v>30</v>
      </c>
      <c r="J37" s="53"/>
      <c r="K37" s="54"/>
    </row>
    <row r="38" spans="1:11" s="46" customFormat="1" ht="12">
      <c r="A38" s="246" t="s">
        <v>4</v>
      </c>
      <c r="B38" s="247"/>
      <c r="C38" s="247"/>
      <c r="D38" s="247"/>
      <c r="E38" s="247"/>
      <c r="F38" s="247"/>
      <c r="G38" s="247"/>
      <c r="H38" s="247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">
      <c r="A39" s="323" t="s">
        <v>82</v>
      </c>
      <c r="B39" s="324"/>
      <c r="C39" s="324"/>
      <c r="D39" s="324"/>
      <c r="E39" s="324"/>
      <c r="F39" s="324"/>
      <c r="G39" s="324"/>
      <c r="H39" s="324"/>
      <c r="I39" s="52">
        <v>32</v>
      </c>
      <c r="J39" s="53"/>
      <c r="K39" s="54"/>
    </row>
    <row r="40" spans="1:11" s="46" customFormat="1" ht="12">
      <c r="A40" s="323" t="s">
        <v>83</v>
      </c>
      <c r="B40" s="324"/>
      <c r="C40" s="324"/>
      <c r="D40" s="324"/>
      <c r="E40" s="324"/>
      <c r="F40" s="324"/>
      <c r="G40" s="324"/>
      <c r="H40" s="324"/>
      <c r="I40" s="52">
        <v>33</v>
      </c>
      <c r="J40" s="53"/>
      <c r="K40" s="54"/>
    </row>
    <row r="41" spans="1:11" s="46" customFormat="1" ht="12">
      <c r="A41" s="323" t="s">
        <v>84</v>
      </c>
      <c r="B41" s="324"/>
      <c r="C41" s="324"/>
      <c r="D41" s="324"/>
      <c r="E41" s="324"/>
      <c r="F41" s="324"/>
      <c r="G41" s="324"/>
      <c r="H41" s="324"/>
      <c r="I41" s="52">
        <v>34</v>
      </c>
      <c r="J41" s="53"/>
      <c r="K41" s="54"/>
    </row>
    <row r="42" spans="1:11" s="46" customFormat="1" ht="12">
      <c r="A42" s="323" t="s">
        <v>85</v>
      </c>
      <c r="B42" s="324"/>
      <c r="C42" s="324"/>
      <c r="D42" s="324"/>
      <c r="E42" s="324"/>
      <c r="F42" s="324"/>
      <c r="G42" s="324"/>
      <c r="H42" s="324"/>
      <c r="I42" s="52">
        <v>35</v>
      </c>
      <c r="J42" s="53"/>
      <c r="K42" s="54"/>
    </row>
    <row r="43" spans="1:11" s="46" customFormat="1" ht="12">
      <c r="A43" s="323" t="s">
        <v>86</v>
      </c>
      <c r="B43" s="324"/>
      <c r="C43" s="324"/>
      <c r="D43" s="324"/>
      <c r="E43" s="324"/>
      <c r="F43" s="324"/>
      <c r="G43" s="324"/>
      <c r="H43" s="324"/>
      <c r="I43" s="52">
        <v>36</v>
      </c>
      <c r="J43" s="53"/>
      <c r="K43" s="54"/>
    </row>
    <row r="44" spans="1:11" s="46" customFormat="1" ht="12">
      <c r="A44" s="246" t="s">
        <v>5</v>
      </c>
      <c r="B44" s="247"/>
      <c r="C44" s="247"/>
      <c r="D44" s="247"/>
      <c r="E44" s="247"/>
      <c r="F44" s="247"/>
      <c r="G44" s="247"/>
      <c r="H44" s="247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">
      <c r="A45" s="246" t="s">
        <v>33</v>
      </c>
      <c r="B45" s="247"/>
      <c r="C45" s="247"/>
      <c r="D45" s="247"/>
      <c r="E45" s="247"/>
      <c r="F45" s="247"/>
      <c r="G45" s="247"/>
      <c r="H45" s="247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">
      <c r="A46" s="246" t="s">
        <v>34</v>
      </c>
      <c r="B46" s="247"/>
      <c r="C46" s="247"/>
      <c r="D46" s="247"/>
      <c r="E46" s="247"/>
      <c r="F46" s="247"/>
      <c r="G46" s="247"/>
      <c r="H46" s="247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">
      <c r="A47" s="246" t="s">
        <v>6</v>
      </c>
      <c r="B47" s="247"/>
      <c r="C47" s="247"/>
      <c r="D47" s="247"/>
      <c r="E47" s="247"/>
      <c r="F47" s="247"/>
      <c r="G47" s="247"/>
      <c r="H47" s="247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">
      <c r="A48" s="246" t="s">
        <v>87</v>
      </c>
      <c r="B48" s="247"/>
      <c r="C48" s="247"/>
      <c r="D48" s="247"/>
      <c r="E48" s="247"/>
      <c r="F48" s="247"/>
      <c r="G48" s="247"/>
      <c r="H48" s="247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">
      <c r="A49" s="246" t="s">
        <v>32</v>
      </c>
      <c r="B49" s="247"/>
      <c r="C49" s="247"/>
      <c r="D49" s="247"/>
      <c r="E49" s="247"/>
      <c r="F49" s="247"/>
      <c r="G49" s="247"/>
      <c r="H49" s="247"/>
      <c r="I49" s="52">
        <v>42</v>
      </c>
      <c r="J49" s="53"/>
      <c r="K49" s="54"/>
    </row>
    <row r="50" spans="1:11" s="46" customFormat="1" ht="12">
      <c r="A50" s="246" t="s">
        <v>72</v>
      </c>
      <c r="B50" s="247"/>
      <c r="C50" s="247"/>
      <c r="D50" s="247"/>
      <c r="E50" s="247"/>
      <c r="F50" s="247"/>
      <c r="G50" s="247"/>
      <c r="H50" s="247"/>
      <c r="I50" s="52">
        <v>43</v>
      </c>
      <c r="J50" s="53"/>
      <c r="K50" s="54"/>
    </row>
    <row r="51" spans="1:11" s="46" customFormat="1" ht="12">
      <c r="A51" s="246" t="s">
        <v>73</v>
      </c>
      <c r="B51" s="247"/>
      <c r="C51" s="247"/>
      <c r="D51" s="247"/>
      <c r="E51" s="247"/>
      <c r="F51" s="247"/>
      <c r="G51" s="247"/>
      <c r="H51" s="247"/>
      <c r="I51" s="52">
        <v>44</v>
      </c>
      <c r="J51" s="53"/>
      <c r="K51" s="54"/>
    </row>
    <row r="52" spans="1:11" s="46" customFormat="1" ht="12">
      <c r="A52" s="331" t="s">
        <v>74</v>
      </c>
      <c r="B52" s="335"/>
      <c r="C52" s="335"/>
      <c r="D52" s="335"/>
      <c r="E52" s="335"/>
      <c r="F52" s="335"/>
      <c r="G52" s="335"/>
      <c r="H52" s="335"/>
      <c r="I52" s="57">
        <v>45</v>
      </c>
      <c r="J52" s="58">
        <f>J49+J50-J51</f>
        <v>0</v>
      </c>
      <c r="K52" s="59">
        <f>K49+K50-K51</f>
        <v>0</v>
      </c>
    </row>
    <row r="53" ht="12">
      <c r="A53" s="61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5" t="s">
        <v>377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62"/>
    </row>
    <row r="2" spans="1:12" ht="15">
      <c r="A2" s="121"/>
      <c r="B2" s="122"/>
      <c r="C2" s="336" t="s">
        <v>255</v>
      </c>
      <c r="D2" s="336"/>
      <c r="E2" s="123">
        <v>42736</v>
      </c>
      <c r="F2" s="36" t="s">
        <v>119</v>
      </c>
      <c r="G2" s="337">
        <v>43008</v>
      </c>
      <c r="H2" s="338"/>
      <c r="I2" s="122"/>
      <c r="J2" s="122"/>
      <c r="K2" s="122"/>
      <c r="L2" s="63"/>
    </row>
    <row r="3" spans="1:11" s="49" customFormat="1" ht="24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213</v>
      </c>
      <c r="J3" s="39" t="s">
        <v>214</v>
      </c>
      <c r="K3" s="39" t="s">
        <v>215</v>
      </c>
    </row>
    <row r="4" spans="1:11" s="49" customFormat="1" ht="12">
      <c r="A4" s="339">
        <v>1</v>
      </c>
      <c r="B4" s="339"/>
      <c r="C4" s="339"/>
      <c r="D4" s="339"/>
      <c r="E4" s="339"/>
      <c r="F4" s="339"/>
      <c r="G4" s="339"/>
      <c r="H4" s="339"/>
      <c r="I4" s="125">
        <v>2</v>
      </c>
      <c r="J4" s="124" t="s">
        <v>36</v>
      </c>
      <c r="K4" s="124" t="s">
        <v>37</v>
      </c>
    </row>
    <row r="5" spans="1:11" ht="12.75" customHeight="1">
      <c r="A5" s="223" t="s">
        <v>256</v>
      </c>
      <c r="B5" s="224"/>
      <c r="C5" s="224"/>
      <c r="D5" s="224"/>
      <c r="E5" s="224"/>
      <c r="F5" s="224"/>
      <c r="G5" s="224"/>
      <c r="H5" s="224"/>
      <c r="I5" s="4">
        <v>1</v>
      </c>
      <c r="J5" s="24">
        <v>249600060</v>
      </c>
      <c r="K5" s="24">
        <v>249600060</v>
      </c>
    </row>
    <row r="6" spans="1:11" ht="12.75" customHeight="1">
      <c r="A6" s="223" t="s">
        <v>257</v>
      </c>
      <c r="B6" s="224"/>
      <c r="C6" s="224"/>
      <c r="D6" s="224"/>
      <c r="E6" s="224"/>
      <c r="F6" s="224"/>
      <c r="G6" s="224"/>
      <c r="H6" s="224"/>
      <c r="I6" s="4">
        <v>2</v>
      </c>
      <c r="J6" s="26">
        <v>10368101</v>
      </c>
      <c r="K6" s="26">
        <v>10368101</v>
      </c>
    </row>
    <row r="7" spans="1:11" ht="12.75" customHeight="1">
      <c r="A7" s="223" t="s">
        <v>258</v>
      </c>
      <c r="B7" s="224"/>
      <c r="C7" s="224"/>
      <c r="D7" s="224"/>
      <c r="E7" s="224"/>
      <c r="F7" s="224"/>
      <c r="G7" s="224"/>
      <c r="H7" s="224"/>
      <c r="I7" s="4">
        <v>3</v>
      </c>
      <c r="J7" s="149">
        <v>56346673</v>
      </c>
      <c r="K7" s="149">
        <v>56346673</v>
      </c>
    </row>
    <row r="8" spans="1:11" ht="12.75" customHeight="1">
      <c r="A8" s="223" t="s">
        <v>366</v>
      </c>
      <c r="B8" s="224"/>
      <c r="C8" s="224"/>
      <c r="D8" s="224"/>
      <c r="E8" s="224"/>
      <c r="F8" s="224"/>
      <c r="G8" s="224"/>
      <c r="H8" s="224"/>
      <c r="I8" s="4">
        <v>4</v>
      </c>
      <c r="J8" s="26">
        <v>312352661</v>
      </c>
      <c r="K8" s="26">
        <v>349584804</v>
      </c>
    </row>
    <row r="9" spans="1:11" ht="12.75" customHeight="1">
      <c r="A9" s="223" t="s">
        <v>367</v>
      </c>
      <c r="B9" s="224"/>
      <c r="C9" s="224"/>
      <c r="D9" s="224"/>
      <c r="E9" s="224"/>
      <c r="F9" s="224"/>
      <c r="G9" s="224"/>
      <c r="H9" s="224"/>
      <c r="I9" s="4">
        <v>5</v>
      </c>
      <c r="J9" s="26">
        <v>37232143</v>
      </c>
      <c r="K9" s="26">
        <v>-8087207</v>
      </c>
    </row>
    <row r="10" spans="1:11" ht="12.75" customHeight="1">
      <c r="A10" s="223" t="s">
        <v>368</v>
      </c>
      <c r="B10" s="224"/>
      <c r="C10" s="224"/>
      <c r="D10" s="224"/>
      <c r="E10" s="224"/>
      <c r="F10" s="224"/>
      <c r="G10" s="224"/>
      <c r="H10" s="224"/>
      <c r="I10" s="4">
        <v>6</v>
      </c>
      <c r="J10" s="26"/>
      <c r="K10" s="26"/>
    </row>
    <row r="11" spans="1:11" ht="12.75" customHeight="1">
      <c r="A11" s="223" t="s">
        <v>369</v>
      </c>
      <c r="B11" s="224"/>
      <c r="C11" s="224"/>
      <c r="D11" s="224"/>
      <c r="E11" s="224"/>
      <c r="F11" s="224"/>
      <c r="G11" s="224"/>
      <c r="H11" s="224"/>
      <c r="I11" s="4">
        <v>7</v>
      </c>
      <c r="J11" s="26"/>
      <c r="K11" s="26"/>
    </row>
    <row r="12" spans="1:11" ht="12.75" customHeight="1">
      <c r="A12" s="223" t="s">
        <v>370</v>
      </c>
      <c r="B12" s="224"/>
      <c r="C12" s="224"/>
      <c r="D12" s="224"/>
      <c r="E12" s="224"/>
      <c r="F12" s="224"/>
      <c r="G12" s="224"/>
      <c r="H12" s="224"/>
      <c r="I12" s="4">
        <v>8</v>
      </c>
      <c r="J12" s="26"/>
      <c r="K12" s="26"/>
    </row>
    <row r="13" spans="1:11" ht="12.75" customHeight="1">
      <c r="A13" s="223" t="s">
        <v>259</v>
      </c>
      <c r="B13" s="224"/>
      <c r="C13" s="224"/>
      <c r="D13" s="224"/>
      <c r="E13" s="224"/>
      <c r="F13" s="224"/>
      <c r="G13" s="224"/>
      <c r="H13" s="224"/>
      <c r="I13" s="4">
        <v>9</v>
      </c>
      <c r="J13" s="26"/>
      <c r="K13" s="26"/>
    </row>
    <row r="14" spans="1:11" ht="12.75" customHeight="1">
      <c r="A14" s="249" t="s">
        <v>260</v>
      </c>
      <c r="B14" s="250"/>
      <c r="C14" s="250"/>
      <c r="D14" s="250"/>
      <c r="E14" s="250"/>
      <c r="F14" s="250"/>
      <c r="G14" s="250"/>
      <c r="H14" s="250"/>
      <c r="I14" s="4">
        <v>10</v>
      </c>
      <c r="J14" s="152">
        <f>SUM(J5:J13)</f>
        <v>665899638</v>
      </c>
      <c r="K14" s="152">
        <f>SUM(K5:K13)</f>
        <v>657812431</v>
      </c>
    </row>
    <row r="15" spans="1:11" ht="12.75" customHeight="1">
      <c r="A15" s="223" t="s">
        <v>371</v>
      </c>
      <c r="B15" s="224"/>
      <c r="C15" s="224"/>
      <c r="D15" s="224"/>
      <c r="E15" s="224"/>
      <c r="F15" s="224"/>
      <c r="G15" s="224"/>
      <c r="H15" s="224"/>
      <c r="I15" s="4">
        <v>11</v>
      </c>
      <c r="J15" s="26"/>
      <c r="K15" s="26"/>
    </row>
    <row r="16" spans="1:11" ht="12.75" customHeight="1">
      <c r="A16" s="223" t="s">
        <v>372</v>
      </c>
      <c r="B16" s="224"/>
      <c r="C16" s="224"/>
      <c r="D16" s="224"/>
      <c r="E16" s="224"/>
      <c r="F16" s="224"/>
      <c r="G16" s="224"/>
      <c r="H16" s="224"/>
      <c r="I16" s="4">
        <v>12</v>
      </c>
      <c r="J16" s="26"/>
      <c r="K16" s="26"/>
    </row>
    <row r="17" spans="1:11" ht="12.75" customHeight="1">
      <c r="A17" s="223" t="s">
        <v>373</v>
      </c>
      <c r="B17" s="224"/>
      <c r="C17" s="224"/>
      <c r="D17" s="224"/>
      <c r="E17" s="224"/>
      <c r="F17" s="224"/>
      <c r="G17" s="224"/>
      <c r="H17" s="224"/>
      <c r="I17" s="4">
        <v>13</v>
      </c>
      <c r="J17" s="26"/>
      <c r="K17" s="26"/>
    </row>
    <row r="18" spans="1:11" ht="12.75" customHeight="1">
      <c r="A18" s="223" t="s">
        <v>374</v>
      </c>
      <c r="B18" s="224"/>
      <c r="C18" s="224"/>
      <c r="D18" s="224"/>
      <c r="E18" s="224"/>
      <c r="F18" s="224"/>
      <c r="G18" s="224"/>
      <c r="H18" s="224"/>
      <c r="I18" s="4">
        <v>14</v>
      </c>
      <c r="J18" s="26"/>
      <c r="K18" s="26"/>
    </row>
    <row r="19" spans="1:11" ht="12.75" customHeight="1">
      <c r="A19" s="223" t="s">
        <v>375</v>
      </c>
      <c r="B19" s="224"/>
      <c r="C19" s="224"/>
      <c r="D19" s="224"/>
      <c r="E19" s="224"/>
      <c r="F19" s="224"/>
      <c r="G19" s="224"/>
      <c r="H19" s="224"/>
      <c r="I19" s="4">
        <v>15</v>
      </c>
      <c r="J19" s="26"/>
      <c r="K19" s="26"/>
    </row>
    <row r="20" spans="1:11" ht="12.75" customHeight="1">
      <c r="A20" s="223" t="s">
        <v>261</v>
      </c>
      <c r="B20" s="224"/>
      <c r="C20" s="224"/>
      <c r="D20" s="224"/>
      <c r="E20" s="224"/>
      <c r="F20" s="224"/>
      <c r="G20" s="224"/>
      <c r="H20" s="224"/>
      <c r="I20" s="4">
        <v>16</v>
      </c>
      <c r="J20" s="26"/>
      <c r="K20" s="26"/>
    </row>
    <row r="21" spans="1:11" ht="12.75" customHeight="1">
      <c r="A21" s="249" t="s">
        <v>376</v>
      </c>
      <c r="B21" s="250"/>
      <c r="C21" s="250"/>
      <c r="D21" s="250"/>
      <c r="E21" s="250"/>
      <c r="F21" s="250"/>
      <c r="G21" s="250"/>
      <c r="H21" s="250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 customHeight="1">
      <c r="A23" s="340" t="s">
        <v>437</v>
      </c>
      <c r="B23" s="341"/>
      <c r="C23" s="341"/>
      <c r="D23" s="341"/>
      <c r="E23" s="341"/>
      <c r="F23" s="341"/>
      <c r="G23" s="341"/>
      <c r="H23" s="342"/>
      <c r="I23" s="43">
        <v>18</v>
      </c>
      <c r="J23" s="24"/>
      <c r="K23" s="24"/>
    </row>
    <row r="24" spans="1:11" ht="23.25" customHeight="1">
      <c r="A24" s="226" t="s">
        <v>438</v>
      </c>
      <c r="B24" s="227"/>
      <c r="C24" s="227"/>
      <c r="D24" s="227"/>
      <c r="E24" s="227"/>
      <c r="F24" s="227"/>
      <c r="G24" s="227"/>
      <c r="H24" s="228"/>
      <c r="I24" s="7">
        <v>19</v>
      </c>
      <c r="J24" s="28"/>
      <c r="K24" s="28"/>
    </row>
    <row r="25" spans="1:11" ht="30" customHeight="1">
      <c r="A25" s="343"/>
      <c r="B25" s="344"/>
      <c r="C25" s="344"/>
      <c r="D25" s="344"/>
      <c r="E25" s="344"/>
      <c r="F25" s="344"/>
      <c r="G25" s="344"/>
      <c r="H25" s="344"/>
      <c r="I25" s="344"/>
      <c r="J25" s="344"/>
      <c r="K25" s="34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6384" width="9.140625" style="42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50" t="s">
        <v>317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3.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3.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467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3.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Zdenka Smojver</cp:lastModifiedBy>
  <cp:lastPrinted>2017-10-30T14:32:47Z</cp:lastPrinted>
  <dcterms:created xsi:type="dcterms:W3CDTF">2008-10-17T11:51:54Z</dcterms:created>
  <dcterms:modified xsi:type="dcterms:W3CDTF">2017-10-30T14:35:33Z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