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6065" windowHeight="108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<sst xmlns="http://schemas.openxmlformats.org/spreadsheetml/2006/main" count="396" uniqueCount="347">
  <si>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</si>
  <si>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</si>
  <si>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</si>
  <si>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</si>
  <si>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</si>
  <si>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</si>
  <si>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</si>
  <si>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</si>
  <si>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</si>
  <si>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</si>
  <si>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</si>
  <si>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</si>
  <si>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</si>
  <si>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</si>
  <si>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</si>
  <si>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</si>
  <si>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</si>
  <si>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</si>
  <si>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</si>
  <si>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</si>
  <si>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</si>
  <si>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</si>
  <si>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</si>
  <si>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</si>
  <si>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</si>
  <si>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</si>
  <si>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</si>
  <si>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</si>
  <si>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</si>
  <si>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</si>
  <si>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</si>
  <si>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</si>
  <si>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</si>
  <si>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</si>
  <si>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</si>
  <si>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</si>
  <si>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</si>
  <si>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</si>
  <si>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</si>
  <si>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</si>
  <si>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</si>
  <si>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</si>
  <si>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</si>
  <si>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</si>
  <si>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</si>
  <si>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</si>
  <si>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</si>
  <si>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</si>
  <si>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</si>
  <si>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</si>
  <si>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</si>
  <si>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</si>
  <si>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</si>
  <si>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</si>
  <si>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</si>
  <si>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</si>
  <si>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</si>
  <si>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</si>
  <si>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</si>
  <si>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</si>
  <si>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</si>
  <si>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</si>
  <si>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</si>
  <si>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</si>
  <si>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</si>
  <si>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</si>
  <si>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</si>
  <si>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</si>
  <si>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</si>
  <si>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</si>
  <si>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</si>
  <si>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</si>
  <si>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</si>
  <si>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</si>
  <si>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</si>
  <si>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</si>
  <si>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</si>
  <si>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</si>
  <si>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</si>
  <si>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</si>
  <si>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</si>
  <si>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</si>
  <si>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</si>
  <si>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</si>
  <si>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</si>
  <si>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</si>
  <si>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</si>
  <si>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</si>
  <si>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</si>
  <si>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</si>
  <si>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</si>
  <si>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</si>
  <si>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</si>
  <si>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</si>
  <si>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</si>
  <si>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</si>
  <si>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</si>
  <si>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</si>
  <si>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</si>
  <si>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</si>
  <si>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</si>
  <si>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</si>
  <si>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</si>
  <si>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</si>
  <si>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</si>
  <si>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</si>
  <si>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</si>
  <si>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</si>
  <si>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</si>
  <si>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</si>
  <si>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</si>
  <si>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</si>
  <si>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</si>
  <si>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</si>
  <si>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</si>
  <si>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</si>
  <si>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</si>
  <si>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</si>
  <si>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</si>
  <si>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</si>
  <si>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</si>
  <si>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</si>
  <si>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</si>
  <si>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</si>
  <si>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</si>
  <si>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</si>
  <si>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</si>
  <si>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</si>
  <si>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</si>
  <si>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</si>
  <si>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</si>
  <si>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</si>
  <si>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</si>
  <si>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</si>
  <si>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</si>
  <si>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</si>
  <si>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</si>
  <si>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</si>
  <si>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</si>
  <si>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</si>
  <si>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</si>
  <si>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</si>
  <si>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</si>
  <si>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</si>
  <si>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</si>
  <si>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</si>
  <si>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</si>
  <si>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</si>
  <si>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</si>
  <si>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</si>
  <si>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</si>
  <si>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</si>
  <si>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</si>
  <si>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</si>
  <si>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</si>
  <si>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</si>
  <si>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</si>
  <si>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</si>
  <si>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</si>
  <si>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</si>
  <si>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</si>
  <si>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</si>
  <si>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</si>
  <si>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</si>
  <si>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</si>
  <si>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</si>
  <si>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</si>
  <si>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</si>
  <si>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</si>
  <si>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</si>
  <si>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</si>
  <si>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</si>
  <si>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</si>
  <si>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</si>
  <si>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</si>
  <si>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</si>
  <si>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</si>
  <si>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</si>
  <si>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</si>
  <si>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</si>
  <si>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</si>
  <si>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</si>
  <si>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</si>
  <si>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</si>
  <si>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</si>
  <si>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</si>
  <si>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</si>
  <si>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</si>
  <si>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</si>
  <si>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</si>
  <si>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</si>
  <si>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</si>
  <si>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</si>
  <si>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</si>
  <si>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</si>
  <si>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</si>
  <si>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</si>
  <si>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</si>
  <si>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</si>
  <si>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</si>
  <si>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</si>
  <si>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</si>
  <si>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</si>
  <si>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</si>
  <si>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</si>
  <si>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</si>
  <si>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</si>
  <si>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</si>
  <si>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</si>
  <si>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</si>
  <si>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</si>
  <si>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</si>
  <si>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</si>
  <si>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</si>
  <si>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</si>
  <si>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</si>
  <si>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</si>
  <si>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</si>
  <si>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</si>
  <si>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</si>
  <si>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</si>
  <si>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</si>
  <si>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</si>
  <si>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</si>
  <si>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</si>
  <si>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</si>
  <si>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</si>
  <si>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</si>
  <si>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</si>
  <si>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</si>
  <si>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</si>
  <si>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</si>
  <si>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</si>
  <si>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</si>
  <si>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</si>
  <si>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</si>
  <si>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</si>
  <si>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</si>
  <si>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</si>
  <si>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</si>
  <si>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</si>
  <si>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</si>
  <si>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</si>
  <si>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</si>
  <si>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</si>
  <si>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</si>
  <si>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</si>
  <si>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</si>
  <si>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</si>
  <si>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</si>
  <si>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</si>
  <si>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</si>
  <si>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</si>
  <si>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</si>
  <si>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</si>
  <si>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</si>
  <si>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</si>
  <si>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</si>
  <si>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</si>
  <si>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</si>
  <si>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</si>
  <si>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</si>
  <si>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</si>
  <si>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</si>
  <si>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</si>
  <si>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</si>
  <si>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</si>
  <si>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</si>
  <si>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</si>
  <si>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</si>
  <si>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</si>
  <si>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</si>
  <si>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</si>
  <si>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</si>
  <si>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</si>
  <si>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</si>
  <si>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</si>
  <si>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</si>
  <si>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</si>
  <si>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</si>
  <si>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</si>
  <si>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</si>
  <si>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</si>
  <si>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</si>
  <si>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</si>
  <si>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</si>
  <si>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</si>
  <si>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</si>
  <si>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</si>
  <si>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</si>
  <si>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</si>
  <si>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</si>
  <si>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</si>
  <si>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</si>
  <si>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</si>
  <si>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</si>
  <si>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</si>
  <si>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</si>
  <si>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</si>
  <si>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</si>
  <si>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</si>
  <si>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</si>
  <si>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</si>
  <si>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</si>
  <si>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</si>
  <si>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</si>
  <si>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</si>
  <si>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</si>
  <si>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</si>
  <si>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</si>
  <si>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</si>
  <si>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</si>
  <si>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</si>
  <si>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</si>
  <si>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</si>
  <si>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</si>
  <si>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</si>
  <si>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</si>
  <si>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</si>
  <si>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</si>
  <si>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</si>
  <si>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</si>
  <si>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</si>
  <si>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</si>
  <si>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01650971</t>
  </si>
  <si>
    <t>010049135</t>
  </si>
  <si>
    <t>04525204420</t>
  </si>
  <si>
    <t>VIRO TVORNICA ŠEĆERA d.d.</t>
  </si>
  <si>
    <t>VIROVITICA</t>
  </si>
  <si>
    <t>viro@secerana.hr</t>
  </si>
  <si>
    <t>www.secerana.hr</t>
  </si>
  <si>
    <t>VIROVITIČKO-PODRAVSKA</t>
  </si>
  <si>
    <t>NE</t>
  </si>
  <si>
    <t>1081</t>
  </si>
  <si>
    <t>ZDENKA SMOJVER</t>
  </si>
  <si>
    <t>033/840-122</t>
  </si>
  <si>
    <t>033/840-103</t>
  </si>
  <si>
    <t>racunovodstvo-viro@secerana.hr</t>
  </si>
  <si>
    <t>ŽELJKO ZADRO</t>
  </si>
  <si>
    <t>Obveznik: VIRO TVORNICA ŠEĆERA d.d.____________________________________</t>
  </si>
  <si>
    <t>Obveznik: VIRO TVORNICA ŠEĆERA d.d.___________________________________</t>
  </si>
  <si>
    <t>ZAGREB</t>
  </si>
  <si>
    <t>ULICA GRADA VUKOVARA 269 g</t>
  </si>
  <si>
    <t>1.1.2017.</t>
  </si>
  <si>
    <t>31.12.2017.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</si>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</sst>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167" fontId="2" fillId="0" borderId="27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33" borderId="16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8" xfId="52" applyFont="1" applyBorder="1" applyAlignment="1" applyProtection="1">
      <alignment horizontal="right" wrapText="1"/>
      <protection hidden="1"/>
    </xf>
    <xf numFmtId="49" fontId="4" fillId="33" borderId="29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30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8" xfId="52" applyFont="1" applyBorder="1" applyAlignment="1" applyProtection="1">
      <alignment horizontal="right"/>
      <protection hidden="1"/>
    </xf>
    <xf numFmtId="49" fontId="2" fillId="33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30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2" applyNumberFormat="1" applyFont="1" applyBorder="1" applyAlignment="1" applyProtection="1">
      <alignment horizontal="center" vertical="center"/>
      <protection hidden="1" locked="0"/>
    </xf>
    <xf numFmtId="0" fontId="2" fillId="33" borderId="29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30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3" borderId="29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9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30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30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30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8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8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2" fillId="0" borderId="4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6">
      <selection activeCell="L25" sqref="L25"/>
    </sheetView>
  </sheetViews>
  <sheetFormatPr defaultColWidth="9.140625" defaultRowHeight="12.75"/>
  <cols>
    <col min="1" max="1" width="9.140625" style="21" customWidth="1"/>
    <col min="2" max="2" width="13.00390625" style="21" customWidth="1"/>
    <col min="3" max="6" width="9.140625" style="21" customWidth="1"/>
    <col min="7" max="7" width="15.140625" style="21" customWidth="1"/>
    <col min="8" max="8" width="19.28125" style="21" customWidth="1"/>
    <col min="9" max="9" width="14.421875" style="21" customWidth="1"/>
    <col min="10" max="16384" width="9.140625" style="21" customWidth="1"/>
  </cols>
  <sheetData>
    <row r="1" spans="1:12" ht="15.75">
      <c r="A1" s="150" t="s">
        <v>256</v>
      </c>
      <c r="B1" s="150"/>
      <c r="C1" s="15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182" t="s">
        <v>257</v>
      </c>
      <c r="B2" s="182"/>
      <c r="C2" s="182"/>
      <c r="D2" s="183"/>
      <c r="E2" s="22" t="s">
        <v>343</v>
      </c>
      <c r="F2" s="23"/>
      <c r="G2" s="24" t="s">
        <v>258</v>
      </c>
      <c r="H2" s="22" t="s">
        <v>344</v>
      </c>
      <c r="I2" s="25"/>
      <c r="J2" s="20"/>
      <c r="K2" s="20"/>
      <c r="L2" s="20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0"/>
      <c r="K3" s="20"/>
      <c r="L3" s="20"/>
    </row>
    <row r="4" spans="1:12" ht="15.75">
      <c r="A4" s="184" t="s">
        <v>259</v>
      </c>
      <c r="B4" s="184"/>
      <c r="C4" s="184"/>
      <c r="D4" s="184"/>
      <c r="E4" s="184"/>
      <c r="F4" s="184"/>
      <c r="G4" s="184"/>
      <c r="H4" s="184"/>
      <c r="I4" s="184"/>
      <c r="J4" s="20"/>
      <c r="K4" s="20"/>
      <c r="L4" s="20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0"/>
      <c r="K5" s="20"/>
      <c r="L5" s="20"/>
    </row>
    <row r="6" spans="1:12" ht="12.75">
      <c r="A6" s="139" t="s">
        <v>260</v>
      </c>
      <c r="B6" s="140"/>
      <c r="C6" s="151" t="s">
        <v>324</v>
      </c>
      <c r="D6" s="152"/>
      <c r="E6" s="185"/>
      <c r="F6" s="185"/>
      <c r="G6" s="185"/>
      <c r="H6" s="185"/>
      <c r="I6" s="37"/>
      <c r="J6" s="20"/>
      <c r="K6" s="20"/>
      <c r="L6" s="20"/>
    </row>
    <row r="7" spans="1:12" ht="12.75">
      <c r="A7" s="38"/>
      <c r="B7" s="38"/>
      <c r="C7" s="29"/>
      <c r="D7" s="29"/>
      <c r="E7" s="185"/>
      <c r="F7" s="185"/>
      <c r="G7" s="185"/>
      <c r="H7" s="185"/>
      <c r="I7" s="37"/>
      <c r="J7" s="20"/>
      <c r="K7" s="20"/>
      <c r="L7" s="20"/>
    </row>
    <row r="8" spans="1:12" ht="12.75">
      <c r="A8" s="186" t="s">
        <v>261</v>
      </c>
      <c r="B8" s="187"/>
      <c r="C8" s="151" t="s">
        <v>325</v>
      </c>
      <c r="D8" s="152"/>
      <c r="E8" s="185"/>
      <c r="F8" s="185"/>
      <c r="G8" s="185"/>
      <c r="H8" s="185"/>
      <c r="I8" s="30"/>
      <c r="J8" s="20"/>
      <c r="K8" s="20"/>
      <c r="L8" s="20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0"/>
      <c r="K9" s="20"/>
      <c r="L9" s="20"/>
    </row>
    <row r="10" spans="1:12" ht="12.75">
      <c r="A10" s="179" t="s">
        <v>262</v>
      </c>
      <c r="B10" s="180"/>
      <c r="C10" s="151" t="s">
        <v>326</v>
      </c>
      <c r="D10" s="152"/>
      <c r="E10" s="29"/>
      <c r="F10" s="29"/>
      <c r="G10" s="29"/>
      <c r="H10" s="29"/>
      <c r="I10" s="29"/>
      <c r="J10" s="20"/>
      <c r="K10" s="20"/>
      <c r="L10" s="20"/>
    </row>
    <row r="11" spans="1:12" ht="12.75">
      <c r="A11" s="181"/>
      <c r="B11" s="181"/>
      <c r="C11" s="29"/>
      <c r="D11" s="29"/>
      <c r="E11" s="29"/>
      <c r="F11" s="29"/>
      <c r="G11" s="29"/>
      <c r="H11" s="29"/>
      <c r="I11" s="29"/>
      <c r="J11" s="20"/>
      <c r="K11" s="20"/>
      <c r="L11" s="20"/>
    </row>
    <row r="12" spans="1:12" ht="12.75">
      <c r="A12" s="139" t="s">
        <v>263</v>
      </c>
      <c r="B12" s="140"/>
      <c r="C12" s="153" t="s">
        <v>327</v>
      </c>
      <c r="D12" s="176"/>
      <c r="E12" s="176"/>
      <c r="F12" s="176"/>
      <c r="G12" s="176"/>
      <c r="H12" s="176"/>
      <c r="I12" s="142"/>
      <c r="J12" s="20"/>
      <c r="K12" s="20"/>
      <c r="L12" s="20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0"/>
      <c r="K13" s="20"/>
      <c r="L13" s="20"/>
    </row>
    <row r="14" spans="1:12" ht="12.75">
      <c r="A14" s="139" t="s">
        <v>264</v>
      </c>
      <c r="B14" s="140"/>
      <c r="C14" s="177">
        <v>10000</v>
      </c>
      <c r="D14" s="178"/>
      <c r="E14" s="29"/>
      <c r="F14" s="153" t="s">
        <v>341</v>
      </c>
      <c r="G14" s="176"/>
      <c r="H14" s="176"/>
      <c r="I14" s="142"/>
      <c r="J14" s="20"/>
      <c r="K14" s="20"/>
      <c r="L14" s="20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0"/>
      <c r="K15" s="20"/>
      <c r="L15" s="20"/>
    </row>
    <row r="16" spans="1:12" ht="12.75">
      <c r="A16" s="139" t="s">
        <v>265</v>
      </c>
      <c r="B16" s="140"/>
      <c r="C16" s="153" t="s">
        <v>342</v>
      </c>
      <c r="D16" s="176"/>
      <c r="E16" s="176"/>
      <c r="F16" s="176"/>
      <c r="G16" s="176"/>
      <c r="H16" s="176"/>
      <c r="I16" s="142"/>
      <c r="J16" s="20"/>
      <c r="K16" s="20"/>
      <c r="L16" s="20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0"/>
      <c r="K17" s="20"/>
      <c r="L17" s="20"/>
    </row>
    <row r="18" spans="1:12" ht="12.75">
      <c r="A18" s="139" t="s">
        <v>266</v>
      </c>
      <c r="B18" s="140"/>
      <c r="C18" s="169" t="s">
        <v>329</v>
      </c>
      <c r="D18" s="170"/>
      <c r="E18" s="170"/>
      <c r="F18" s="170"/>
      <c r="G18" s="170"/>
      <c r="H18" s="170"/>
      <c r="I18" s="171"/>
      <c r="J18" s="20"/>
      <c r="K18" s="20"/>
      <c r="L18" s="20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0"/>
      <c r="K19" s="20"/>
      <c r="L19" s="20"/>
    </row>
    <row r="20" spans="1:12" ht="12.75">
      <c r="A20" s="139" t="s">
        <v>267</v>
      </c>
      <c r="B20" s="140"/>
      <c r="C20" s="169" t="s">
        <v>330</v>
      </c>
      <c r="D20" s="170"/>
      <c r="E20" s="170"/>
      <c r="F20" s="170"/>
      <c r="G20" s="170"/>
      <c r="H20" s="170"/>
      <c r="I20" s="171"/>
      <c r="J20" s="20"/>
      <c r="K20" s="20"/>
      <c r="L20" s="20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0"/>
      <c r="K21" s="20"/>
      <c r="L21" s="20"/>
    </row>
    <row r="22" spans="1:12" ht="12.75">
      <c r="A22" s="139" t="s">
        <v>268</v>
      </c>
      <c r="B22" s="140"/>
      <c r="C22" s="42">
        <v>491</v>
      </c>
      <c r="D22" s="153" t="s">
        <v>328</v>
      </c>
      <c r="E22" s="172"/>
      <c r="F22" s="173"/>
      <c r="G22" s="174"/>
      <c r="H22" s="175"/>
      <c r="I22" s="44"/>
      <c r="J22" s="20"/>
      <c r="K22" s="20"/>
      <c r="L22" s="20"/>
    </row>
    <row r="23" spans="1:12" ht="12.75">
      <c r="A23" s="38"/>
      <c r="B23" s="38"/>
      <c r="C23" s="29"/>
      <c r="D23" s="45"/>
      <c r="E23" s="45"/>
      <c r="F23" s="45"/>
      <c r="G23" s="45"/>
      <c r="H23" s="29"/>
      <c r="I23" s="30"/>
      <c r="J23" s="20"/>
      <c r="K23" s="20"/>
      <c r="L23" s="20"/>
    </row>
    <row r="24" spans="1:12" ht="12.75">
      <c r="A24" s="139" t="s">
        <v>269</v>
      </c>
      <c r="B24" s="140"/>
      <c r="C24" s="42">
        <v>10</v>
      </c>
      <c r="D24" s="153" t="s">
        <v>331</v>
      </c>
      <c r="E24" s="172"/>
      <c r="F24" s="172"/>
      <c r="G24" s="173"/>
      <c r="H24" s="36" t="s">
        <v>270</v>
      </c>
      <c r="I24" s="46">
        <v>206</v>
      </c>
      <c r="J24" s="20"/>
      <c r="K24" s="20"/>
      <c r="L24" s="20"/>
    </row>
    <row r="25" spans="1:12" ht="12.75">
      <c r="A25" s="38"/>
      <c r="B25" s="38"/>
      <c r="C25" s="29"/>
      <c r="D25" s="45"/>
      <c r="E25" s="45"/>
      <c r="F25" s="45"/>
      <c r="G25" s="38"/>
      <c r="H25" s="38" t="s">
        <v>271</v>
      </c>
      <c r="I25" s="41"/>
      <c r="J25" s="20"/>
      <c r="K25" s="20"/>
      <c r="L25" s="20"/>
    </row>
    <row r="26" spans="1:12" ht="12.75">
      <c r="A26" s="139" t="s">
        <v>272</v>
      </c>
      <c r="B26" s="140"/>
      <c r="C26" s="47" t="s">
        <v>332</v>
      </c>
      <c r="D26" s="48"/>
      <c r="E26" s="20"/>
      <c r="F26" s="49"/>
      <c r="G26" s="139" t="s">
        <v>273</v>
      </c>
      <c r="H26" s="140"/>
      <c r="I26" s="50" t="s">
        <v>333</v>
      </c>
      <c r="J26" s="20"/>
      <c r="K26" s="20"/>
      <c r="L26" s="20"/>
    </row>
    <row r="27" spans="1:12" ht="12.75">
      <c r="A27" s="38"/>
      <c r="B27" s="38"/>
      <c r="C27" s="29"/>
      <c r="D27" s="49"/>
      <c r="E27" s="49"/>
      <c r="F27" s="49"/>
      <c r="G27" s="49"/>
      <c r="H27" s="29"/>
      <c r="I27" s="51"/>
      <c r="J27" s="20"/>
      <c r="K27" s="20"/>
      <c r="L27" s="20"/>
    </row>
    <row r="28" spans="1:12" ht="12.75">
      <c r="A28" s="163" t="s">
        <v>274</v>
      </c>
      <c r="B28" s="164"/>
      <c r="C28" s="165"/>
      <c r="D28" s="165"/>
      <c r="E28" s="166" t="s">
        <v>275</v>
      </c>
      <c r="F28" s="167"/>
      <c r="G28" s="167"/>
      <c r="H28" s="168" t="s">
        <v>276</v>
      </c>
      <c r="I28" s="168"/>
      <c r="J28" s="20"/>
      <c r="K28" s="20"/>
      <c r="L28" s="20"/>
    </row>
    <row r="29" spans="1:12" ht="12.75">
      <c r="A29" s="20"/>
      <c r="B29" s="20"/>
      <c r="C29" s="20"/>
      <c r="D29" s="35"/>
      <c r="E29" s="29"/>
      <c r="F29" s="29"/>
      <c r="G29" s="29"/>
      <c r="H29" s="52"/>
      <c r="I29" s="51"/>
      <c r="J29" s="20"/>
      <c r="K29" s="20"/>
      <c r="L29" s="20"/>
    </row>
    <row r="30" spans="1:12" ht="12.75">
      <c r="A30" s="160"/>
      <c r="B30" s="154"/>
      <c r="C30" s="154"/>
      <c r="D30" s="155"/>
      <c r="E30" s="160"/>
      <c r="F30" s="154"/>
      <c r="G30" s="154"/>
      <c r="H30" s="151"/>
      <c r="I30" s="152"/>
      <c r="J30" s="20"/>
      <c r="K30" s="20"/>
      <c r="L30" s="20"/>
    </row>
    <row r="31" spans="1:12" ht="12.75">
      <c r="A31" s="43"/>
      <c r="B31" s="43"/>
      <c r="C31" s="41"/>
      <c r="D31" s="161"/>
      <c r="E31" s="161"/>
      <c r="F31" s="161"/>
      <c r="G31" s="162"/>
      <c r="H31" s="29"/>
      <c r="I31" s="55"/>
      <c r="J31" s="20"/>
      <c r="K31" s="20"/>
      <c r="L31" s="20"/>
    </row>
    <row r="32" spans="1:12" ht="12.75">
      <c r="A32" s="160"/>
      <c r="B32" s="154"/>
      <c r="C32" s="154"/>
      <c r="D32" s="155"/>
      <c r="E32" s="160"/>
      <c r="F32" s="154"/>
      <c r="G32" s="154"/>
      <c r="H32" s="151"/>
      <c r="I32" s="152"/>
      <c r="J32" s="20"/>
      <c r="K32" s="20"/>
      <c r="L32" s="20"/>
    </row>
    <row r="33" spans="1:12" ht="12.75">
      <c r="A33" s="43"/>
      <c r="B33" s="43"/>
      <c r="C33" s="41"/>
      <c r="D33" s="53"/>
      <c r="E33" s="53"/>
      <c r="F33" s="53"/>
      <c r="G33" s="54"/>
      <c r="H33" s="29"/>
      <c r="I33" s="56"/>
      <c r="J33" s="20"/>
      <c r="K33" s="20"/>
      <c r="L33" s="20"/>
    </row>
    <row r="34" spans="1:12" ht="12.75">
      <c r="A34" s="160"/>
      <c r="B34" s="154"/>
      <c r="C34" s="154"/>
      <c r="D34" s="155"/>
      <c r="E34" s="160"/>
      <c r="F34" s="154"/>
      <c r="G34" s="154"/>
      <c r="H34" s="151"/>
      <c r="I34" s="152"/>
      <c r="J34" s="20"/>
      <c r="K34" s="20"/>
      <c r="L34" s="20"/>
    </row>
    <row r="35" spans="1:12" ht="12.75">
      <c r="A35" s="43"/>
      <c r="B35" s="43"/>
      <c r="C35" s="41"/>
      <c r="D35" s="53"/>
      <c r="E35" s="53"/>
      <c r="F35" s="53"/>
      <c r="G35" s="54"/>
      <c r="H35" s="29"/>
      <c r="I35" s="56"/>
      <c r="J35" s="20"/>
      <c r="K35" s="20"/>
      <c r="L35" s="20"/>
    </row>
    <row r="36" spans="1:12" ht="12.75">
      <c r="A36" s="160"/>
      <c r="B36" s="154"/>
      <c r="C36" s="154"/>
      <c r="D36" s="155"/>
      <c r="E36" s="160"/>
      <c r="F36" s="154"/>
      <c r="G36" s="154"/>
      <c r="H36" s="151"/>
      <c r="I36" s="152"/>
      <c r="J36" s="20"/>
      <c r="K36" s="20"/>
      <c r="L36" s="20"/>
    </row>
    <row r="37" spans="1:12" ht="12.75">
      <c r="A37" s="57"/>
      <c r="B37" s="57"/>
      <c r="C37" s="156"/>
      <c r="D37" s="157"/>
      <c r="E37" s="29"/>
      <c r="F37" s="156"/>
      <c r="G37" s="157"/>
      <c r="H37" s="29"/>
      <c r="I37" s="29"/>
      <c r="J37" s="20"/>
      <c r="K37" s="20"/>
      <c r="L37" s="20"/>
    </row>
    <row r="38" spans="1:12" ht="12.75">
      <c r="A38" s="160"/>
      <c r="B38" s="154"/>
      <c r="C38" s="154"/>
      <c r="D38" s="155"/>
      <c r="E38" s="160"/>
      <c r="F38" s="154"/>
      <c r="G38" s="154"/>
      <c r="H38" s="151"/>
      <c r="I38" s="152"/>
      <c r="J38" s="20"/>
      <c r="K38" s="20"/>
      <c r="L38" s="20"/>
    </row>
    <row r="39" spans="1:12" ht="12.75">
      <c r="A39" s="57"/>
      <c r="B39" s="57"/>
      <c r="C39" s="58"/>
      <c r="D39" s="59"/>
      <c r="E39" s="29"/>
      <c r="F39" s="58"/>
      <c r="G39" s="59"/>
      <c r="H39" s="29"/>
      <c r="I39" s="29"/>
      <c r="J39" s="20"/>
      <c r="K39" s="20"/>
      <c r="L39" s="20"/>
    </row>
    <row r="40" spans="1:12" ht="12.75">
      <c r="A40" s="160"/>
      <c r="B40" s="154"/>
      <c r="C40" s="154"/>
      <c r="D40" s="155"/>
      <c r="E40" s="160"/>
      <c r="F40" s="154"/>
      <c r="G40" s="154"/>
      <c r="H40" s="151"/>
      <c r="I40" s="152"/>
      <c r="J40" s="20"/>
      <c r="K40" s="20"/>
      <c r="L40" s="20"/>
    </row>
    <row r="41" spans="1:12" ht="12.75">
      <c r="A41" s="60"/>
      <c r="B41" s="61"/>
      <c r="C41" s="61"/>
      <c r="D41" s="61"/>
      <c r="E41" s="60"/>
      <c r="F41" s="61"/>
      <c r="G41" s="61"/>
      <c r="H41" s="62"/>
      <c r="I41" s="63"/>
      <c r="J41" s="20"/>
      <c r="K41" s="20"/>
      <c r="L41" s="20"/>
    </row>
    <row r="42" spans="1:12" ht="12.75">
      <c r="A42" s="57"/>
      <c r="B42" s="57"/>
      <c r="C42" s="58"/>
      <c r="D42" s="59"/>
      <c r="E42" s="29"/>
      <c r="F42" s="58"/>
      <c r="G42" s="59"/>
      <c r="H42" s="29"/>
      <c r="I42" s="29"/>
      <c r="J42" s="20"/>
      <c r="K42" s="20"/>
      <c r="L42" s="20"/>
    </row>
    <row r="43" spans="1:12" ht="12.75">
      <c r="A43" s="64"/>
      <c r="B43" s="64"/>
      <c r="C43" s="64"/>
      <c r="D43" s="40"/>
      <c r="E43" s="40"/>
      <c r="F43" s="64"/>
      <c r="G43" s="40"/>
      <c r="H43" s="40"/>
      <c r="I43" s="40"/>
      <c r="J43" s="20"/>
      <c r="K43" s="20"/>
      <c r="L43" s="20"/>
    </row>
    <row r="44" spans="1:12" ht="12.75">
      <c r="A44" s="134" t="s">
        <v>277</v>
      </c>
      <c r="B44" s="135"/>
      <c r="C44" s="151"/>
      <c r="D44" s="152"/>
      <c r="E44" s="30"/>
      <c r="F44" s="153"/>
      <c r="G44" s="154"/>
      <c r="H44" s="154"/>
      <c r="I44" s="155"/>
      <c r="J44" s="20"/>
      <c r="K44" s="20"/>
      <c r="L44" s="20"/>
    </row>
    <row r="45" spans="1:12" ht="12.75">
      <c r="A45" s="57"/>
      <c r="B45" s="57"/>
      <c r="C45" s="156"/>
      <c r="D45" s="157"/>
      <c r="E45" s="29"/>
      <c r="F45" s="156"/>
      <c r="G45" s="158"/>
      <c r="H45" s="65"/>
      <c r="I45" s="65"/>
      <c r="J45" s="20"/>
      <c r="K45" s="20"/>
      <c r="L45" s="20"/>
    </row>
    <row r="46" spans="1:12" ht="12.75">
      <c r="A46" s="134" t="s">
        <v>278</v>
      </c>
      <c r="B46" s="135"/>
      <c r="C46" s="153" t="s">
        <v>334</v>
      </c>
      <c r="D46" s="159"/>
      <c r="E46" s="159"/>
      <c r="F46" s="159"/>
      <c r="G46" s="159"/>
      <c r="H46" s="159"/>
      <c r="I46" s="159"/>
      <c r="J46" s="20"/>
      <c r="K46" s="20"/>
      <c r="L46" s="20"/>
    </row>
    <row r="47" spans="1:12" ht="12.75">
      <c r="A47" s="38"/>
      <c r="B47" s="38"/>
      <c r="C47" s="66" t="s">
        <v>279</v>
      </c>
      <c r="D47" s="30"/>
      <c r="E47" s="30"/>
      <c r="F47" s="30"/>
      <c r="G47" s="30"/>
      <c r="H47" s="30"/>
      <c r="I47" s="30"/>
      <c r="J47" s="20"/>
      <c r="K47" s="20"/>
      <c r="L47" s="20"/>
    </row>
    <row r="48" spans="1:12" ht="12.75">
      <c r="A48" s="134" t="s">
        <v>280</v>
      </c>
      <c r="B48" s="135"/>
      <c r="C48" s="141" t="s">
        <v>335</v>
      </c>
      <c r="D48" s="137"/>
      <c r="E48" s="138"/>
      <c r="F48" s="30"/>
      <c r="G48" s="36" t="s">
        <v>281</v>
      </c>
      <c r="H48" s="141" t="s">
        <v>336</v>
      </c>
      <c r="I48" s="138"/>
      <c r="J48" s="20"/>
      <c r="K48" s="20"/>
      <c r="L48" s="20"/>
    </row>
    <row r="49" spans="1:12" ht="12.75">
      <c r="A49" s="38"/>
      <c r="B49" s="38"/>
      <c r="C49" s="66"/>
      <c r="D49" s="30"/>
      <c r="E49" s="30"/>
      <c r="F49" s="30"/>
      <c r="G49" s="30"/>
      <c r="H49" s="30"/>
      <c r="I49" s="30"/>
      <c r="J49" s="20"/>
      <c r="K49" s="20"/>
      <c r="L49" s="20"/>
    </row>
    <row r="50" spans="1:12" ht="12.75">
      <c r="A50" s="134" t="s">
        <v>266</v>
      </c>
      <c r="B50" s="135"/>
      <c r="C50" s="136" t="s">
        <v>337</v>
      </c>
      <c r="D50" s="137"/>
      <c r="E50" s="137"/>
      <c r="F50" s="137"/>
      <c r="G50" s="137"/>
      <c r="H50" s="137"/>
      <c r="I50" s="138"/>
      <c r="J50" s="20"/>
      <c r="K50" s="20"/>
      <c r="L50" s="20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0"/>
      <c r="K51" s="20"/>
      <c r="L51" s="20"/>
    </row>
    <row r="52" spans="1:12" ht="12.75">
      <c r="A52" s="139" t="s">
        <v>282</v>
      </c>
      <c r="B52" s="140"/>
      <c r="C52" s="141" t="s">
        <v>338</v>
      </c>
      <c r="D52" s="137"/>
      <c r="E52" s="137"/>
      <c r="F52" s="137"/>
      <c r="G52" s="137"/>
      <c r="H52" s="137"/>
      <c r="I52" s="142"/>
      <c r="J52" s="20"/>
      <c r="K52" s="20"/>
      <c r="L52" s="20"/>
    </row>
    <row r="53" spans="1:12" ht="12.75">
      <c r="A53" s="67"/>
      <c r="B53" s="67"/>
      <c r="C53" s="145" t="s">
        <v>283</v>
      </c>
      <c r="D53" s="145"/>
      <c r="E53" s="145"/>
      <c r="F53" s="145"/>
      <c r="G53" s="145"/>
      <c r="H53" s="145"/>
      <c r="I53" s="69"/>
      <c r="J53" s="20"/>
      <c r="K53" s="20"/>
      <c r="L53" s="20"/>
    </row>
    <row r="54" spans="1:12" ht="12.75">
      <c r="A54" s="67"/>
      <c r="B54" s="67"/>
      <c r="C54" s="68"/>
      <c r="D54" s="68"/>
      <c r="E54" s="68"/>
      <c r="F54" s="68"/>
      <c r="G54" s="68"/>
      <c r="H54" s="68"/>
      <c r="I54" s="69"/>
      <c r="J54" s="20"/>
      <c r="K54" s="20"/>
      <c r="L54" s="20"/>
    </row>
    <row r="55" spans="1:12" ht="12.75">
      <c r="A55" s="67"/>
      <c r="B55" s="143" t="s">
        <v>284</v>
      </c>
      <c r="C55" s="144"/>
      <c r="D55" s="144"/>
      <c r="E55" s="144"/>
      <c r="F55" s="110"/>
      <c r="G55" s="110"/>
      <c r="H55" s="111"/>
      <c r="I55" s="111"/>
      <c r="J55" s="20"/>
      <c r="K55" s="20"/>
      <c r="L55" s="20"/>
    </row>
    <row r="56" spans="1:12" ht="12.75">
      <c r="A56" s="67"/>
      <c r="B56" s="112" t="s">
        <v>323</v>
      </c>
      <c r="C56" s="113"/>
      <c r="D56" s="113"/>
      <c r="E56" s="113"/>
      <c r="F56" s="113"/>
      <c r="G56" s="113"/>
      <c r="H56" s="149" t="s">
        <v>317</v>
      </c>
      <c r="I56" s="149"/>
      <c r="J56" s="20"/>
      <c r="K56" s="20"/>
      <c r="L56" s="20"/>
    </row>
    <row r="57" spans="1:12" ht="12.75">
      <c r="A57" s="67"/>
      <c r="B57" s="112" t="s">
        <v>318</v>
      </c>
      <c r="C57" s="113"/>
      <c r="D57" s="113"/>
      <c r="E57" s="113"/>
      <c r="F57" s="113"/>
      <c r="G57" s="113"/>
      <c r="H57" s="149"/>
      <c r="I57" s="149"/>
      <c r="J57" s="20"/>
      <c r="K57" s="20"/>
      <c r="L57" s="20"/>
    </row>
    <row r="58" spans="1:12" ht="12.75">
      <c r="A58" s="67"/>
      <c r="B58" s="112" t="s">
        <v>319</v>
      </c>
      <c r="C58" s="113"/>
      <c r="D58" s="113"/>
      <c r="E58" s="113"/>
      <c r="F58" s="113"/>
      <c r="G58" s="113"/>
      <c r="H58" s="149"/>
      <c r="I58" s="149"/>
      <c r="J58" s="20"/>
      <c r="K58" s="20"/>
      <c r="L58" s="20"/>
    </row>
    <row r="59" spans="1:12" ht="12.75">
      <c r="A59" s="67"/>
      <c r="B59" s="112" t="s">
        <v>320</v>
      </c>
      <c r="C59" s="114"/>
      <c r="D59" s="114"/>
      <c r="E59" s="114"/>
      <c r="F59" s="114"/>
      <c r="G59" s="114"/>
      <c r="H59" s="149"/>
      <c r="I59" s="149"/>
      <c r="J59" s="20"/>
      <c r="K59" s="20"/>
      <c r="L59" s="20"/>
    </row>
    <row r="60" spans="1:12" ht="12.75">
      <c r="A60" s="67"/>
      <c r="B60" s="112" t="s">
        <v>321</v>
      </c>
      <c r="C60" s="114"/>
      <c r="D60" s="114"/>
      <c r="E60" s="114"/>
      <c r="F60" s="114"/>
      <c r="G60" s="114"/>
      <c r="H60" s="149"/>
      <c r="I60" s="149"/>
      <c r="J60" s="20"/>
      <c r="K60" s="20"/>
      <c r="L60" s="20"/>
    </row>
    <row r="61" spans="1:12" ht="12.75">
      <c r="A61" s="67"/>
      <c r="B61" s="67"/>
      <c r="C61" s="68"/>
      <c r="D61" s="68"/>
      <c r="E61" s="68"/>
      <c r="F61" s="68"/>
      <c r="G61" s="68"/>
      <c r="H61" s="68"/>
      <c r="I61" s="69"/>
      <c r="J61" s="20"/>
      <c r="K61" s="20"/>
      <c r="L61" s="20"/>
    </row>
    <row r="62" spans="1:12" ht="13.5" thickBot="1">
      <c r="A62" s="70" t="s">
        <v>285</v>
      </c>
      <c r="B62" s="30"/>
      <c r="C62" s="30"/>
      <c r="D62" s="30"/>
      <c r="E62" s="30"/>
      <c r="F62" s="30"/>
      <c r="G62" s="71"/>
      <c r="H62" s="72"/>
      <c r="I62" s="71"/>
      <c r="J62" s="20"/>
      <c r="K62" s="20"/>
      <c r="L62" s="20"/>
    </row>
    <row r="63" spans="1:12" ht="12.75">
      <c r="A63" s="30"/>
      <c r="B63" s="30"/>
      <c r="C63" s="30"/>
      <c r="D63" s="30"/>
      <c r="E63" s="67" t="s">
        <v>286</v>
      </c>
      <c r="F63" s="20"/>
      <c r="G63" s="146" t="s">
        <v>287</v>
      </c>
      <c r="H63" s="147"/>
      <c r="I63" s="148"/>
      <c r="J63" s="20"/>
      <c r="K63" s="20"/>
      <c r="L63" s="20"/>
    </row>
    <row r="64" spans="1:12" ht="12.75">
      <c r="A64" s="73"/>
      <c r="B64" s="73"/>
      <c r="C64" s="35"/>
      <c r="D64" s="35"/>
      <c r="E64" s="35"/>
      <c r="F64" s="35"/>
      <c r="G64" s="132"/>
      <c r="H64" s="133"/>
      <c r="I64" s="35"/>
      <c r="J64" s="20"/>
      <c r="K64" s="20"/>
      <c r="L64" s="2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24" sqref="A24:H24"/>
    </sheetView>
  </sheetViews>
  <sheetFormatPr defaultColWidth="9.140625" defaultRowHeight="12.75"/>
  <cols>
    <col min="2" max="2" width="8.8515625" style="0" customWidth="1"/>
    <col min="4" max="4" width="8.57421875" style="0" customWidth="1"/>
    <col min="6" max="6" width="8.57421875" style="0" customWidth="1"/>
    <col min="7" max="7" width="8.7109375" style="0" customWidth="1"/>
    <col min="10" max="10" width="10.8515625" style="0" customWidth="1"/>
    <col min="11" max="11" width="11.8515625" style="123" customWidth="1"/>
  </cols>
  <sheetData>
    <row r="1" spans="1:11" ht="12.75">
      <c r="A1" s="188" t="s">
        <v>159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1" ht="12.75">
      <c r="A2" s="192" t="s">
        <v>345</v>
      </c>
      <c r="B2" s="193"/>
      <c r="C2" s="193"/>
      <c r="D2" s="193"/>
      <c r="E2" s="193"/>
      <c r="F2" s="193"/>
      <c r="G2" s="193"/>
      <c r="H2" s="193"/>
      <c r="I2" s="193"/>
      <c r="J2" s="193"/>
      <c r="K2" s="191"/>
    </row>
    <row r="3" spans="1:11" ht="12.7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12.75">
      <c r="A4" s="198" t="s">
        <v>339</v>
      </c>
      <c r="B4" s="199"/>
      <c r="C4" s="199"/>
      <c r="D4" s="199"/>
      <c r="E4" s="199"/>
      <c r="F4" s="199"/>
      <c r="G4" s="199"/>
      <c r="H4" s="199"/>
      <c r="I4" s="199"/>
      <c r="J4" s="199"/>
      <c r="K4" s="200"/>
    </row>
    <row r="5" spans="1:11" ht="34.5" thickBot="1">
      <c r="A5" s="201" t="s">
        <v>61</v>
      </c>
      <c r="B5" s="202"/>
      <c r="C5" s="202"/>
      <c r="D5" s="202"/>
      <c r="E5" s="202"/>
      <c r="F5" s="202"/>
      <c r="G5" s="202"/>
      <c r="H5" s="203"/>
      <c r="I5" s="75" t="s">
        <v>288</v>
      </c>
      <c r="J5" s="76" t="s">
        <v>115</v>
      </c>
      <c r="K5" s="76" t="s">
        <v>116</v>
      </c>
    </row>
    <row r="6" spans="1:11" ht="12.75">
      <c r="A6" s="204">
        <v>1</v>
      </c>
      <c r="B6" s="204"/>
      <c r="C6" s="204"/>
      <c r="D6" s="204"/>
      <c r="E6" s="204"/>
      <c r="F6" s="204"/>
      <c r="G6" s="204"/>
      <c r="H6" s="204"/>
      <c r="I6" s="79">
        <v>2</v>
      </c>
      <c r="J6" s="78">
        <v>3</v>
      </c>
      <c r="K6" s="78">
        <v>4</v>
      </c>
    </row>
    <row r="7" spans="1:11" ht="12.75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7"/>
    </row>
    <row r="8" spans="1:11" ht="12.75">
      <c r="A8" s="208" t="s">
        <v>62</v>
      </c>
      <c r="B8" s="209"/>
      <c r="C8" s="209"/>
      <c r="D8" s="209"/>
      <c r="E8" s="209"/>
      <c r="F8" s="209"/>
      <c r="G8" s="209"/>
      <c r="H8" s="210"/>
      <c r="I8" s="6">
        <v>1</v>
      </c>
      <c r="J8" s="116"/>
      <c r="K8" s="116"/>
    </row>
    <row r="9" spans="1:11" ht="12.75">
      <c r="A9" s="211" t="s">
        <v>13</v>
      </c>
      <c r="B9" s="212"/>
      <c r="C9" s="212"/>
      <c r="D9" s="212"/>
      <c r="E9" s="212"/>
      <c r="F9" s="212"/>
      <c r="G9" s="212"/>
      <c r="H9" s="213"/>
      <c r="I9" s="4">
        <v>2</v>
      </c>
      <c r="J9" s="117">
        <f>J10+J17+J27+J36+J40</f>
        <v>749273897</v>
      </c>
      <c r="K9" s="117">
        <f>K10+K17+K27+K36+K40</f>
        <v>692483146</v>
      </c>
    </row>
    <row r="10" spans="1:11" ht="12.75">
      <c r="A10" s="195" t="s">
        <v>213</v>
      </c>
      <c r="B10" s="196"/>
      <c r="C10" s="196"/>
      <c r="D10" s="196"/>
      <c r="E10" s="196"/>
      <c r="F10" s="196"/>
      <c r="G10" s="196"/>
      <c r="H10" s="197"/>
      <c r="I10" s="4">
        <v>3</v>
      </c>
      <c r="J10" s="11">
        <f>SUM(J11:J16)</f>
        <v>136740</v>
      </c>
      <c r="K10" s="11">
        <f>SUM(K11:K16)</f>
        <v>515755</v>
      </c>
    </row>
    <row r="11" spans="1:11" ht="12.75">
      <c r="A11" s="195" t="s">
        <v>117</v>
      </c>
      <c r="B11" s="196"/>
      <c r="C11" s="196"/>
      <c r="D11" s="196"/>
      <c r="E11" s="196"/>
      <c r="F11" s="196"/>
      <c r="G11" s="196"/>
      <c r="H11" s="197"/>
      <c r="I11" s="4">
        <v>4</v>
      </c>
      <c r="J11" s="12"/>
      <c r="K11" s="12"/>
    </row>
    <row r="12" spans="1:11" ht="12.75">
      <c r="A12" s="195" t="s">
        <v>14</v>
      </c>
      <c r="B12" s="196"/>
      <c r="C12" s="196"/>
      <c r="D12" s="196"/>
      <c r="E12" s="196"/>
      <c r="F12" s="196"/>
      <c r="G12" s="196"/>
      <c r="H12" s="197"/>
      <c r="I12" s="4">
        <v>5</v>
      </c>
      <c r="J12" s="12">
        <v>136740</v>
      </c>
      <c r="K12" s="12">
        <v>515755</v>
      </c>
    </row>
    <row r="13" spans="1:11" ht="12.75">
      <c r="A13" s="195" t="s">
        <v>118</v>
      </c>
      <c r="B13" s="196"/>
      <c r="C13" s="196"/>
      <c r="D13" s="196"/>
      <c r="E13" s="196"/>
      <c r="F13" s="196"/>
      <c r="G13" s="196"/>
      <c r="H13" s="197"/>
      <c r="I13" s="4">
        <v>6</v>
      </c>
      <c r="J13" s="12"/>
      <c r="K13" s="12"/>
    </row>
    <row r="14" spans="1:11" ht="12.75">
      <c r="A14" s="195" t="s">
        <v>216</v>
      </c>
      <c r="B14" s="196"/>
      <c r="C14" s="196"/>
      <c r="D14" s="196"/>
      <c r="E14" s="196"/>
      <c r="F14" s="196"/>
      <c r="G14" s="196"/>
      <c r="H14" s="197"/>
      <c r="I14" s="4">
        <v>7</v>
      </c>
      <c r="J14" s="12"/>
      <c r="K14" s="12"/>
    </row>
    <row r="15" spans="1:11" ht="12.75">
      <c r="A15" s="195" t="s">
        <v>217</v>
      </c>
      <c r="B15" s="196"/>
      <c r="C15" s="196"/>
      <c r="D15" s="196"/>
      <c r="E15" s="196"/>
      <c r="F15" s="196"/>
      <c r="G15" s="196"/>
      <c r="H15" s="197"/>
      <c r="I15" s="4">
        <v>8</v>
      </c>
      <c r="J15" s="12"/>
      <c r="K15" s="12"/>
    </row>
    <row r="16" spans="1:11" ht="12.75">
      <c r="A16" s="195" t="s">
        <v>218</v>
      </c>
      <c r="B16" s="196"/>
      <c r="C16" s="196"/>
      <c r="D16" s="196"/>
      <c r="E16" s="196"/>
      <c r="F16" s="196"/>
      <c r="G16" s="196"/>
      <c r="H16" s="197"/>
      <c r="I16" s="4">
        <v>9</v>
      </c>
      <c r="J16" s="12"/>
      <c r="K16" s="12"/>
    </row>
    <row r="17" spans="1:11" ht="12.75">
      <c r="A17" s="195" t="s">
        <v>214</v>
      </c>
      <c r="B17" s="196"/>
      <c r="C17" s="196"/>
      <c r="D17" s="196"/>
      <c r="E17" s="196"/>
      <c r="F17" s="196"/>
      <c r="G17" s="196"/>
      <c r="H17" s="197"/>
      <c r="I17" s="4">
        <v>10</v>
      </c>
      <c r="J17" s="11">
        <f>SUM(J18:J26)</f>
        <v>179990028</v>
      </c>
      <c r="K17" s="11">
        <f>SUM(K18:K26)</f>
        <v>156523874</v>
      </c>
    </row>
    <row r="18" spans="1:11" ht="12.75">
      <c r="A18" s="195" t="s">
        <v>219</v>
      </c>
      <c r="B18" s="196"/>
      <c r="C18" s="196"/>
      <c r="D18" s="196"/>
      <c r="E18" s="196"/>
      <c r="F18" s="196"/>
      <c r="G18" s="196"/>
      <c r="H18" s="197"/>
      <c r="I18" s="4">
        <v>11</v>
      </c>
      <c r="J18" s="12">
        <v>5548592</v>
      </c>
      <c r="K18" s="12">
        <v>5548592</v>
      </c>
    </row>
    <row r="19" spans="1:11" ht="12.75">
      <c r="A19" s="195" t="s">
        <v>255</v>
      </c>
      <c r="B19" s="196"/>
      <c r="C19" s="196"/>
      <c r="D19" s="196"/>
      <c r="E19" s="196"/>
      <c r="F19" s="196"/>
      <c r="G19" s="196"/>
      <c r="H19" s="197"/>
      <c r="I19" s="4">
        <v>12</v>
      </c>
      <c r="J19" s="12">
        <v>68340805</v>
      </c>
      <c r="K19" s="12">
        <v>62595526</v>
      </c>
    </row>
    <row r="20" spans="1:11" ht="12.75">
      <c r="A20" s="195" t="s">
        <v>220</v>
      </c>
      <c r="B20" s="196"/>
      <c r="C20" s="196"/>
      <c r="D20" s="196"/>
      <c r="E20" s="196"/>
      <c r="F20" s="196"/>
      <c r="G20" s="196"/>
      <c r="H20" s="197"/>
      <c r="I20" s="4">
        <v>13</v>
      </c>
      <c r="J20" s="12">
        <v>66153617</v>
      </c>
      <c r="K20" s="12">
        <v>49960898</v>
      </c>
    </row>
    <row r="21" spans="1:11" ht="12.75">
      <c r="A21" s="195" t="s">
        <v>27</v>
      </c>
      <c r="B21" s="196"/>
      <c r="C21" s="196"/>
      <c r="D21" s="196"/>
      <c r="E21" s="196"/>
      <c r="F21" s="196"/>
      <c r="G21" s="196"/>
      <c r="H21" s="197"/>
      <c r="I21" s="4">
        <v>14</v>
      </c>
      <c r="J21" s="12"/>
      <c r="K21" s="12"/>
    </row>
    <row r="22" spans="1:11" ht="12.75">
      <c r="A22" s="195" t="s">
        <v>28</v>
      </c>
      <c r="B22" s="196"/>
      <c r="C22" s="196"/>
      <c r="D22" s="196"/>
      <c r="E22" s="196"/>
      <c r="F22" s="196"/>
      <c r="G22" s="196"/>
      <c r="H22" s="197"/>
      <c r="I22" s="4">
        <v>15</v>
      </c>
      <c r="J22" s="12"/>
      <c r="K22" s="12"/>
    </row>
    <row r="23" spans="1:11" ht="12.75">
      <c r="A23" s="195" t="s">
        <v>74</v>
      </c>
      <c r="B23" s="196"/>
      <c r="C23" s="196"/>
      <c r="D23" s="196"/>
      <c r="E23" s="196"/>
      <c r="F23" s="196"/>
      <c r="G23" s="196"/>
      <c r="H23" s="197"/>
      <c r="I23" s="4">
        <v>16</v>
      </c>
      <c r="J23" s="12">
        <v>34576964</v>
      </c>
      <c r="K23" s="12">
        <v>34254275</v>
      </c>
    </row>
    <row r="24" spans="1:11" ht="12.75">
      <c r="A24" s="195" t="s">
        <v>75</v>
      </c>
      <c r="B24" s="196"/>
      <c r="C24" s="196"/>
      <c r="D24" s="196"/>
      <c r="E24" s="196"/>
      <c r="F24" s="196"/>
      <c r="G24" s="196"/>
      <c r="H24" s="197"/>
      <c r="I24" s="4">
        <v>17</v>
      </c>
      <c r="J24" s="12">
        <v>3286081</v>
      </c>
      <c r="K24" s="12">
        <v>2230095</v>
      </c>
    </row>
    <row r="25" spans="1:11" ht="12.75">
      <c r="A25" s="195" t="s">
        <v>76</v>
      </c>
      <c r="B25" s="196"/>
      <c r="C25" s="196"/>
      <c r="D25" s="196"/>
      <c r="E25" s="196"/>
      <c r="F25" s="196"/>
      <c r="G25" s="196"/>
      <c r="H25" s="197"/>
      <c r="I25" s="4">
        <v>18</v>
      </c>
      <c r="J25" s="12">
        <v>9300</v>
      </c>
      <c r="K25" s="12">
        <v>9300</v>
      </c>
    </row>
    <row r="26" spans="1:11" ht="12.75">
      <c r="A26" s="195" t="s">
        <v>77</v>
      </c>
      <c r="B26" s="196"/>
      <c r="C26" s="196"/>
      <c r="D26" s="196"/>
      <c r="E26" s="196"/>
      <c r="F26" s="196"/>
      <c r="G26" s="196"/>
      <c r="H26" s="197"/>
      <c r="I26" s="4">
        <v>19</v>
      </c>
      <c r="J26" s="12">
        <v>2074669</v>
      </c>
      <c r="K26" s="12">
        <v>1925188</v>
      </c>
    </row>
    <row r="27" spans="1:11" ht="12.75">
      <c r="A27" s="195" t="s">
        <v>198</v>
      </c>
      <c r="B27" s="196"/>
      <c r="C27" s="196"/>
      <c r="D27" s="196"/>
      <c r="E27" s="196"/>
      <c r="F27" s="196"/>
      <c r="G27" s="196"/>
      <c r="H27" s="197"/>
      <c r="I27" s="4">
        <v>20</v>
      </c>
      <c r="J27" s="11">
        <f>SUM(J28:J35)</f>
        <v>569147129</v>
      </c>
      <c r="K27" s="11">
        <f>SUM(K28:K35)</f>
        <v>535443517</v>
      </c>
    </row>
    <row r="28" spans="1:11" ht="12.75">
      <c r="A28" s="195" t="s">
        <v>78</v>
      </c>
      <c r="B28" s="196"/>
      <c r="C28" s="196"/>
      <c r="D28" s="196"/>
      <c r="E28" s="196"/>
      <c r="F28" s="196"/>
      <c r="G28" s="196"/>
      <c r="H28" s="197"/>
      <c r="I28" s="4">
        <v>21</v>
      </c>
      <c r="J28" s="12">
        <v>419450043</v>
      </c>
      <c r="K28" s="12">
        <v>419833409</v>
      </c>
    </row>
    <row r="29" spans="1:11" ht="12.75">
      <c r="A29" s="195" t="s">
        <v>79</v>
      </c>
      <c r="B29" s="196"/>
      <c r="C29" s="196"/>
      <c r="D29" s="196"/>
      <c r="E29" s="196"/>
      <c r="F29" s="196"/>
      <c r="G29" s="196"/>
      <c r="H29" s="197"/>
      <c r="I29" s="4">
        <v>22</v>
      </c>
      <c r="J29" s="12">
        <v>149216583</v>
      </c>
      <c r="K29" s="12">
        <v>115338105</v>
      </c>
    </row>
    <row r="30" spans="1:11" ht="12.75">
      <c r="A30" s="195" t="s">
        <v>80</v>
      </c>
      <c r="B30" s="196"/>
      <c r="C30" s="196"/>
      <c r="D30" s="196"/>
      <c r="E30" s="196"/>
      <c r="F30" s="196"/>
      <c r="G30" s="196"/>
      <c r="H30" s="197"/>
      <c r="I30" s="4">
        <v>23</v>
      </c>
      <c r="J30" s="12"/>
      <c r="K30" s="12"/>
    </row>
    <row r="31" spans="1:11" ht="12.75">
      <c r="A31" s="195" t="s">
        <v>85</v>
      </c>
      <c r="B31" s="196"/>
      <c r="C31" s="196"/>
      <c r="D31" s="196"/>
      <c r="E31" s="196"/>
      <c r="F31" s="196"/>
      <c r="G31" s="196"/>
      <c r="H31" s="197"/>
      <c r="I31" s="4">
        <v>24</v>
      </c>
      <c r="J31" s="12"/>
      <c r="K31" s="12"/>
    </row>
    <row r="32" spans="1:11" ht="12.75">
      <c r="A32" s="195" t="s">
        <v>86</v>
      </c>
      <c r="B32" s="196"/>
      <c r="C32" s="196"/>
      <c r="D32" s="196"/>
      <c r="E32" s="196"/>
      <c r="F32" s="196"/>
      <c r="G32" s="196"/>
      <c r="H32" s="197"/>
      <c r="I32" s="4">
        <v>25</v>
      </c>
      <c r="J32" s="12">
        <v>3248</v>
      </c>
      <c r="K32" s="12">
        <v>13848</v>
      </c>
    </row>
    <row r="33" spans="1:11" ht="12.75">
      <c r="A33" s="195" t="s">
        <v>87</v>
      </c>
      <c r="B33" s="196"/>
      <c r="C33" s="196"/>
      <c r="D33" s="196"/>
      <c r="E33" s="196"/>
      <c r="F33" s="196"/>
      <c r="G33" s="196"/>
      <c r="H33" s="197"/>
      <c r="I33" s="4">
        <v>26</v>
      </c>
      <c r="J33" s="12">
        <v>477255</v>
      </c>
      <c r="K33" s="12">
        <v>258155</v>
      </c>
    </row>
    <row r="34" spans="1:11" ht="12.75">
      <c r="A34" s="195" t="s">
        <v>81</v>
      </c>
      <c r="B34" s="196"/>
      <c r="C34" s="196"/>
      <c r="D34" s="196"/>
      <c r="E34" s="196"/>
      <c r="F34" s="196"/>
      <c r="G34" s="196"/>
      <c r="H34" s="197"/>
      <c r="I34" s="4">
        <v>27</v>
      </c>
      <c r="J34" s="12"/>
      <c r="K34" s="12"/>
    </row>
    <row r="35" spans="1:11" ht="12.75">
      <c r="A35" s="195" t="s">
        <v>190</v>
      </c>
      <c r="B35" s="196"/>
      <c r="C35" s="196"/>
      <c r="D35" s="196"/>
      <c r="E35" s="196"/>
      <c r="F35" s="196"/>
      <c r="G35" s="196"/>
      <c r="H35" s="197"/>
      <c r="I35" s="4">
        <v>28</v>
      </c>
      <c r="J35" s="12"/>
      <c r="K35" s="12"/>
    </row>
    <row r="36" spans="1:11" ht="12.75">
      <c r="A36" s="195" t="s">
        <v>191</v>
      </c>
      <c r="B36" s="196"/>
      <c r="C36" s="196"/>
      <c r="D36" s="196"/>
      <c r="E36" s="196"/>
      <c r="F36" s="196"/>
      <c r="G36" s="196"/>
      <c r="H36" s="197"/>
      <c r="I36" s="4">
        <v>29</v>
      </c>
      <c r="J36" s="11">
        <f>SUM(J37:J39)</f>
        <v>0</v>
      </c>
      <c r="K36" s="11">
        <f>SUM(K37:K39)</f>
        <v>0</v>
      </c>
    </row>
    <row r="37" spans="1:11" ht="12.75">
      <c r="A37" s="195" t="s">
        <v>82</v>
      </c>
      <c r="B37" s="196"/>
      <c r="C37" s="196"/>
      <c r="D37" s="196"/>
      <c r="E37" s="196"/>
      <c r="F37" s="196"/>
      <c r="G37" s="196"/>
      <c r="H37" s="197"/>
      <c r="I37" s="4">
        <v>30</v>
      </c>
      <c r="J37" s="12"/>
      <c r="K37" s="12"/>
    </row>
    <row r="38" spans="1:11" ht="12.75">
      <c r="A38" s="195" t="s">
        <v>83</v>
      </c>
      <c r="B38" s="196"/>
      <c r="C38" s="196"/>
      <c r="D38" s="196"/>
      <c r="E38" s="196"/>
      <c r="F38" s="196"/>
      <c r="G38" s="196"/>
      <c r="H38" s="197"/>
      <c r="I38" s="4">
        <v>31</v>
      </c>
      <c r="J38" s="12"/>
      <c r="K38" s="12"/>
    </row>
    <row r="39" spans="1:11" ht="12.75">
      <c r="A39" s="195" t="s">
        <v>84</v>
      </c>
      <c r="B39" s="196"/>
      <c r="C39" s="196"/>
      <c r="D39" s="196"/>
      <c r="E39" s="196"/>
      <c r="F39" s="196"/>
      <c r="G39" s="196"/>
      <c r="H39" s="197"/>
      <c r="I39" s="4">
        <v>32</v>
      </c>
      <c r="J39" s="12"/>
      <c r="K39" s="12"/>
    </row>
    <row r="40" spans="1:11" ht="12.75">
      <c r="A40" s="195" t="s">
        <v>192</v>
      </c>
      <c r="B40" s="196"/>
      <c r="C40" s="196"/>
      <c r="D40" s="196"/>
      <c r="E40" s="196"/>
      <c r="F40" s="196"/>
      <c r="G40" s="196"/>
      <c r="H40" s="197"/>
      <c r="I40" s="4">
        <v>33</v>
      </c>
      <c r="J40" s="12"/>
      <c r="K40" s="12"/>
    </row>
    <row r="41" spans="1:11" ht="12.75">
      <c r="A41" s="211" t="s">
        <v>248</v>
      </c>
      <c r="B41" s="212"/>
      <c r="C41" s="212"/>
      <c r="D41" s="212"/>
      <c r="E41" s="212"/>
      <c r="F41" s="212"/>
      <c r="G41" s="212"/>
      <c r="H41" s="213"/>
      <c r="I41" s="4">
        <v>34</v>
      </c>
      <c r="J41" s="117">
        <f>J42+J50+J57+J65</f>
        <v>668453422</v>
      </c>
      <c r="K41" s="117">
        <f>K42+K50+K57+K65</f>
        <v>525589492</v>
      </c>
    </row>
    <row r="42" spans="1:11" ht="12.75">
      <c r="A42" s="195" t="s">
        <v>103</v>
      </c>
      <c r="B42" s="196"/>
      <c r="C42" s="196"/>
      <c r="D42" s="196"/>
      <c r="E42" s="196"/>
      <c r="F42" s="196"/>
      <c r="G42" s="196"/>
      <c r="H42" s="197"/>
      <c r="I42" s="4">
        <v>35</v>
      </c>
      <c r="J42" s="11">
        <f>SUM(J43:J49)</f>
        <v>434941674</v>
      </c>
      <c r="K42" s="11">
        <f>SUM(K43:K49)</f>
        <v>168479068</v>
      </c>
    </row>
    <row r="43" spans="1:11" ht="12.75">
      <c r="A43" s="195" t="s">
        <v>123</v>
      </c>
      <c r="B43" s="196"/>
      <c r="C43" s="196"/>
      <c r="D43" s="196"/>
      <c r="E43" s="196"/>
      <c r="F43" s="196"/>
      <c r="G43" s="196"/>
      <c r="H43" s="197"/>
      <c r="I43" s="4">
        <v>36</v>
      </c>
      <c r="J43" s="12">
        <v>55191037</v>
      </c>
      <c r="K43" s="12">
        <v>15746983</v>
      </c>
    </row>
    <row r="44" spans="1:11" ht="12.75">
      <c r="A44" s="195" t="s">
        <v>124</v>
      </c>
      <c r="B44" s="196"/>
      <c r="C44" s="196"/>
      <c r="D44" s="196"/>
      <c r="E44" s="196"/>
      <c r="F44" s="196"/>
      <c r="G44" s="196"/>
      <c r="H44" s="197"/>
      <c r="I44" s="4">
        <v>37</v>
      </c>
      <c r="J44" s="12"/>
      <c r="K44" s="12"/>
    </row>
    <row r="45" spans="1:11" ht="12.75">
      <c r="A45" s="195" t="s">
        <v>88</v>
      </c>
      <c r="B45" s="196"/>
      <c r="C45" s="196"/>
      <c r="D45" s="196"/>
      <c r="E45" s="196"/>
      <c r="F45" s="196"/>
      <c r="G45" s="196"/>
      <c r="H45" s="197"/>
      <c r="I45" s="4">
        <v>38</v>
      </c>
      <c r="J45" s="12">
        <v>213847092</v>
      </c>
      <c r="K45" s="12">
        <v>125761431</v>
      </c>
    </row>
    <row r="46" spans="1:11" ht="12.75">
      <c r="A46" s="195" t="s">
        <v>89</v>
      </c>
      <c r="B46" s="196"/>
      <c r="C46" s="196"/>
      <c r="D46" s="196"/>
      <c r="E46" s="196"/>
      <c r="F46" s="196"/>
      <c r="G46" s="196"/>
      <c r="H46" s="197"/>
      <c r="I46" s="4">
        <v>39</v>
      </c>
      <c r="J46" s="12">
        <v>116054925</v>
      </c>
      <c r="K46" s="12">
        <v>22475298</v>
      </c>
    </row>
    <row r="47" spans="1:11" ht="12.75">
      <c r="A47" s="195" t="s">
        <v>90</v>
      </c>
      <c r="B47" s="196"/>
      <c r="C47" s="196"/>
      <c r="D47" s="196"/>
      <c r="E47" s="196"/>
      <c r="F47" s="196"/>
      <c r="G47" s="196"/>
      <c r="H47" s="197"/>
      <c r="I47" s="4">
        <v>40</v>
      </c>
      <c r="J47" s="12">
        <v>49848620</v>
      </c>
      <c r="K47" s="12">
        <v>4495356</v>
      </c>
    </row>
    <row r="48" spans="1:11" ht="12.75">
      <c r="A48" s="195" t="s">
        <v>91</v>
      </c>
      <c r="B48" s="196"/>
      <c r="C48" s="196"/>
      <c r="D48" s="196"/>
      <c r="E48" s="196"/>
      <c r="F48" s="196"/>
      <c r="G48" s="196"/>
      <c r="H48" s="197"/>
      <c r="I48" s="4">
        <v>41</v>
      </c>
      <c r="J48" s="12"/>
      <c r="K48" s="12"/>
    </row>
    <row r="49" spans="1:11" ht="12.75">
      <c r="A49" s="195" t="s">
        <v>92</v>
      </c>
      <c r="B49" s="196"/>
      <c r="C49" s="196"/>
      <c r="D49" s="196"/>
      <c r="E49" s="196"/>
      <c r="F49" s="196"/>
      <c r="G49" s="196"/>
      <c r="H49" s="197"/>
      <c r="I49" s="4">
        <v>42</v>
      </c>
      <c r="J49" s="12"/>
      <c r="K49" s="12"/>
    </row>
    <row r="50" spans="1:11" ht="12.75">
      <c r="A50" s="195" t="s">
        <v>104</v>
      </c>
      <c r="B50" s="196"/>
      <c r="C50" s="196"/>
      <c r="D50" s="196"/>
      <c r="E50" s="196"/>
      <c r="F50" s="196"/>
      <c r="G50" s="196"/>
      <c r="H50" s="197"/>
      <c r="I50" s="4">
        <v>43</v>
      </c>
      <c r="J50" s="11">
        <f>SUM(J51:J56)</f>
        <v>184412623</v>
      </c>
      <c r="K50" s="11">
        <f>SUM(K51:K56)</f>
        <v>135261230</v>
      </c>
    </row>
    <row r="51" spans="1:11" ht="12.75">
      <c r="A51" s="195" t="s">
        <v>208</v>
      </c>
      <c r="B51" s="196"/>
      <c r="C51" s="196"/>
      <c r="D51" s="196"/>
      <c r="E51" s="196"/>
      <c r="F51" s="196"/>
      <c r="G51" s="196"/>
      <c r="H51" s="197"/>
      <c r="I51" s="4">
        <v>44</v>
      </c>
      <c r="J51" s="12">
        <v>1259876</v>
      </c>
      <c r="K51" s="12">
        <v>45106773</v>
      </c>
    </row>
    <row r="52" spans="1:11" ht="12.75">
      <c r="A52" s="195" t="s">
        <v>209</v>
      </c>
      <c r="B52" s="196"/>
      <c r="C52" s="196"/>
      <c r="D52" s="196"/>
      <c r="E52" s="196"/>
      <c r="F52" s="196"/>
      <c r="G52" s="196"/>
      <c r="H52" s="197"/>
      <c r="I52" s="4">
        <v>45</v>
      </c>
      <c r="J52" s="12">
        <v>133612862</v>
      </c>
      <c r="K52" s="12">
        <v>80332841</v>
      </c>
    </row>
    <row r="53" spans="1:11" ht="12.75">
      <c r="A53" s="195" t="s">
        <v>210</v>
      </c>
      <c r="B53" s="196"/>
      <c r="C53" s="196"/>
      <c r="D53" s="196"/>
      <c r="E53" s="196"/>
      <c r="F53" s="196"/>
      <c r="G53" s="196"/>
      <c r="H53" s="197"/>
      <c r="I53" s="4">
        <v>46</v>
      </c>
      <c r="J53" s="12"/>
      <c r="K53" s="12"/>
    </row>
    <row r="54" spans="1:11" ht="12.75">
      <c r="A54" s="195" t="s">
        <v>211</v>
      </c>
      <c r="B54" s="196"/>
      <c r="C54" s="196"/>
      <c r="D54" s="196"/>
      <c r="E54" s="196"/>
      <c r="F54" s="196"/>
      <c r="G54" s="196"/>
      <c r="H54" s="197"/>
      <c r="I54" s="4">
        <v>47</v>
      </c>
      <c r="J54" s="12">
        <v>890</v>
      </c>
      <c r="K54" s="12">
        <v>759</v>
      </c>
    </row>
    <row r="55" spans="1:11" ht="12.75">
      <c r="A55" s="195" t="s">
        <v>10</v>
      </c>
      <c r="B55" s="196"/>
      <c r="C55" s="196"/>
      <c r="D55" s="196"/>
      <c r="E55" s="196"/>
      <c r="F55" s="196"/>
      <c r="G55" s="196"/>
      <c r="H55" s="197"/>
      <c r="I55" s="4">
        <v>48</v>
      </c>
      <c r="J55" s="12">
        <v>49421570</v>
      </c>
      <c r="K55" s="12">
        <v>9664925</v>
      </c>
    </row>
    <row r="56" spans="1:11" ht="12.75">
      <c r="A56" s="195" t="s">
        <v>11</v>
      </c>
      <c r="B56" s="196"/>
      <c r="C56" s="196"/>
      <c r="D56" s="196"/>
      <c r="E56" s="196"/>
      <c r="F56" s="196"/>
      <c r="G56" s="196"/>
      <c r="H56" s="197"/>
      <c r="I56" s="4">
        <v>49</v>
      </c>
      <c r="J56" s="12">
        <v>117425</v>
      </c>
      <c r="K56" s="12">
        <v>155932</v>
      </c>
    </row>
    <row r="57" spans="1:11" ht="12.75">
      <c r="A57" s="195" t="s">
        <v>105</v>
      </c>
      <c r="B57" s="196"/>
      <c r="C57" s="196"/>
      <c r="D57" s="196"/>
      <c r="E57" s="196"/>
      <c r="F57" s="196"/>
      <c r="G57" s="196"/>
      <c r="H57" s="197"/>
      <c r="I57" s="4">
        <v>50</v>
      </c>
      <c r="J57" s="11">
        <f>SUM(J58:J64)</f>
        <v>26687789</v>
      </c>
      <c r="K57" s="11">
        <f>SUM(K58:K64)</f>
        <v>159166060</v>
      </c>
    </row>
    <row r="58" spans="1:11" ht="12.75">
      <c r="A58" s="195" t="s">
        <v>78</v>
      </c>
      <c r="B58" s="196"/>
      <c r="C58" s="196"/>
      <c r="D58" s="196"/>
      <c r="E58" s="196"/>
      <c r="F58" s="196"/>
      <c r="G58" s="196"/>
      <c r="H58" s="197"/>
      <c r="I58" s="4">
        <v>51</v>
      </c>
      <c r="J58" s="12"/>
      <c r="K58" s="12"/>
    </row>
    <row r="59" spans="1:11" ht="12.75">
      <c r="A59" s="195" t="s">
        <v>79</v>
      </c>
      <c r="B59" s="196"/>
      <c r="C59" s="196"/>
      <c r="D59" s="196"/>
      <c r="E59" s="196"/>
      <c r="F59" s="196"/>
      <c r="G59" s="196"/>
      <c r="H59" s="197"/>
      <c r="I59" s="4">
        <v>52</v>
      </c>
      <c r="J59" s="12">
        <v>4681963</v>
      </c>
      <c r="K59" s="12">
        <v>152546574</v>
      </c>
    </row>
    <row r="60" spans="1:11" ht="12.75">
      <c r="A60" s="195" t="s">
        <v>250</v>
      </c>
      <c r="B60" s="196"/>
      <c r="C60" s="196"/>
      <c r="D60" s="196"/>
      <c r="E60" s="196"/>
      <c r="F60" s="196"/>
      <c r="G60" s="196"/>
      <c r="H60" s="197"/>
      <c r="I60" s="4">
        <v>53</v>
      </c>
      <c r="J60" s="12"/>
      <c r="K60" s="12"/>
    </row>
    <row r="61" spans="1:11" ht="12.75">
      <c r="A61" s="195" t="s">
        <v>85</v>
      </c>
      <c r="B61" s="196"/>
      <c r="C61" s="196"/>
      <c r="D61" s="196"/>
      <c r="E61" s="196"/>
      <c r="F61" s="196"/>
      <c r="G61" s="196"/>
      <c r="H61" s="197"/>
      <c r="I61" s="4">
        <v>54</v>
      </c>
      <c r="J61" s="12"/>
      <c r="K61" s="12"/>
    </row>
    <row r="62" spans="1:11" ht="12.75">
      <c r="A62" s="195" t="s">
        <v>86</v>
      </c>
      <c r="B62" s="196"/>
      <c r="C62" s="196"/>
      <c r="D62" s="196"/>
      <c r="E62" s="196"/>
      <c r="F62" s="196"/>
      <c r="G62" s="196"/>
      <c r="H62" s="197"/>
      <c r="I62" s="4">
        <v>55</v>
      </c>
      <c r="J62" s="12"/>
      <c r="K62" s="12"/>
    </row>
    <row r="63" spans="1:11" ht="12.75">
      <c r="A63" s="195" t="s">
        <v>87</v>
      </c>
      <c r="B63" s="196"/>
      <c r="C63" s="196"/>
      <c r="D63" s="196"/>
      <c r="E63" s="196"/>
      <c r="F63" s="196"/>
      <c r="G63" s="196"/>
      <c r="H63" s="197"/>
      <c r="I63" s="4">
        <v>56</v>
      </c>
      <c r="J63" s="12">
        <v>12632314</v>
      </c>
      <c r="K63" s="12">
        <v>6219986</v>
      </c>
    </row>
    <row r="64" spans="1:11" ht="12.75">
      <c r="A64" s="195" t="s">
        <v>46</v>
      </c>
      <c r="B64" s="196"/>
      <c r="C64" s="196"/>
      <c r="D64" s="196"/>
      <c r="E64" s="196"/>
      <c r="F64" s="196"/>
      <c r="G64" s="196"/>
      <c r="H64" s="197"/>
      <c r="I64" s="4">
        <v>57</v>
      </c>
      <c r="J64" s="12">
        <v>9373512</v>
      </c>
      <c r="K64" s="12">
        <v>399500</v>
      </c>
    </row>
    <row r="65" spans="1:11" s="126" customFormat="1" ht="12.75">
      <c r="A65" s="211" t="s">
        <v>215</v>
      </c>
      <c r="B65" s="212"/>
      <c r="C65" s="212"/>
      <c r="D65" s="212"/>
      <c r="E65" s="212"/>
      <c r="F65" s="212"/>
      <c r="G65" s="212"/>
      <c r="H65" s="213"/>
      <c r="I65" s="4">
        <v>58</v>
      </c>
      <c r="J65" s="118">
        <v>22411336</v>
      </c>
      <c r="K65" s="118">
        <v>62683134</v>
      </c>
    </row>
    <row r="66" spans="1:11" ht="12.75">
      <c r="A66" s="211" t="s">
        <v>58</v>
      </c>
      <c r="B66" s="212"/>
      <c r="C66" s="212"/>
      <c r="D66" s="212"/>
      <c r="E66" s="212"/>
      <c r="F66" s="212"/>
      <c r="G66" s="212"/>
      <c r="H66" s="213"/>
      <c r="I66" s="4">
        <v>59</v>
      </c>
      <c r="J66" s="118">
        <v>5501947</v>
      </c>
      <c r="K66" s="118">
        <v>1503946</v>
      </c>
    </row>
    <row r="67" spans="1:11" ht="12.75">
      <c r="A67" s="211" t="s">
        <v>249</v>
      </c>
      <c r="B67" s="212"/>
      <c r="C67" s="212"/>
      <c r="D67" s="212"/>
      <c r="E67" s="212"/>
      <c r="F67" s="212"/>
      <c r="G67" s="212"/>
      <c r="H67" s="213"/>
      <c r="I67" s="4">
        <v>60</v>
      </c>
      <c r="J67" s="117">
        <f>J8+J9+J41+J66</f>
        <v>1423229266</v>
      </c>
      <c r="K67" s="117">
        <f>K8+K9+K41+K66</f>
        <v>1219576584</v>
      </c>
    </row>
    <row r="68" spans="1:11" ht="13.5" thickBot="1">
      <c r="A68" s="217" t="s">
        <v>93</v>
      </c>
      <c r="B68" s="218"/>
      <c r="C68" s="218"/>
      <c r="D68" s="218"/>
      <c r="E68" s="218"/>
      <c r="F68" s="218"/>
      <c r="G68" s="218"/>
      <c r="H68" s="219"/>
      <c r="I68" s="115">
        <v>61</v>
      </c>
      <c r="J68" s="121">
        <v>291648942</v>
      </c>
      <c r="K68" s="121">
        <v>120241416</v>
      </c>
    </row>
    <row r="69" spans="1:11" ht="12.75">
      <c r="A69" s="205" t="s">
        <v>60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1"/>
    </row>
    <row r="70" spans="1:11" ht="12.75">
      <c r="A70" s="208" t="s">
        <v>199</v>
      </c>
      <c r="B70" s="209"/>
      <c r="C70" s="209"/>
      <c r="D70" s="209"/>
      <c r="E70" s="209"/>
      <c r="F70" s="209"/>
      <c r="G70" s="209"/>
      <c r="H70" s="210"/>
      <c r="I70" s="6">
        <v>62</v>
      </c>
      <c r="J70" s="119">
        <f>J71+J72+J73+J79+J80+J83+J86</f>
        <v>665899638</v>
      </c>
      <c r="K70" s="119">
        <f>K71+K72+K73+K79+K80+K83+K86</f>
        <v>562457426</v>
      </c>
    </row>
    <row r="71" spans="1:11" ht="12.75">
      <c r="A71" s="195" t="s">
        <v>147</v>
      </c>
      <c r="B71" s="196"/>
      <c r="C71" s="196"/>
      <c r="D71" s="196"/>
      <c r="E71" s="196"/>
      <c r="F71" s="196"/>
      <c r="G71" s="196"/>
      <c r="H71" s="197"/>
      <c r="I71" s="4">
        <v>63</v>
      </c>
      <c r="J71" s="12">
        <v>249600060</v>
      </c>
      <c r="K71" s="12">
        <v>249600060</v>
      </c>
    </row>
    <row r="72" spans="1:11" ht="12.75">
      <c r="A72" s="195" t="s">
        <v>148</v>
      </c>
      <c r="B72" s="196"/>
      <c r="C72" s="196"/>
      <c r="D72" s="196"/>
      <c r="E72" s="196"/>
      <c r="F72" s="196"/>
      <c r="G72" s="196"/>
      <c r="H72" s="197"/>
      <c r="I72" s="4">
        <v>64</v>
      </c>
      <c r="J72" s="12">
        <v>10368101</v>
      </c>
      <c r="K72" s="12">
        <v>10368101</v>
      </c>
    </row>
    <row r="73" spans="1:11" ht="12.75">
      <c r="A73" s="195" t="s">
        <v>149</v>
      </c>
      <c r="B73" s="196"/>
      <c r="C73" s="196"/>
      <c r="D73" s="196"/>
      <c r="E73" s="196"/>
      <c r="F73" s="196"/>
      <c r="G73" s="196"/>
      <c r="H73" s="197"/>
      <c r="I73" s="4">
        <v>65</v>
      </c>
      <c r="J73" s="11">
        <f>J74+J75-J76+J77+J78</f>
        <v>56346673</v>
      </c>
      <c r="K73" s="11">
        <f>K74+K75-K76+K77+K78</f>
        <v>56346673</v>
      </c>
    </row>
    <row r="74" spans="1:11" ht="12.75">
      <c r="A74" s="195" t="s">
        <v>150</v>
      </c>
      <c r="B74" s="196"/>
      <c r="C74" s="196"/>
      <c r="D74" s="196"/>
      <c r="E74" s="196"/>
      <c r="F74" s="196"/>
      <c r="G74" s="196"/>
      <c r="H74" s="197"/>
      <c r="I74" s="4">
        <v>66</v>
      </c>
      <c r="J74" s="12">
        <v>12480003</v>
      </c>
      <c r="K74" s="12">
        <v>12480003</v>
      </c>
    </row>
    <row r="75" spans="1:11" ht="12.75">
      <c r="A75" s="195" t="s">
        <v>151</v>
      </c>
      <c r="B75" s="196"/>
      <c r="C75" s="196"/>
      <c r="D75" s="196"/>
      <c r="E75" s="196"/>
      <c r="F75" s="196"/>
      <c r="G75" s="196"/>
      <c r="H75" s="197"/>
      <c r="I75" s="4">
        <v>67</v>
      </c>
      <c r="J75" s="12">
        <v>43866670</v>
      </c>
      <c r="K75" s="12">
        <v>43866670</v>
      </c>
    </row>
    <row r="76" spans="1:11" ht="12.75">
      <c r="A76" s="195" t="s">
        <v>139</v>
      </c>
      <c r="B76" s="196"/>
      <c r="C76" s="196"/>
      <c r="D76" s="196"/>
      <c r="E76" s="196"/>
      <c r="F76" s="196"/>
      <c r="G76" s="196"/>
      <c r="H76" s="197"/>
      <c r="I76" s="4">
        <v>68</v>
      </c>
      <c r="J76" s="12">
        <v>0</v>
      </c>
      <c r="K76" s="12">
        <v>0</v>
      </c>
    </row>
    <row r="77" spans="1:11" ht="12.75">
      <c r="A77" s="195" t="s">
        <v>140</v>
      </c>
      <c r="B77" s="196"/>
      <c r="C77" s="196"/>
      <c r="D77" s="196"/>
      <c r="E77" s="196"/>
      <c r="F77" s="196"/>
      <c r="G77" s="196"/>
      <c r="H77" s="197"/>
      <c r="I77" s="4">
        <v>69</v>
      </c>
      <c r="J77" s="12"/>
      <c r="K77" s="12"/>
    </row>
    <row r="78" spans="1:11" ht="12.75">
      <c r="A78" s="195" t="s">
        <v>141</v>
      </c>
      <c r="B78" s="196"/>
      <c r="C78" s="196"/>
      <c r="D78" s="196"/>
      <c r="E78" s="196"/>
      <c r="F78" s="196"/>
      <c r="G78" s="196"/>
      <c r="H78" s="197"/>
      <c r="I78" s="4">
        <v>70</v>
      </c>
      <c r="J78" s="12"/>
      <c r="K78" s="12"/>
    </row>
    <row r="79" spans="1:11" ht="12.75">
      <c r="A79" s="195" t="s">
        <v>142</v>
      </c>
      <c r="B79" s="196"/>
      <c r="C79" s="196"/>
      <c r="D79" s="196"/>
      <c r="E79" s="196"/>
      <c r="F79" s="196"/>
      <c r="G79" s="196"/>
      <c r="H79" s="197"/>
      <c r="I79" s="4">
        <v>71</v>
      </c>
      <c r="J79" s="12"/>
      <c r="K79" s="12"/>
    </row>
    <row r="80" spans="1:11" ht="12.75">
      <c r="A80" s="195" t="s">
        <v>246</v>
      </c>
      <c r="B80" s="196"/>
      <c r="C80" s="196"/>
      <c r="D80" s="196"/>
      <c r="E80" s="196"/>
      <c r="F80" s="196"/>
      <c r="G80" s="196"/>
      <c r="H80" s="197"/>
      <c r="I80" s="4">
        <v>72</v>
      </c>
      <c r="J80" s="11">
        <f>J81-J82</f>
        <v>312352661</v>
      </c>
      <c r="K80" s="11">
        <f>K81-K82</f>
        <v>349584804</v>
      </c>
    </row>
    <row r="81" spans="1:11" ht="12.75">
      <c r="A81" s="214" t="s">
        <v>175</v>
      </c>
      <c r="B81" s="215"/>
      <c r="C81" s="215"/>
      <c r="D81" s="215"/>
      <c r="E81" s="215"/>
      <c r="F81" s="215"/>
      <c r="G81" s="215"/>
      <c r="H81" s="216"/>
      <c r="I81" s="4">
        <v>73</v>
      </c>
      <c r="J81" s="12">
        <v>312352661</v>
      </c>
      <c r="K81" s="12">
        <v>349584804</v>
      </c>
    </row>
    <row r="82" spans="1:11" ht="12.75">
      <c r="A82" s="214" t="s">
        <v>176</v>
      </c>
      <c r="B82" s="215"/>
      <c r="C82" s="215"/>
      <c r="D82" s="215"/>
      <c r="E82" s="215"/>
      <c r="F82" s="215"/>
      <c r="G82" s="215"/>
      <c r="H82" s="216"/>
      <c r="I82" s="4">
        <v>74</v>
      </c>
      <c r="J82" s="12"/>
      <c r="K82" s="12"/>
    </row>
    <row r="83" spans="1:11" ht="12.75">
      <c r="A83" s="195" t="s">
        <v>247</v>
      </c>
      <c r="B83" s="196"/>
      <c r="C83" s="196"/>
      <c r="D83" s="196"/>
      <c r="E83" s="196"/>
      <c r="F83" s="196"/>
      <c r="G83" s="196"/>
      <c r="H83" s="197"/>
      <c r="I83" s="4">
        <v>75</v>
      </c>
      <c r="J83" s="11">
        <f>J84-J85</f>
        <v>37232143</v>
      </c>
      <c r="K83" s="11">
        <f>K84-K85</f>
        <v>-103442212</v>
      </c>
    </row>
    <row r="84" spans="1:11" ht="12.75">
      <c r="A84" s="214" t="s">
        <v>177</v>
      </c>
      <c r="B84" s="215"/>
      <c r="C84" s="215"/>
      <c r="D84" s="215"/>
      <c r="E84" s="215"/>
      <c r="F84" s="215"/>
      <c r="G84" s="215"/>
      <c r="H84" s="216"/>
      <c r="I84" s="4">
        <v>76</v>
      </c>
      <c r="J84" s="12">
        <v>37232143</v>
      </c>
      <c r="K84" s="12"/>
    </row>
    <row r="85" spans="1:11" ht="12.75">
      <c r="A85" s="214" t="s">
        <v>178</v>
      </c>
      <c r="B85" s="215"/>
      <c r="C85" s="215"/>
      <c r="D85" s="215"/>
      <c r="E85" s="215"/>
      <c r="F85" s="215"/>
      <c r="G85" s="215"/>
      <c r="H85" s="216"/>
      <c r="I85" s="4">
        <v>77</v>
      </c>
      <c r="J85" s="12"/>
      <c r="K85" s="12">
        <v>103442212</v>
      </c>
    </row>
    <row r="86" spans="1:11" ht="12.75">
      <c r="A86" s="195" t="s">
        <v>179</v>
      </c>
      <c r="B86" s="196"/>
      <c r="C86" s="196"/>
      <c r="D86" s="196"/>
      <c r="E86" s="196"/>
      <c r="F86" s="196"/>
      <c r="G86" s="196"/>
      <c r="H86" s="197"/>
      <c r="I86" s="4">
        <v>78</v>
      </c>
      <c r="J86" s="12"/>
      <c r="K86" s="12"/>
    </row>
    <row r="87" spans="1:11" ht="12.75">
      <c r="A87" s="211" t="s">
        <v>19</v>
      </c>
      <c r="B87" s="212"/>
      <c r="C87" s="212"/>
      <c r="D87" s="212"/>
      <c r="E87" s="212"/>
      <c r="F87" s="212"/>
      <c r="G87" s="212"/>
      <c r="H87" s="213"/>
      <c r="I87" s="4">
        <v>79</v>
      </c>
      <c r="J87" s="117">
        <f>SUM(J88:J90)</f>
        <v>0</v>
      </c>
      <c r="K87" s="117">
        <f>SUM(K88:K90)</f>
        <v>0</v>
      </c>
    </row>
    <row r="88" spans="1:11" ht="12.75">
      <c r="A88" s="195" t="s">
        <v>135</v>
      </c>
      <c r="B88" s="196"/>
      <c r="C88" s="196"/>
      <c r="D88" s="196"/>
      <c r="E88" s="196"/>
      <c r="F88" s="196"/>
      <c r="G88" s="196"/>
      <c r="H88" s="197"/>
      <c r="I88" s="4">
        <v>80</v>
      </c>
      <c r="J88" s="12"/>
      <c r="K88" s="12"/>
    </row>
    <row r="89" spans="1:11" ht="12.75">
      <c r="A89" s="195" t="s">
        <v>136</v>
      </c>
      <c r="B89" s="196"/>
      <c r="C89" s="196"/>
      <c r="D89" s="196"/>
      <c r="E89" s="196"/>
      <c r="F89" s="196"/>
      <c r="G89" s="196"/>
      <c r="H89" s="197"/>
      <c r="I89" s="4">
        <v>81</v>
      </c>
      <c r="J89" s="12"/>
      <c r="K89" s="12"/>
    </row>
    <row r="90" spans="1:11" ht="12.75">
      <c r="A90" s="195" t="s">
        <v>137</v>
      </c>
      <c r="B90" s="196"/>
      <c r="C90" s="196"/>
      <c r="D90" s="196"/>
      <c r="E90" s="196"/>
      <c r="F90" s="196"/>
      <c r="G90" s="196"/>
      <c r="H90" s="197"/>
      <c r="I90" s="4">
        <v>82</v>
      </c>
      <c r="J90" s="12"/>
      <c r="K90" s="12"/>
    </row>
    <row r="91" spans="1:11" ht="12.75">
      <c r="A91" s="211" t="s">
        <v>20</v>
      </c>
      <c r="B91" s="212"/>
      <c r="C91" s="212"/>
      <c r="D91" s="212"/>
      <c r="E91" s="212"/>
      <c r="F91" s="212"/>
      <c r="G91" s="212"/>
      <c r="H91" s="213"/>
      <c r="I91" s="4">
        <v>83</v>
      </c>
      <c r="J91" s="117">
        <f>SUM(J92:J100)</f>
        <v>229589347</v>
      </c>
      <c r="K91" s="117">
        <f>SUM(K92:K100)</f>
        <v>157643945</v>
      </c>
    </row>
    <row r="92" spans="1:11" ht="12.75">
      <c r="A92" s="195" t="s">
        <v>138</v>
      </c>
      <c r="B92" s="196"/>
      <c r="C92" s="196"/>
      <c r="D92" s="196"/>
      <c r="E92" s="196"/>
      <c r="F92" s="196"/>
      <c r="G92" s="196"/>
      <c r="H92" s="197"/>
      <c r="I92" s="4">
        <v>84</v>
      </c>
      <c r="J92" s="12"/>
      <c r="K92" s="12"/>
    </row>
    <row r="93" spans="1:11" ht="12.75">
      <c r="A93" s="195" t="s">
        <v>251</v>
      </c>
      <c r="B93" s="196"/>
      <c r="C93" s="196"/>
      <c r="D93" s="196"/>
      <c r="E93" s="196"/>
      <c r="F93" s="196"/>
      <c r="G93" s="196"/>
      <c r="H93" s="197"/>
      <c r="I93" s="4">
        <v>85</v>
      </c>
      <c r="J93" s="12">
        <v>1375750</v>
      </c>
      <c r="K93" s="12">
        <v>572633</v>
      </c>
    </row>
    <row r="94" spans="1:11" ht="12.75">
      <c r="A94" s="195" t="s">
        <v>0</v>
      </c>
      <c r="B94" s="196"/>
      <c r="C94" s="196"/>
      <c r="D94" s="196"/>
      <c r="E94" s="196"/>
      <c r="F94" s="196"/>
      <c r="G94" s="196"/>
      <c r="H94" s="197"/>
      <c r="I94" s="4">
        <v>86</v>
      </c>
      <c r="J94" s="12">
        <v>228213597</v>
      </c>
      <c r="K94" s="12">
        <v>157071312</v>
      </c>
    </row>
    <row r="95" spans="1:11" ht="12.75">
      <c r="A95" s="195" t="s">
        <v>252</v>
      </c>
      <c r="B95" s="196"/>
      <c r="C95" s="196"/>
      <c r="D95" s="196"/>
      <c r="E95" s="196"/>
      <c r="F95" s="196"/>
      <c r="G95" s="196"/>
      <c r="H95" s="197"/>
      <c r="I95" s="4">
        <v>87</v>
      </c>
      <c r="J95" s="12"/>
      <c r="K95" s="12"/>
    </row>
    <row r="96" spans="1:11" ht="12.75">
      <c r="A96" s="195" t="s">
        <v>253</v>
      </c>
      <c r="B96" s="196"/>
      <c r="C96" s="196"/>
      <c r="D96" s="196"/>
      <c r="E96" s="196"/>
      <c r="F96" s="196"/>
      <c r="G96" s="196"/>
      <c r="H96" s="197"/>
      <c r="I96" s="4">
        <v>88</v>
      </c>
      <c r="J96" s="12"/>
      <c r="K96" s="12"/>
    </row>
    <row r="97" spans="1:11" ht="12.75">
      <c r="A97" s="195" t="s">
        <v>254</v>
      </c>
      <c r="B97" s="196"/>
      <c r="C97" s="196"/>
      <c r="D97" s="196"/>
      <c r="E97" s="196"/>
      <c r="F97" s="196"/>
      <c r="G97" s="196"/>
      <c r="H97" s="197"/>
      <c r="I97" s="4">
        <v>89</v>
      </c>
      <c r="J97" s="12"/>
      <c r="K97" s="12"/>
    </row>
    <row r="98" spans="1:11" ht="12.75">
      <c r="A98" s="195" t="s">
        <v>96</v>
      </c>
      <c r="B98" s="196"/>
      <c r="C98" s="196"/>
      <c r="D98" s="196"/>
      <c r="E98" s="196"/>
      <c r="F98" s="196"/>
      <c r="G98" s="196"/>
      <c r="H98" s="197"/>
      <c r="I98" s="4">
        <v>90</v>
      </c>
      <c r="J98" s="12"/>
      <c r="K98" s="12"/>
    </row>
    <row r="99" spans="1:11" ht="12.75">
      <c r="A99" s="195" t="s">
        <v>94</v>
      </c>
      <c r="B99" s="196"/>
      <c r="C99" s="196"/>
      <c r="D99" s="196"/>
      <c r="E99" s="196"/>
      <c r="F99" s="196"/>
      <c r="G99" s="196"/>
      <c r="H99" s="197"/>
      <c r="I99" s="4">
        <v>91</v>
      </c>
      <c r="J99" s="12"/>
      <c r="K99" s="12"/>
    </row>
    <row r="100" spans="1:11" ht="12.75">
      <c r="A100" s="195" t="s">
        <v>95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2"/>
      <c r="K100" s="12"/>
    </row>
    <row r="101" spans="1:11" ht="12.75">
      <c r="A101" s="211" t="s">
        <v>21</v>
      </c>
      <c r="B101" s="212"/>
      <c r="C101" s="212"/>
      <c r="D101" s="212"/>
      <c r="E101" s="212"/>
      <c r="F101" s="212"/>
      <c r="G101" s="212"/>
      <c r="H101" s="213"/>
      <c r="I101" s="4">
        <v>93</v>
      </c>
      <c r="J101" s="117">
        <f>SUM(J102:J113)</f>
        <v>527558401</v>
      </c>
      <c r="K101" s="117">
        <f>SUM(K102:K113)</f>
        <v>499168562</v>
      </c>
    </row>
    <row r="102" spans="1:11" ht="12.75">
      <c r="A102" s="195" t="s">
        <v>138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2">
        <v>30738212</v>
      </c>
      <c r="K102" s="12">
        <v>5174487</v>
      </c>
    </row>
    <row r="103" spans="1:11" ht="12.75">
      <c r="A103" s="195" t="s">
        <v>251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2">
        <v>7443244</v>
      </c>
      <c r="K103" s="12">
        <v>12999840</v>
      </c>
    </row>
    <row r="104" spans="1:11" ht="12.75">
      <c r="A104" s="195" t="s">
        <v>0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2">
        <v>101174511</v>
      </c>
      <c r="K104" s="12">
        <v>259345545</v>
      </c>
    </row>
    <row r="105" spans="1:11" ht="12.75">
      <c r="A105" s="195" t="s">
        <v>252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2">
        <v>1302698</v>
      </c>
      <c r="K105" s="12">
        <v>13553903</v>
      </c>
    </row>
    <row r="106" spans="1:11" ht="12.75">
      <c r="A106" s="195" t="s">
        <v>253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2">
        <v>313719185</v>
      </c>
      <c r="K106" s="12">
        <v>162866591</v>
      </c>
    </row>
    <row r="107" spans="1:11" ht="12.75">
      <c r="A107" s="195" t="s">
        <v>254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2"/>
      <c r="K107" s="12"/>
    </row>
    <row r="108" spans="1:11" ht="12.75">
      <c r="A108" s="195" t="s">
        <v>96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2"/>
      <c r="K108" s="12"/>
    </row>
    <row r="109" spans="1:11" ht="12.75">
      <c r="A109" s="195" t="s">
        <v>97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2">
        <v>1284066</v>
      </c>
      <c r="K109" s="12">
        <v>1427626</v>
      </c>
    </row>
    <row r="110" spans="1:11" ht="12.75">
      <c r="A110" s="195" t="s">
        <v>98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12">
        <v>2101273</v>
      </c>
      <c r="K110" s="12">
        <v>6566560</v>
      </c>
    </row>
    <row r="111" spans="1:11" ht="12.75">
      <c r="A111" s="195" t="s">
        <v>101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2">
        <v>30963</v>
      </c>
      <c r="K111" s="12">
        <v>30963</v>
      </c>
    </row>
    <row r="112" spans="1:11" ht="12.75">
      <c r="A112" s="195" t="s">
        <v>99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2"/>
      <c r="K112" s="12"/>
    </row>
    <row r="113" spans="1:11" ht="12.75">
      <c r="A113" s="195" t="s">
        <v>100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2">
        <v>69764249</v>
      </c>
      <c r="K113" s="12">
        <v>37203047</v>
      </c>
    </row>
    <row r="114" spans="1:11" ht="12.75">
      <c r="A114" s="211" t="s">
        <v>1</v>
      </c>
      <c r="B114" s="212"/>
      <c r="C114" s="212"/>
      <c r="D114" s="212"/>
      <c r="E114" s="212"/>
      <c r="F114" s="212"/>
      <c r="G114" s="212"/>
      <c r="H114" s="213"/>
      <c r="I114" s="4">
        <v>106</v>
      </c>
      <c r="J114" s="118">
        <v>181880</v>
      </c>
      <c r="K114" s="118">
        <v>306651</v>
      </c>
    </row>
    <row r="115" spans="1:11" ht="12.75">
      <c r="A115" s="211" t="s">
        <v>25</v>
      </c>
      <c r="B115" s="212"/>
      <c r="C115" s="212"/>
      <c r="D115" s="212"/>
      <c r="E115" s="212"/>
      <c r="F115" s="212"/>
      <c r="G115" s="212"/>
      <c r="H115" s="213"/>
      <c r="I115" s="4">
        <v>107</v>
      </c>
      <c r="J115" s="117">
        <f>J70+J87+J91+J101+J114</f>
        <v>1423229266</v>
      </c>
      <c r="K115" s="117">
        <f>K70+K87+K91+K101+K114</f>
        <v>1219576584</v>
      </c>
    </row>
    <row r="116" spans="1:11" ht="12.75">
      <c r="A116" s="224" t="s">
        <v>59</v>
      </c>
      <c r="B116" s="225"/>
      <c r="C116" s="225"/>
      <c r="D116" s="225"/>
      <c r="E116" s="225"/>
      <c r="F116" s="225"/>
      <c r="G116" s="225"/>
      <c r="H116" s="226"/>
      <c r="I116" s="5">
        <v>108</v>
      </c>
      <c r="J116" s="120">
        <v>291648942</v>
      </c>
      <c r="K116" s="120">
        <v>120241416</v>
      </c>
    </row>
    <row r="117" spans="1:11" ht="12.75">
      <c r="A117" s="227" t="s">
        <v>289</v>
      </c>
      <c r="B117" s="228"/>
      <c r="C117" s="228"/>
      <c r="D117" s="228"/>
      <c r="E117" s="228"/>
      <c r="F117" s="228"/>
      <c r="G117" s="228"/>
      <c r="H117" s="228"/>
      <c r="I117" s="229"/>
      <c r="J117" s="229"/>
      <c r="K117" s="230"/>
    </row>
    <row r="118" spans="1:11" ht="12.75">
      <c r="A118" s="208" t="s">
        <v>193</v>
      </c>
      <c r="B118" s="209"/>
      <c r="C118" s="209"/>
      <c r="D118" s="209"/>
      <c r="E118" s="209"/>
      <c r="F118" s="209"/>
      <c r="G118" s="209"/>
      <c r="H118" s="209"/>
      <c r="I118" s="231"/>
      <c r="J118" s="231"/>
      <c r="K118" s="232"/>
    </row>
    <row r="119" spans="1:11" ht="12.75">
      <c r="A119" s="195" t="s">
        <v>8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2"/>
      <c r="K119" s="12"/>
    </row>
    <row r="120" spans="1:11" ht="12.75">
      <c r="A120" s="233" t="s">
        <v>9</v>
      </c>
      <c r="B120" s="234"/>
      <c r="C120" s="234"/>
      <c r="D120" s="234"/>
      <c r="E120" s="234"/>
      <c r="F120" s="234"/>
      <c r="G120" s="234"/>
      <c r="H120" s="235"/>
      <c r="I120" s="7">
        <v>110</v>
      </c>
      <c r="J120" s="13"/>
      <c r="K120" s="1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2" t="s">
        <v>102</v>
      </c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</row>
    <row r="123" spans="1:11" ht="12.75">
      <c r="A123" s="222"/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7 J80:K85 J73:K78 J87:K116">
      <formula1>0</formula1>
    </dataValidation>
  </dataValidations>
  <printOptions/>
  <pageMargins left="0.7480314960629921" right="0.7086614173228347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K30" sqref="K30"/>
    </sheetView>
  </sheetViews>
  <sheetFormatPr defaultColWidth="9.140625" defaultRowHeight="12.75"/>
  <cols>
    <col min="2" max="2" width="8.57421875" style="0" customWidth="1"/>
    <col min="5" max="5" width="8.8515625" style="0" customWidth="1"/>
    <col min="6" max="6" width="8.7109375" style="0" customWidth="1"/>
    <col min="10" max="10" width="11.28125" style="0" customWidth="1"/>
    <col min="11" max="11" width="11.140625" style="123" bestFit="1" customWidth="1"/>
  </cols>
  <sheetData>
    <row r="1" spans="1:11" ht="12.75">
      <c r="A1" s="188" t="s">
        <v>160</v>
      </c>
      <c r="B1" s="189"/>
      <c r="C1" s="189"/>
      <c r="D1" s="189"/>
      <c r="E1" s="189"/>
      <c r="F1" s="189"/>
      <c r="G1" s="189"/>
      <c r="H1" s="189"/>
      <c r="I1" s="189"/>
      <c r="J1" s="189"/>
      <c r="K1" s="124"/>
    </row>
    <row r="2" spans="1:11" ht="12.75">
      <c r="A2" s="192" t="s">
        <v>346</v>
      </c>
      <c r="B2" s="193"/>
      <c r="C2" s="193"/>
      <c r="D2" s="193"/>
      <c r="E2" s="193"/>
      <c r="F2" s="193"/>
      <c r="G2" s="193"/>
      <c r="H2" s="193"/>
      <c r="I2" s="193"/>
      <c r="J2" s="193"/>
      <c r="K2" s="14"/>
    </row>
    <row r="3" spans="1:11" ht="12.75">
      <c r="A3" s="74"/>
      <c r="B3" s="81"/>
      <c r="C3" s="81"/>
      <c r="D3" s="81"/>
      <c r="E3" s="81"/>
      <c r="F3" s="81"/>
      <c r="G3" s="81"/>
      <c r="H3" s="81"/>
      <c r="I3" s="81"/>
      <c r="J3" s="81"/>
      <c r="K3" s="14"/>
    </row>
    <row r="4" spans="1:11" ht="12.75">
      <c r="A4" s="236" t="s">
        <v>340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4" thickBot="1">
      <c r="A5" s="239" t="s">
        <v>61</v>
      </c>
      <c r="B5" s="239"/>
      <c r="C5" s="239"/>
      <c r="D5" s="239"/>
      <c r="E5" s="239"/>
      <c r="F5" s="239"/>
      <c r="G5" s="239"/>
      <c r="H5" s="239"/>
      <c r="I5" s="75" t="s">
        <v>290</v>
      </c>
      <c r="J5" s="77" t="s">
        <v>156</v>
      </c>
      <c r="K5" s="77" t="s">
        <v>157</v>
      </c>
    </row>
    <row r="6" spans="1:11" ht="12.75">
      <c r="A6" s="204">
        <v>1</v>
      </c>
      <c r="B6" s="204"/>
      <c r="C6" s="204"/>
      <c r="D6" s="204"/>
      <c r="E6" s="204"/>
      <c r="F6" s="204"/>
      <c r="G6" s="204"/>
      <c r="H6" s="204"/>
      <c r="I6" s="79">
        <v>2</v>
      </c>
      <c r="J6" s="78">
        <v>3</v>
      </c>
      <c r="K6" s="78">
        <v>4</v>
      </c>
    </row>
    <row r="7" spans="1:11" ht="12.75">
      <c r="A7" s="208" t="s">
        <v>26</v>
      </c>
      <c r="B7" s="209"/>
      <c r="C7" s="209"/>
      <c r="D7" s="209"/>
      <c r="E7" s="209"/>
      <c r="F7" s="209"/>
      <c r="G7" s="209"/>
      <c r="H7" s="210"/>
      <c r="I7" s="6">
        <v>111</v>
      </c>
      <c r="J7" s="119">
        <f>SUM(J8:J9)</f>
        <v>700509756</v>
      </c>
      <c r="K7" s="119">
        <f>SUM(K8:K9)</f>
        <v>853347037</v>
      </c>
    </row>
    <row r="8" spans="1:11" ht="12.75">
      <c r="A8" s="211" t="s">
        <v>158</v>
      </c>
      <c r="B8" s="212"/>
      <c r="C8" s="212"/>
      <c r="D8" s="212"/>
      <c r="E8" s="212"/>
      <c r="F8" s="212"/>
      <c r="G8" s="212"/>
      <c r="H8" s="213"/>
      <c r="I8" s="4">
        <v>112</v>
      </c>
      <c r="J8" s="12">
        <v>696989106</v>
      </c>
      <c r="K8" s="12">
        <v>847561040</v>
      </c>
    </row>
    <row r="9" spans="1:11" ht="12.75">
      <c r="A9" s="211" t="s">
        <v>106</v>
      </c>
      <c r="B9" s="212"/>
      <c r="C9" s="212"/>
      <c r="D9" s="212"/>
      <c r="E9" s="212"/>
      <c r="F9" s="212"/>
      <c r="G9" s="212"/>
      <c r="H9" s="213"/>
      <c r="I9" s="4">
        <v>113</v>
      </c>
      <c r="J9" s="12">
        <v>3520650</v>
      </c>
      <c r="K9" s="12">
        <v>5785997</v>
      </c>
    </row>
    <row r="10" spans="1:11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4">
        <v>114</v>
      </c>
      <c r="J10" s="117">
        <f>J11+J12+J16+J20+J21+J22+J25+J26</f>
        <v>656350120</v>
      </c>
      <c r="K10" s="117">
        <f>K11+K12+K16+K20+K21+K22+K25+K26</f>
        <v>971021818</v>
      </c>
    </row>
    <row r="11" spans="1:11" ht="12.75">
      <c r="A11" s="211" t="s">
        <v>107</v>
      </c>
      <c r="B11" s="212"/>
      <c r="C11" s="212"/>
      <c r="D11" s="212"/>
      <c r="E11" s="212"/>
      <c r="F11" s="212"/>
      <c r="G11" s="212"/>
      <c r="H11" s="213"/>
      <c r="I11" s="4">
        <v>115</v>
      </c>
      <c r="J11" s="12">
        <v>-138523037</v>
      </c>
      <c r="K11" s="12">
        <v>51579918</v>
      </c>
    </row>
    <row r="12" spans="1:11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4">
        <v>116</v>
      </c>
      <c r="J12" s="11">
        <f>SUM(J13:J15)</f>
        <v>725178607</v>
      </c>
      <c r="K12" s="11">
        <f>SUM(K13:K15)</f>
        <v>792713851</v>
      </c>
    </row>
    <row r="13" spans="1:11" ht="12.75">
      <c r="A13" s="195" t="s">
        <v>152</v>
      </c>
      <c r="B13" s="196"/>
      <c r="C13" s="196"/>
      <c r="D13" s="196"/>
      <c r="E13" s="196"/>
      <c r="F13" s="196"/>
      <c r="G13" s="196"/>
      <c r="H13" s="197"/>
      <c r="I13" s="4">
        <v>117</v>
      </c>
      <c r="J13" s="12">
        <v>510624754</v>
      </c>
      <c r="K13" s="12">
        <v>445959970</v>
      </c>
    </row>
    <row r="14" spans="1:11" ht="12.75">
      <c r="A14" s="195" t="s">
        <v>153</v>
      </c>
      <c r="B14" s="196"/>
      <c r="C14" s="196"/>
      <c r="D14" s="196"/>
      <c r="E14" s="196"/>
      <c r="F14" s="196"/>
      <c r="G14" s="196"/>
      <c r="H14" s="197"/>
      <c r="I14" s="4">
        <v>118</v>
      </c>
      <c r="J14" s="12">
        <v>181160920</v>
      </c>
      <c r="K14" s="12">
        <v>299118195</v>
      </c>
    </row>
    <row r="15" spans="1:11" ht="12.75">
      <c r="A15" s="195" t="s">
        <v>63</v>
      </c>
      <c r="B15" s="196"/>
      <c r="C15" s="196"/>
      <c r="D15" s="196"/>
      <c r="E15" s="196"/>
      <c r="F15" s="196"/>
      <c r="G15" s="196"/>
      <c r="H15" s="197"/>
      <c r="I15" s="4">
        <v>119</v>
      </c>
      <c r="J15" s="12">
        <v>33392933</v>
      </c>
      <c r="K15" s="12">
        <v>47635686</v>
      </c>
    </row>
    <row r="16" spans="1:11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4">
        <v>120</v>
      </c>
      <c r="J16" s="11">
        <f>SUM(J17:J19)</f>
        <v>21966324</v>
      </c>
      <c r="K16" s="11">
        <f>SUM(K17:K19)</f>
        <v>24927334</v>
      </c>
    </row>
    <row r="17" spans="1:11" ht="12.75">
      <c r="A17" s="195" t="s">
        <v>64</v>
      </c>
      <c r="B17" s="196"/>
      <c r="C17" s="196"/>
      <c r="D17" s="196"/>
      <c r="E17" s="196"/>
      <c r="F17" s="196"/>
      <c r="G17" s="196"/>
      <c r="H17" s="197"/>
      <c r="I17" s="4">
        <v>121</v>
      </c>
      <c r="J17" s="12">
        <v>13578823</v>
      </c>
      <c r="K17" s="12">
        <v>15630214</v>
      </c>
    </row>
    <row r="18" spans="1:11" ht="12.75">
      <c r="A18" s="195" t="s">
        <v>65</v>
      </c>
      <c r="B18" s="196"/>
      <c r="C18" s="196"/>
      <c r="D18" s="196"/>
      <c r="E18" s="196"/>
      <c r="F18" s="196"/>
      <c r="G18" s="196"/>
      <c r="H18" s="197"/>
      <c r="I18" s="4">
        <v>122</v>
      </c>
      <c r="J18" s="12">
        <v>5194585</v>
      </c>
      <c r="K18" s="12">
        <v>5792476</v>
      </c>
    </row>
    <row r="19" spans="1:11" ht="12.75">
      <c r="A19" s="195" t="s">
        <v>66</v>
      </c>
      <c r="B19" s="196"/>
      <c r="C19" s="196"/>
      <c r="D19" s="196"/>
      <c r="E19" s="196"/>
      <c r="F19" s="196"/>
      <c r="G19" s="196"/>
      <c r="H19" s="197"/>
      <c r="I19" s="4">
        <v>123</v>
      </c>
      <c r="J19" s="12">
        <v>3192916</v>
      </c>
      <c r="K19" s="12">
        <v>3504644</v>
      </c>
    </row>
    <row r="20" spans="1:11" ht="12.75">
      <c r="A20" s="211" t="s">
        <v>108</v>
      </c>
      <c r="B20" s="212"/>
      <c r="C20" s="212"/>
      <c r="D20" s="212"/>
      <c r="E20" s="212"/>
      <c r="F20" s="212"/>
      <c r="G20" s="212"/>
      <c r="H20" s="213"/>
      <c r="I20" s="4">
        <v>124</v>
      </c>
      <c r="J20" s="12">
        <v>28759248</v>
      </c>
      <c r="K20" s="12">
        <v>26285861</v>
      </c>
    </row>
    <row r="21" spans="1:11" ht="12.75">
      <c r="A21" s="211" t="s">
        <v>109</v>
      </c>
      <c r="B21" s="212"/>
      <c r="C21" s="212"/>
      <c r="D21" s="212"/>
      <c r="E21" s="212"/>
      <c r="F21" s="212"/>
      <c r="G21" s="212"/>
      <c r="H21" s="213"/>
      <c r="I21" s="4">
        <v>125</v>
      </c>
      <c r="J21" s="12">
        <v>10773515</v>
      </c>
      <c r="K21" s="12">
        <v>11454071</v>
      </c>
    </row>
    <row r="22" spans="1:11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4">
        <v>126</v>
      </c>
      <c r="J22" s="11">
        <f>SUM(J23:J24)</f>
        <v>0</v>
      </c>
      <c r="K22" s="11">
        <f>SUM(K23:K24)</f>
        <v>43734351</v>
      </c>
    </row>
    <row r="23" spans="1:11" ht="12.75">
      <c r="A23" s="195" t="s">
        <v>143</v>
      </c>
      <c r="B23" s="196"/>
      <c r="C23" s="196"/>
      <c r="D23" s="196"/>
      <c r="E23" s="196"/>
      <c r="F23" s="196"/>
      <c r="G23" s="196"/>
      <c r="H23" s="197"/>
      <c r="I23" s="4">
        <v>127</v>
      </c>
      <c r="J23" s="12"/>
      <c r="K23" s="12"/>
    </row>
    <row r="24" spans="1:11" ht="12.75">
      <c r="A24" s="195" t="s">
        <v>144</v>
      </c>
      <c r="B24" s="196"/>
      <c r="C24" s="196"/>
      <c r="D24" s="196"/>
      <c r="E24" s="196"/>
      <c r="F24" s="196"/>
      <c r="G24" s="196"/>
      <c r="H24" s="197"/>
      <c r="I24" s="4">
        <v>128</v>
      </c>
      <c r="J24" s="12"/>
      <c r="K24" s="12">
        <v>43734351</v>
      </c>
    </row>
    <row r="25" spans="1:11" ht="12.75">
      <c r="A25" s="211" t="s">
        <v>110</v>
      </c>
      <c r="B25" s="212"/>
      <c r="C25" s="212"/>
      <c r="D25" s="212"/>
      <c r="E25" s="212"/>
      <c r="F25" s="212"/>
      <c r="G25" s="212"/>
      <c r="H25" s="213"/>
      <c r="I25" s="4">
        <v>129</v>
      </c>
      <c r="J25" s="12"/>
      <c r="K25" s="12"/>
    </row>
    <row r="26" spans="1:11" ht="12.75">
      <c r="A26" s="211" t="s">
        <v>52</v>
      </c>
      <c r="B26" s="212"/>
      <c r="C26" s="212"/>
      <c r="D26" s="212"/>
      <c r="E26" s="212"/>
      <c r="F26" s="212"/>
      <c r="G26" s="212"/>
      <c r="H26" s="213"/>
      <c r="I26" s="4">
        <v>130</v>
      </c>
      <c r="J26" s="12">
        <v>8195463</v>
      </c>
      <c r="K26" s="12">
        <v>20326432</v>
      </c>
    </row>
    <row r="27" spans="1:11" ht="12.75">
      <c r="A27" s="211" t="s">
        <v>221</v>
      </c>
      <c r="B27" s="212"/>
      <c r="C27" s="212"/>
      <c r="D27" s="212"/>
      <c r="E27" s="212"/>
      <c r="F27" s="212"/>
      <c r="G27" s="212"/>
      <c r="H27" s="213"/>
      <c r="I27" s="4">
        <v>131</v>
      </c>
      <c r="J27" s="117">
        <f>SUM(J28:J32)</f>
        <v>13825221</v>
      </c>
      <c r="K27" s="117">
        <f>SUM(K28:K32)</f>
        <v>45085414</v>
      </c>
    </row>
    <row r="28" spans="1:11" ht="24.75" customHeight="1">
      <c r="A28" s="211" t="s">
        <v>235</v>
      </c>
      <c r="B28" s="212"/>
      <c r="C28" s="212"/>
      <c r="D28" s="212"/>
      <c r="E28" s="212"/>
      <c r="F28" s="212"/>
      <c r="G28" s="212"/>
      <c r="H28" s="213"/>
      <c r="I28" s="4">
        <v>132</v>
      </c>
      <c r="J28" s="12">
        <v>2804648</v>
      </c>
      <c r="K28" s="12">
        <v>8405018</v>
      </c>
    </row>
    <row r="29" spans="1:11" ht="24.75" customHeight="1">
      <c r="A29" s="211" t="s">
        <v>161</v>
      </c>
      <c r="B29" s="212"/>
      <c r="C29" s="212"/>
      <c r="D29" s="212"/>
      <c r="E29" s="212"/>
      <c r="F29" s="212"/>
      <c r="G29" s="212"/>
      <c r="H29" s="213"/>
      <c r="I29" s="4">
        <v>133</v>
      </c>
      <c r="J29" s="12">
        <v>10520573</v>
      </c>
      <c r="K29" s="12">
        <v>13296539</v>
      </c>
    </row>
    <row r="30" spans="1:11" ht="12.75">
      <c r="A30" s="211" t="s">
        <v>145</v>
      </c>
      <c r="B30" s="212"/>
      <c r="C30" s="212"/>
      <c r="D30" s="212"/>
      <c r="E30" s="212"/>
      <c r="F30" s="212"/>
      <c r="G30" s="212"/>
      <c r="H30" s="213"/>
      <c r="I30" s="4">
        <v>134</v>
      </c>
      <c r="J30" s="12"/>
      <c r="K30" s="12"/>
    </row>
    <row r="31" spans="1:11" ht="12.75">
      <c r="A31" s="211" t="s">
        <v>231</v>
      </c>
      <c r="B31" s="212"/>
      <c r="C31" s="212"/>
      <c r="D31" s="212"/>
      <c r="E31" s="212"/>
      <c r="F31" s="212"/>
      <c r="G31" s="212"/>
      <c r="H31" s="213"/>
      <c r="I31" s="4">
        <v>135</v>
      </c>
      <c r="J31" s="12">
        <v>500000</v>
      </c>
      <c r="K31" s="12">
        <v>49500</v>
      </c>
    </row>
    <row r="32" spans="1:11" ht="12.75">
      <c r="A32" s="211" t="s">
        <v>146</v>
      </c>
      <c r="B32" s="212"/>
      <c r="C32" s="212"/>
      <c r="D32" s="212"/>
      <c r="E32" s="212"/>
      <c r="F32" s="212"/>
      <c r="G32" s="212"/>
      <c r="H32" s="213"/>
      <c r="I32" s="4">
        <v>136</v>
      </c>
      <c r="J32" s="12"/>
      <c r="K32" s="12">
        <v>23334357</v>
      </c>
    </row>
    <row r="33" spans="1:11" ht="12.75">
      <c r="A33" s="211" t="s">
        <v>222</v>
      </c>
      <c r="B33" s="212"/>
      <c r="C33" s="212"/>
      <c r="D33" s="212"/>
      <c r="E33" s="212"/>
      <c r="F33" s="212"/>
      <c r="G33" s="212"/>
      <c r="H33" s="213"/>
      <c r="I33" s="4">
        <v>137</v>
      </c>
      <c r="J33" s="117">
        <f>SUM(J34:J37)</f>
        <v>20752714</v>
      </c>
      <c r="K33" s="117">
        <f>SUM(K34:K37)</f>
        <v>30852845</v>
      </c>
    </row>
    <row r="34" spans="1:11" ht="12.75">
      <c r="A34" s="211" t="s">
        <v>68</v>
      </c>
      <c r="B34" s="212"/>
      <c r="C34" s="212"/>
      <c r="D34" s="212"/>
      <c r="E34" s="212"/>
      <c r="F34" s="212"/>
      <c r="G34" s="212"/>
      <c r="H34" s="213"/>
      <c r="I34" s="4">
        <v>138</v>
      </c>
      <c r="J34" s="12">
        <v>2957899</v>
      </c>
      <c r="K34" s="12">
        <v>3833794</v>
      </c>
    </row>
    <row r="35" spans="1:11" ht="12.75">
      <c r="A35" s="211" t="s">
        <v>67</v>
      </c>
      <c r="B35" s="212"/>
      <c r="C35" s="212"/>
      <c r="D35" s="212"/>
      <c r="E35" s="212"/>
      <c r="F35" s="212"/>
      <c r="G35" s="212"/>
      <c r="H35" s="213"/>
      <c r="I35" s="4">
        <v>139</v>
      </c>
      <c r="J35" s="12">
        <v>17292315</v>
      </c>
      <c r="K35" s="12">
        <v>25605471</v>
      </c>
    </row>
    <row r="36" spans="1:11" ht="12.75">
      <c r="A36" s="211" t="s">
        <v>232</v>
      </c>
      <c r="B36" s="212"/>
      <c r="C36" s="212"/>
      <c r="D36" s="212"/>
      <c r="E36" s="212"/>
      <c r="F36" s="212"/>
      <c r="G36" s="212"/>
      <c r="H36" s="213"/>
      <c r="I36" s="4">
        <v>140</v>
      </c>
      <c r="J36" s="12">
        <v>502500</v>
      </c>
      <c r="K36" s="12"/>
    </row>
    <row r="37" spans="1:11" ht="12.75">
      <c r="A37" s="211" t="s">
        <v>69</v>
      </c>
      <c r="B37" s="212"/>
      <c r="C37" s="212"/>
      <c r="D37" s="212"/>
      <c r="E37" s="212"/>
      <c r="F37" s="212"/>
      <c r="G37" s="212"/>
      <c r="H37" s="213"/>
      <c r="I37" s="4">
        <v>141</v>
      </c>
      <c r="J37" s="12"/>
      <c r="K37" s="12">
        <v>1413580</v>
      </c>
    </row>
    <row r="38" spans="1:11" ht="12.75">
      <c r="A38" s="211" t="s">
        <v>203</v>
      </c>
      <c r="B38" s="212"/>
      <c r="C38" s="212"/>
      <c r="D38" s="212"/>
      <c r="E38" s="212"/>
      <c r="F38" s="212"/>
      <c r="G38" s="212"/>
      <c r="H38" s="213"/>
      <c r="I38" s="4">
        <v>142</v>
      </c>
      <c r="J38" s="12"/>
      <c r="K38" s="12"/>
    </row>
    <row r="39" spans="1:11" ht="12.75">
      <c r="A39" s="211" t="s">
        <v>204</v>
      </c>
      <c r="B39" s="212"/>
      <c r="C39" s="212"/>
      <c r="D39" s="212"/>
      <c r="E39" s="212"/>
      <c r="F39" s="212"/>
      <c r="G39" s="212"/>
      <c r="H39" s="213"/>
      <c r="I39" s="4">
        <v>143</v>
      </c>
      <c r="J39" s="12"/>
      <c r="K39" s="12"/>
    </row>
    <row r="40" spans="1:11" ht="12.75">
      <c r="A40" s="211" t="s">
        <v>233</v>
      </c>
      <c r="B40" s="212"/>
      <c r="C40" s="212"/>
      <c r="D40" s="212"/>
      <c r="E40" s="212"/>
      <c r="F40" s="212"/>
      <c r="G40" s="212"/>
      <c r="H40" s="213"/>
      <c r="I40" s="4">
        <v>144</v>
      </c>
      <c r="J40" s="12"/>
      <c r="K40" s="12"/>
    </row>
    <row r="41" spans="1:11" ht="12.75">
      <c r="A41" s="211" t="s">
        <v>234</v>
      </c>
      <c r="B41" s="212"/>
      <c r="C41" s="212"/>
      <c r="D41" s="212"/>
      <c r="E41" s="212"/>
      <c r="F41" s="212"/>
      <c r="G41" s="212"/>
      <c r="H41" s="213"/>
      <c r="I41" s="4">
        <v>145</v>
      </c>
      <c r="J41" s="12"/>
      <c r="K41" s="12"/>
    </row>
    <row r="42" spans="1:11" ht="12.75">
      <c r="A42" s="211" t="s">
        <v>223</v>
      </c>
      <c r="B42" s="212"/>
      <c r="C42" s="212"/>
      <c r="D42" s="212"/>
      <c r="E42" s="212"/>
      <c r="F42" s="212"/>
      <c r="G42" s="212"/>
      <c r="H42" s="213"/>
      <c r="I42" s="4">
        <v>146</v>
      </c>
      <c r="J42" s="117">
        <f>J7+J27+J38+J40</f>
        <v>714334977</v>
      </c>
      <c r="K42" s="117">
        <f>K7+K27+K38+K40</f>
        <v>898432451</v>
      </c>
    </row>
    <row r="43" spans="1:11" ht="12.75">
      <c r="A43" s="211" t="s">
        <v>224</v>
      </c>
      <c r="B43" s="212"/>
      <c r="C43" s="212"/>
      <c r="D43" s="212"/>
      <c r="E43" s="212"/>
      <c r="F43" s="212"/>
      <c r="G43" s="212"/>
      <c r="H43" s="213"/>
      <c r="I43" s="4">
        <v>147</v>
      </c>
      <c r="J43" s="117">
        <f>J10+J33+J39+J41</f>
        <v>677102834</v>
      </c>
      <c r="K43" s="117">
        <f>K10+K33+K39+K41</f>
        <v>1001874663</v>
      </c>
    </row>
    <row r="44" spans="1:11" ht="12.75">
      <c r="A44" s="211" t="s">
        <v>244</v>
      </c>
      <c r="B44" s="212"/>
      <c r="C44" s="212"/>
      <c r="D44" s="212"/>
      <c r="E44" s="212"/>
      <c r="F44" s="212"/>
      <c r="G44" s="212"/>
      <c r="H44" s="213"/>
      <c r="I44" s="4">
        <v>148</v>
      </c>
      <c r="J44" s="117">
        <f>J42-J43</f>
        <v>37232143</v>
      </c>
      <c r="K44" s="117">
        <f>K42-K43</f>
        <v>-103442212</v>
      </c>
    </row>
    <row r="45" spans="1:11" ht="12.75">
      <c r="A45" s="214" t="s">
        <v>226</v>
      </c>
      <c r="B45" s="215"/>
      <c r="C45" s="215"/>
      <c r="D45" s="215"/>
      <c r="E45" s="215"/>
      <c r="F45" s="215"/>
      <c r="G45" s="215"/>
      <c r="H45" s="216"/>
      <c r="I45" s="4">
        <v>149</v>
      </c>
      <c r="J45" s="11">
        <f>IF(J42&gt;J43,J42-J43,0)</f>
        <v>37232143</v>
      </c>
      <c r="K45" s="11">
        <f>IF(K42&gt;K43,K42-K43,0)</f>
        <v>0</v>
      </c>
    </row>
    <row r="46" spans="1:11" ht="12.75">
      <c r="A46" s="214" t="s">
        <v>227</v>
      </c>
      <c r="B46" s="215"/>
      <c r="C46" s="215"/>
      <c r="D46" s="215"/>
      <c r="E46" s="215"/>
      <c r="F46" s="215"/>
      <c r="G46" s="215"/>
      <c r="H46" s="216"/>
      <c r="I46" s="4">
        <v>150</v>
      </c>
      <c r="J46" s="11">
        <f>IF(J43&gt;J42,J43-J42,0)</f>
        <v>0</v>
      </c>
      <c r="K46" s="11">
        <f>IF(K43&gt;K42,K43-K42,0)</f>
        <v>103442212</v>
      </c>
    </row>
    <row r="47" spans="1:11" ht="12.75">
      <c r="A47" s="211" t="s">
        <v>225</v>
      </c>
      <c r="B47" s="212"/>
      <c r="C47" s="212"/>
      <c r="D47" s="212"/>
      <c r="E47" s="212"/>
      <c r="F47" s="212"/>
      <c r="G47" s="212"/>
      <c r="H47" s="213"/>
      <c r="I47" s="4">
        <v>151</v>
      </c>
      <c r="J47" s="12"/>
      <c r="K47" s="12"/>
    </row>
    <row r="48" spans="1:11" ht="12.75">
      <c r="A48" s="211" t="s">
        <v>245</v>
      </c>
      <c r="B48" s="212"/>
      <c r="C48" s="212"/>
      <c r="D48" s="212"/>
      <c r="E48" s="212"/>
      <c r="F48" s="212"/>
      <c r="G48" s="212"/>
      <c r="H48" s="213"/>
      <c r="I48" s="4">
        <v>152</v>
      </c>
      <c r="J48" s="117">
        <f>J44-J47</f>
        <v>37232143</v>
      </c>
      <c r="K48" s="117">
        <f>K44-K47</f>
        <v>-103442212</v>
      </c>
    </row>
    <row r="49" spans="1:11" ht="12.75">
      <c r="A49" s="214" t="s">
        <v>200</v>
      </c>
      <c r="B49" s="215"/>
      <c r="C49" s="215"/>
      <c r="D49" s="215"/>
      <c r="E49" s="215"/>
      <c r="F49" s="215"/>
      <c r="G49" s="215"/>
      <c r="H49" s="216"/>
      <c r="I49" s="4">
        <v>153</v>
      </c>
      <c r="J49" s="11">
        <f>IF(J48&gt;0,J48,0)</f>
        <v>37232143</v>
      </c>
      <c r="K49" s="11">
        <f>IF(K48&gt;0,K48,0)</f>
        <v>0</v>
      </c>
    </row>
    <row r="50" spans="1:11" ht="12.75">
      <c r="A50" s="240" t="s">
        <v>228</v>
      </c>
      <c r="B50" s="241"/>
      <c r="C50" s="241"/>
      <c r="D50" s="241"/>
      <c r="E50" s="241"/>
      <c r="F50" s="241"/>
      <c r="G50" s="241"/>
      <c r="H50" s="242"/>
      <c r="I50" s="7">
        <v>154</v>
      </c>
      <c r="J50" s="17">
        <f>IF(J48&lt;0,-J48,0)</f>
        <v>0</v>
      </c>
      <c r="K50" s="17">
        <f>IF(K48&lt;0,-K48,0)</f>
        <v>103442212</v>
      </c>
    </row>
    <row r="51" spans="1:11" ht="12.75">
      <c r="A51" s="227" t="s">
        <v>120</v>
      </c>
      <c r="B51" s="228"/>
      <c r="C51" s="228"/>
      <c r="D51" s="228"/>
      <c r="E51" s="228"/>
      <c r="F51" s="228"/>
      <c r="G51" s="228"/>
      <c r="H51" s="228"/>
      <c r="I51" s="243"/>
      <c r="J51" s="243"/>
      <c r="K51" s="244"/>
    </row>
    <row r="52" spans="1:11" ht="12.75">
      <c r="A52" s="208" t="s">
        <v>194</v>
      </c>
      <c r="B52" s="209"/>
      <c r="C52" s="209"/>
      <c r="D52" s="209"/>
      <c r="E52" s="209"/>
      <c r="F52" s="209"/>
      <c r="G52" s="209"/>
      <c r="H52" s="209"/>
      <c r="I52" s="231"/>
      <c r="J52" s="231"/>
      <c r="K52" s="232"/>
    </row>
    <row r="53" spans="1:11" ht="12.75">
      <c r="A53" s="245" t="s">
        <v>242</v>
      </c>
      <c r="B53" s="246"/>
      <c r="C53" s="246"/>
      <c r="D53" s="246"/>
      <c r="E53" s="246"/>
      <c r="F53" s="246"/>
      <c r="G53" s="246"/>
      <c r="H53" s="247"/>
      <c r="I53" s="4">
        <v>155</v>
      </c>
      <c r="J53" s="12"/>
      <c r="K53" s="12"/>
    </row>
    <row r="54" spans="1:11" ht="12.75">
      <c r="A54" s="245" t="s">
        <v>243</v>
      </c>
      <c r="B54" s="246"/>
      <c r="C54" s="246"/>
      <c r="D54" s="246"/>
      <c r="E54" s="246"/>
      <c r="F54" s="246"/>
      <c r="G54" s="246"/>
      <c r="H54" s="247"/>
      <c r="I54" s="4">
        <v>156</v>
      </c>
      <c r="J54" s="13"/>
      <c r="K54" s="13"/>
    </row>
    <row r="55" spans="1:11" ht="12.75">
      <c r="A55" s="227" t="s">
        <v>197</v>
      </c>
      <c r="B55" s="228"/>
      <c r="C55" s="228"/>
      <c r="D55" s="228"/>
      <c r="E55" s="228"/>
      <c r="F55" s="228"/>
      <c r="G55" s="228"/>
      <c r="H55" s="228"/>
      <c r="I55" s="243"/>
      <c r="J55" s="243"/>
      <c r="K55" s="244"/>
    </row>
    <row r="56" spans="1:11" ht="12.75">
      <c r="A56" s="208" t="s">
        <v>212</v>
      </c>
      <c r="B56" s="209"/>
      <c r="C56" s="209"/>
      <c r="D56" s="209"/>
      <c r="E56" s="209"/>
      <c r="F56" s="209"/>
      <c r="G56" s="209"/>
      <c r="H56" s="210"/>
      <c r="I56" s="19">
        <v>157</v>
      </c>
      <c r="J56" s="116">
        <f>J48</f>
        <v>37232143</v>
      </c>
      <c r="K56" s="116">
        <f>K48</f>
        <v>-103442212</v>
      </c>
    </row>
    <row r="57" spans="1:11" ht="12.75">
      <c r="A57" s="211" t="s">
        <v>229</v>
      </c>
      <c r="B57" s="212"/>
      <c r="C57" s="212"/>
      <c r="D57" s="212"/>
      <c r="E57" s="212"/>
      <c r="F57" s="212"/>
      <c r="G57" s="212"/>
      <c r="H57" s="213"/>
      <c r="I57" s="4">
        <v>158</v>
      </c>
      <c r="J57" s="117">
        <f>SUM(J58:J64)</f>
        <v>0</v>
      </c>
      <c r="K57" s="117">
        <f>SUM(K58:K64)</f>
        <v>0</v>
      </c>
    </row>
    <row r="58" spans="1:11" ht="12.75">
      <c r="A58" s="211" t="s">
        <v>236</v>
      </c>
      <c r="B58" s="212"/>
      <c r="C58" s="212"/>
      <c r="D58" s="212"/>
      <c r="E58" s="212"/>
      <c r="F58" s="212"/>
      <c r="G58" s="212"/>
      <c r="H58" s="213"/>
      <c r="I58" s="4">
        <v>159</v>
      </c>
      <c r="J58" s="12"/>
      <c r="K58" s="12"/>
    </row>
    <row r="59" spans="1:11" ht="23.25" customHeight="1">
      <c r="A59" s="211" t="s">
        <v>237</v>
      </c>
      <c r="B59" s="212"/>
      <c r="C59" s="212"/>
      <c r="D59" s="212"/>
      <c r="E59" s="212"/>
      <c r="F59" s="212"/>
      <c r="G59" s="212"/>
      <c r="H59" s="213"/>
      <c r="I59" s="4">
        <v>160</v>
      </c>
      <c r="J59" s="12"/>
      <c r="K59" s="12"/>
    </row>
    <row r="60" spans="1:11" ht="23.25" customHeight="1">
      <c r="A60" s="211" t="s">
        <v>45</v>
      </c>
      <c r="B60" s="212"/>
      <c r="C60" s="212"/>
      <c r="D60" s="212"/>
      <c r="E60" s="212"/>
      <c r="F60" s="212"/>
      <c r="G60" s="212"/>
      <c r="H60" s="213"/>
      <c r="I60" s="4">
        <v>161</v>
      </c>
      <c r="J60" s="12"/>
      <c r="K60" s="12"/>
    </row>
    <row r="61" spans="1:11" ht="12.75">
      <c r="A61" s="211" t="s">
        <v>238</v>
      </c>
      <c r="B61" s="212"/>
      <c r="C61" s="212"/>
      <c r="D61" s="212"/>
      <c r="E61" s="212"/>
      <c r="F61" s="212"/>
      <c r="G61" s="212"/>
      <c r="H61" s="213"/>
      <c r="I61" s="4">
        <v>162</v>
      </c>
      <c r="J61" s="12"/>
      <c r="K61" s="12"/>
    </row>
    <row r="62" spans="1:11" ht="12.75">
      <c r="A62" s="211" t="s">
        <v>239</v>
      </c>
      <c r="B62" s="212"/>
      <c r="C62" s="212"/>
      <c r="D62" s="212"/>
      <c r="E62" s="212"/>
      <c r="F62" s="212"/>
      <c r="G62" s="212"/>
      <c r="H62" s="213"/>
      <c r="I62" s="4">
        <v>163</v>
      </c>
      <c r="J62" s="12"/>
      <c r="K62" s="12"/>
    </row>
    <row r="63" spans="1:11" ht="12.75">
      <c r="A63" s="211" t="s">
        <v>240</v>
      </c>
      <c r="B63" s="212"/>
      <c r="C63" s="212"/>
      <c r="D63" s="212"/>
      <c r="E63" s="212"/>
      <c r="F63" s="212"/>
      <c r="G63" s="212"/>
      <c r="H63" s="213"/>
      <c r="I63" s="4">
        <v>164</v>
      </c>
      <c r="J63" s="12"/>
      <c r="K63" s="12"/>
    </row>
    <row r="64" spans="1:11" ht="12.75">
      <c r="A64" s="211" t="s">
        <v>241</v>
      </c>
      <c r="B64" s="212"/>
      <c r="C64" s="212"/>
      <c r="D64" s="212"/>
      <c r="E64" s="212"/>
      <c r="F64" s="212"/>
      <c r="G64" s="212"/>
      <c r="H64" s="213"/>
      <c r="I64" s="4">
        <v>165</v>
      </c>
      <c r="J64" s="12"/>
      <c r="K64" s="12"/>
    </row>
    <row r="65" spans="1:11" ht="12.75">
      <c r="A65" s="211" t="s">
        <v>230</v>
      </c>
      <c r="B65" s="212"/>
      <c r="C65" s="212"/>
      <c r="D65" s="212"/>
      <c r="E65" s="212"/>
      <c r="F65" s="212"/>
      <c r="G65" s="212"/>
      <c r="H65" s="213"/>
      <c r="I65" s="4">
        <v>166</v>
      </c>
      <c r="J65" s="12"/>
      <c r="K65" s="12"/>
    </row>
    <row r="66" spans="1:11" ht="21" customHeight="1">
      <c r="A66" s="211" t="s">
        <v>201</v>
      </c>
      <c r="B66" s="212"/>
      <c r="C66" s="212"/>
      <c r="D66" s="212"/>
      <c r="E66" s="212"/>
      <c r="F66" s="212"/>
      <c r="G66" s="212"/>
      <c r="H66" s="213"/>
      <c r="I66" s="4">
        <v>167</v>
      </c>
      <c r="J66" s="117">
        <f>J57-J65</f>
        <v>0</v>
      </c>
      <c r="K66" s="117">
        <f>K57-K65</f>
        <v>0</v>
      </c>
    </row>
    <row r="67" spans="1:11" ht="12.75">
      <c r="A67" s="211" t="s">
        <v>202</v>
      </c>
      <c r="B67" s="212"/>
      <c r="C67" s="212"/>
      <c r="D67" s="212"/>
      <c r="E67" s="212"/>
      <c r="F67" s="212"/>
      <c r="G67" s="212"/>
      <c r="H67" s="213"/>
      <c r="I67" s="4">
        <v>168</v>
      </c>
      <c r="J67" s="122">
        <f>J56+J66</f>
        <v>37232143</v>
      </c>
      <c r="K67" s="122">
        <f>K56+K66</f>
        <v>-103442212</v>
      </c>
    </row>
    <row r="68" spans="1:11" ht="20.25" customHeight="1">
      <c r="A68" s="227" t="s">
        <v>196</v>
      </c>
      <c r="B68" s="228"/>
      <c r="C68" s="228"/>
      <c r="D68" s="228"/>
      <c r="E68" s="228"/>
      <c r="F68" s="228"/>
      <c r="G68" s="228"/>
      <c r="H68" s="228"/>
      <c r="I68" s="243"/>
      <c r="J68" s="243"/>
      <c r="K68" s="244"/>
    </row>
    <row r="69" spans="1:11" ht="12.75">
      <c r="A69" s="208" t="s">
        <v>195</v>
      </c>
      <c r="B69" s="209"/>
      <c r="C69" s="209"/>
      <c r="D69" s="209"/>
      <c r="E69" s="209"/>
      <c r="F69" s="209"/>
      <c r="G69" s="209"/>
      <c r="H69" s="209"/>
      <c r="I69" s="231"/>
      <c r="J69" s="231"/>
      <c r="K69" s="232"/>
    </row>
    <row r="70" spans="1:11" ht="12.75">
      <c r="A70" s="245" t="s">
        <v>242</v>
      </c>
      <c r="B70" s="246"/>
      <c r="C70" s="246"/>
      <c r="D70" s="246"/>
      <c r="E70" s="246"/>
      <c r="F70" s="246"/>
      <c r="G70" s="246"/>
      <c r="H70" s="247"/>
      <c r="I70" s="4">
        <v>169</v>
      </c>
      <c r="J70" s="12"/>
      <c r="K70" s="12"/>
    </row>
    <row r="71" spans="1:11" ht="14.25" customHeight="1">
      <c r="A71" s="248" t="s">
        <v>243</v>
      </c>
      <c r="B71" s="249"/>
      <c r="C71" s="249"/>
      <c r="D71" s="249"/>
      <c r="E71" s="249"/>
      <c r="F71" s="249"/>
      <c r="G71" s="249"/>
      <c r="H71" s="250"/>
      <c r="I71" s="7">
        <v>170</v>
      </c>
      <c r="J71" s="13"/>
      <c r="K71" s="13"/>
    </row>
  </sheetData>
  <sheetProtection/>
  <mergeCells count="70">
    <mergeCell ref="A62:H62"/>
    <mergeCell ref="A69:K69"/>
    <mergeCell ref="A70:H70"/>
    <mergeCell ref="A71:H71"/>
    <mergeCell ref="A65:H65"/>
    <mergeCell ref="A66:H66"/>
    <mergeCell ref="A67:H67"/>
    <mergeCell ref="A68:K68"/>
    <mergeCell ref="A56:H56"/>
    <mergeCell ref="A57:H57"/>
    <mergeCell ref="A58:H58"/>
    <mergeCell ref="A59:H59"/>
    <mergeCell ref="A60:H60"/>
    <mergeCell ref="A61:H61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40:H40"/>
    <mergeCell ref="A41:H41"/>
    <mergeCell ref="A42:H42"/>
    <mergeCell ref="A43:H43"/>
    <mergeCell ref="A44:H44"/>
    <mergeCell ref="A45:H45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31:H31"/>
    <mergeCell ref="A26:H26"/>
    <mergeCell ref="A27:H27"/>
    <mergeCell ref="A28:H28"/>
    <mergeCell ref="A29:H29"/>
    <mergeCell ref="A15:H15"/>
    <mergeCell ref="A16:H16"/>
    <mergeCell ref="A6:H6"/>
    <mergeCell ref="A7:H7"/>
    <mergeCell ref="A8:H8"/>
    <mergeCell ref="A1:J1"/>
    <mergeCell ref="A2:J2"/>
    <mergeCell ref="A4:K4"/>
    <mergeCell ref="A5:H5"/>
    <mergeCell ref="A9:H9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4">
      <selection activeCell="K29" sqref="K29"/>
    </sheetView>
  </sheetViews>
  <sheetFormatPr defaultColWidth="9.140625" defaultRowHeight="12.75"/>
  <cols>
    <col min="1" max="1" width="9.28125" style="0" customWidth="1"/>
    <col min="9" max="9" width="7.8515625" style="0" customWidth="1"/>
    <col min="10" max="10" width="9.7109375" style="0" customWidth="1"/>
    <col min="11" max="11" width="10.421875" style="123" bestFit="1" customWidth="1"/>
  </cols>
  <sheetData>
    <row r="1" spans="1:11" ht="12.75">
      <c r="A1" s="251" t="s">
        <v>170</v>
      </c>
      <c r="B1" s="252"/>
      <c r="C1" s="252"/>
      <c r="D1" s="252"/>
      <c r="E1" s="252"/>
      <c r="F1" s="252"/>
      <c r="G1" s="252"/>
      <c r="H1" s="252"/>
      <c r="I1" s="252"/>
      <c r="J1" s="253"/>
      <c r="K1" s="190"/>
    </row>
    <row r="2" spans="1:11" ht="12.75">
      <c r="A2" s="255" t="s">
        <v>346</v>
      </c>
      <c r="B2" s="256"/>
      <c r="C2" s="256"/>
      <c r="D2" s="256"/>
      <c r="E2" s="256"/>
      <c r="F2" s="256"/>
      <c r="G2" s="256"/>
      <c r="H2" s="256"/>
      <c r="I2" s="256"/>
      <c r="J2" s="253"/>
      <c r="K2" s="254"/>
    </row>
    <row r="3" spans="1:11" ht="12.75">
      <c r="A3" s="82"/>
      <c r="B3" s="83"/>
      <c r="C3" s="83"/>
      <c r="D3" s="83"/>
      <c r="E3" s="83"/>
      <c r="F3" s="83"/>
      <c r="G3" s="83"/>
      <c r="H3" s="83"/>
      <c r="I3" s="83"/>
      <c r="J3" s="84"/>
      <c r="K3" s="3"/>
    </row>
    <row r="4" spans="1:11" ht="12.75">
      <c r="A4" s="257" t="s">
        <v>339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4" thickBot="1">
      <c r="A5" s="260" t="s">
        <v>61</v>
      </c>
      <c r="B5" s="260"/>
      <c r="C5" s="260"/>
      <c r="D5" s="260"/>
      <c r="E5" s="260"/>
      <c r="F5" s="260"/>
      <c r="G5" s="260"/>
      <c r="H5" s="260"/>
      <c r="I5" s="85" t="s">
        <v>290</v>
      </c>
      <c r="J5" s="86" t="s">
        <v>156</v>
      </c>
      <c r="K5" s="86" t="s">
        <v>157</v>
      </c>
    </row>
    <row r="6" spans="1:11" ht="12.75">
      <c r="A6" s="261">
        <v>1</v>
      </c>
      <c r="B6" s="261"/>
      <c r="C6" s="261"/>
      <c r="D6" s="261"/>
      <c r="E6" s="261"/>
      <c r="F6" s="261"/>
      <c r="G6" s="261"/>
      <c r="H6" s="261"/>
      <c r="I6" s="87">
        <v>2</v>
      </c>
      <c r="J6" s="88" t="s">
        <v>294</v>
      </c>
      <c r="K6" s="88" t="s">
        <v>295</v>
      </c>
    </row>
    <row r="7" spans="1:11" ht="12.75">
      <c r="A7" s="262" t="s">
        <v>162</v>
      </c>
      <c r="B7" s="263"/>
      <c r="C7" s="263"/>
      <c r="D7" s="263"/>
      <c r="E7" s="263"/>
      <c r="F7" s="263"/>
      <c r="G7" s="263"/>
      <c r="H7" s="263"/>
      <c r="I7" s="264"/>
      <c r="J7" s="264"/>
      <c r="K7" s="265"/>
    </row>
    <row r="8" spans="1:11" ht="12.75">
      <c r="A8" s="195" t="s">
        <v>40</v>
      </c>
      <c r="B8" s="196"/>
      <c r="C8" s="196"/>
      <c r="D8" s="196"/>
      <c r="E8" s="196"/>
      <c r="F8" s="196"/>
      <c r="G8" s="196"/>
      <c r="H8" s="196"/>
      <c r="I8" s="4">
        <v>1</v>
      </c>
      <c r="J8" s="12">
        <v>37232143</v>
      </c>
      <c r="K8" s="12">
        <v>-103442212</v>
      </c>
    </row>
    <row r="9" spans="1:11" ht="12.75">
      <c r="A9" s="195" t="s">
        <v>41</v>
      </c>
      <c r="B9" s="196"/>
      <c r="C9" s="196"/>
      <c r="D9" s="196"/>
      <c r="E9" s="196"/>
      <c r="F9" s="196"/>
      <c r="G9" s="196"/>
      <c r="H9" s="196"/>
      <c r="I9" s="4">
        <v>2</v>
      </c>
      <c r="J9" s="12">
        <v>28759248</v>
      </c>
      <c r="K9" s="12">
        <v>26285861</v>
      </c>
    </row>
    <row r="10" spans="1:11" ht="12.75">
      <c r="A10" s="195" t="s">
        <v>42</v>
      </c>
      <c r="B10" s="196"/>
      <c r="C10" s="196"/>
      <c r="D10" s="196"/>
      <c r="E10" s="196"/>
      <c r="F10" s="196"/>
      <c r="G10" s="196"/>
      <c r="H10" s="196"/>
      <c r="I10" s="4">
        <v>3</v>
      </c>
      <c r="J10" s="12">
        <v>218992477</v>
      </c>
      <c r="K10" s="12"/>
    </row>
    <row r="11" spans="1:11" ht="12.75">
      <c r="A11" s="195" t="s">
        <v>43</v>
      </c>
      <c r="B11" s="196"/>
      <c r="C11" s="196"/>
      <c r="D11" s="196"/>
      <c r="E11" s="196"/>
      <c r="F11" s="196"/>
      <c r="G11" s="196"/>
      <c r="H11" s="196"/>
      <c r="I11" s="4">
        <v>4</v>
      </c>
      <c r="J11" s="12">
        <v>19807017</v>
      </c>
      <c r="K11" s="12">
        <v>49151393</v>
      </c>
    </row>
    <row r="12" spans="1:11" ht="12.75">
      <c r="A12" s="195" t="s">
        <v>44</v>
      </c>
      <c r="B12" s="196"/>
      <c r="C12" s="196"/>
      <c r="D12" s="196"/>
      <c r="E12" s="196"/>
      <c r="F12" s="196"/>
      <c r="G12" s="196"/>
      <c r="H12" s="196"/>
      <c r="I12" s="4">
        <v>5</v>
      </c>
      <c r="J12" s="12"/>
      <c r="K12" s="12">
        <v>266462606</v>
      </c>
    </row>
    <row r="13" spans="1:11" ht="12.75">
      <c r="A13" s="195" t="s">
        <v>53</v>
      </c>
      <c r="B13" s="196"/>
      <c r="C13" s="196"/>
      <c r="D13" s="196"/>
      <c r="E13" s="196"/>
      <c r="F13" s="196"/>
      <c r="G13" s="196"/>
      <c r="H13" s="196"/>
      <c r="I13" s="4">
        <v>6</v>
      </c>
      <c r="J13" s="12">
        <v>20666901</v>
      </c>
      <c r="K13" s="12">
        <f>3998001+124771</f>
        <v>4122772</v>
      </c>
    </row>
    <row r="14" spans="1:11" ht="12.75">
      <c r="A14" s="211" t="s">
        <v>163</v>
      </c>
      <c r="B14" s="212"/>
      <c r="C14" s="212"/>
      <c r="D14" s="212"/>
      <c r="E14" s="212"/>
      <c r="F14" s="212"/>
      <c r="G14" s="212"/>
      <c r="H14" s="212"/>
      <c r="I14" s="4">
        <v>7</v>
      </c>
      <c r="J14" s="127">
        <f>SUM(J8:J13)</f>
        <v>325457786</v>
      </c>
      <c r="K14" s="128">
        <f>SUM(K8:K13)</f>
        <v>242580420</v>
      </c>
    </row>
    <row r="15" spans="1:11" ht="12.75">
      <c r="A15" s="195" t="s">
        <v>54</v>
      </c>
      <c r="B15" s="196"/>
      <c r="C15" s="196"/>
      <c r="D15" s="196"/>
      <c r="E15" s="196"/>
      <c r="F15" s="196"/>
      <c r="G15" s="196"/>
      <c r="H15" s="196"/>
      <c r="I15" s="4">
        <v>8</v>
      </c>
      <c r="J15" s="12"/>
      <c r="K15" s="12">
        <v>197286293</v>
      </c>
    </row>
    <row r="16" spans="1:11" ht="12.75">
      <c r="A16" s="195" t="s">
        <v>55</v>
      </c>
      <c r="B16" s="196"/>
      <c r="C16" s="196"/>
      <c r="D16" s="196"/>
      <c r="E16" s="196"/>
      <c r="F16" s="196"/>
      <c r="G16" s="196"/>
      <c r="H16" s="196"/>
      <c r="I16" s="4">
        <v>9</v>
      </c>
      <c r="J16" s="12"/>
      <c r="K16" s="12"/>
    </row>
    <row r="17" spans="1:11" ht="12.75">
      <c r="A17" s="195" t="s">
        <v>56</v>
      </c>
      <c r="B17" s="196"/>
      <c r="C17" s="196"/>
      <c r="D17" s="196"/>
      <c r="E17" s="196"/>
      <c r="F17" s="196"/>
      <c r="G17" s="196"/>
      <c r="H17" s="196"/>
      <c r="I17" s="4">
        <v>10</v>
      </c>
      <c r="J17" s="12">
        <v>255419802</v>
      </c>
      <c r="K17" s="12"/>
    </row>
    <row r="18" spans="1:11" ht="12.75">
      <c r="A18" s="195" t="s">
        <v>57</v>
      </c>
      <c r="B18" s="196"/>
      <c r="C18" s="196"/>
      <c r="D18" s="196"/>
      <c r="E18" s="196"/>
      <c r="F18" s="196"/>
      <c r="G18" s="196"/>
      <c r="H18" s="196"/>
      <c r="I18" s="4">
        <v>11</v>
      </c>
      <c r="J18" s="12">
        <v>6114639</v>
      </c>
      <c r="K18" s="12">
        <f>136954205+2222165+3991206-4475934</f>
        <v>138691642</v>
      </c>
    </row>
    <row r="19" spans="1:11" ht="12.75">
      <c r="A19" s="211" t="s">
        <v>164</v>
      </c>
      <c r="B19" s="212"/>
      <c r="C19" s="212"/>
      <c r="D19" s="212"/>
      <c r="E19" s="212"/>
      <c r="F19" s="212"/>
      <c r="G19" s="212"/>
      <c r="H19" s="212"/>
      <c r="I19" s="4">
        <v>12</v>
      </c>
      <c r="J19" s="127">
        <f>SUM(J15:J18)</f>
        <v>261534441</v>
      </c>
      <c r="K19" s="128">
        <f>SUM(K15:K18)</f>
        <v>335977935</v>
      </c>
    </row>
    <row r="20" spans="1:11" ht="20.25" customHeight="1">
      <c r="A20" s="211" t="s">
        <v>36</v>
      </c>
      <c r="B20" s="212"/>
      <c r="C20" s="212"/>
      <c r="D20" s="212"/>
      <c r="E20" s="212"/>
      <c r="F20" s="212"/>
      <c r="G20" s="212"/>
      <c r="H20" s="212"/>
      <c r="I20" s="4">
        <v>13</v>
      </c>
      <c r="J20" s="129">
        <f>IF(J14&gt;J19,J14-J19,0)</f>
        <v>63923345</v>
      </c>
      <c r="K20" s="130">
        <f>IF(K14&gt;K19,K14-K19,0)</f>
        <v>0</v>
      </c>
    </row>
    <row r="21" spans="1:11" ht="20.25" customHeight="1">
      <c r="A21" s="211" t="s">
        <v>37</v>
      </c>
      <c r="B21" s="212"/>
      <c r="C21" s="212"/>
      <c r="D21" s="212"/>
      <c r="E21" s="212"/>
      <c r="F21" s="212"/>
      <c r="G21" s="212"/>
      <c r="H21" s="212"/>
      <c r="I21" s="4">
        <v>14</v>
      </c>
      <c r="J21" s="129">
        <f>IF(J19&gt;J14,J19-J14,0)</f>
        <v>0</v>
      </c>
      <c r="K21" s="131">
        <f>IF(K19&gt;K14,K19-K14,0)</f>
        <v>93397515</v>
      </c>
    </row>
    <row r="22" spans="1:11" ht="12.75">
      <c r="A22" s="266" t="s">
        <v>165</v>
      </c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195" t="s">
        <v>185</v>
      </c>
      <c r="B23" s="196"/>
      <c r="C23" s="196"/>
      <c r="D23" s="196"/>
      <c r="E23" s="196"/>
      <c r="F23" s="196"/>
      <c r="G23" s="196"/>
      <c r="H23" s="196"/>
      <c r="I23" s="4">
        <v>15</v>
      </c>
      <c r="J23" s="12">
        <v>217805</v>
      </c>
      <c r="K23" s="125">
        <v>116182</v>
      </c>
    </row>
    <row r="24" spans="1:11" ht="12.75">
      <c r="A24" s="195" t="s">
        <v>186</v>
      </c>
      <c r="B24" s="196"/>
      <c r="C24" s="196"/>
      <c r="D24" s="196"/>
      <c r="E24" s="196"/>
      <c r="F24" s="196"/>
      <c r="G24" s="196"/>
      <c r="H24" s="196"/>
      <c r="I24" s="4">
        <v>16</v>
      </c>
      <c r="J24" s="12"/>
      <c r="K24" s="12"/>
    </row>
    <row r="25" spans="1:11" ht="12.75">
      <c r="A25" s="195" t="s">
        <v>187</v>
      </c>
      <c r="B25" s="196"/>
      <c r="C25" s="196"/>
      <c r="D25" s="196"/>
      <c r="E25" s="196"/>
      <c r="F25" s="196"/>
      <c r="G25" s="196"/>
      <c r="H25" s="196"/>
      <c r="I25" s="4">
        <v>17</v>
      </c>
      <c r="J25" s="12">
        <v>1679568</v>
      </c>
      <c r="K25" s="12">
        <v>3913878</v>
      </c>
    </row>
    <row r="26" spans="1:11" ht="12.75">
      <c r="A26" s="195" t="s">
        <v>188</v>
      </c>
      <c r="B26" s="196"/>
      <c r="C26" s="196"/>
      <c r="D26" s="196"/>
      <c r="E26" s="196"/>
      <c r="F26" s="196"/>
      <c r="G26" s="196"/>
      <c r="H26" s="196"/>
      <c r="I26" s="4">
        <v>18</v>
      </c>
      <c r="J26" s="12">
        <v>56703</v>
      </c>
      <c r="K26" s="12">
        <v>77328</v>
      </c>
    </row>
    <row r="27" spans="1:11" ht="12.75">
      <c r="A27" s="195" t="s">
        <v>189</v>
      </c>
      <c r="B27" s="196"/>
      <c r="C27" s="196"/>
      <c r="D27" s="196"/>
      <c r="E27" s="196"/>
      <c r="F27" s="196"/>
      <c r="G27" s="196"/>
      <c r="H27" s="196"/>
      <c r="I27" s="4">
        <v>19</v>
      </c>
      <c r="J27" s="12">
        <v>34039033</v>
      </c>
      <c r="K27" s="12">
        <v>39199285</v>
      </c>
    </row>
    <row r="28" spans="1:11" ht="12.75">
      <c r="A28" s="211" t="s">
        <v>174</v>
      </c>
      <c r="B28" s="212"/>
      <c r="C28" s="212"/>
      <c r="D28" s="212"/>
      <c r="E28" s="212"/>
      <c r="F28" s="212"/>
      <c r="G28" s="212"/>
      <c r="H28" s="212"/>
      <c r="I28" s="4">
        <v>20</v>
      </c>
      <c r="J28" s="127">
        <f>SUM(J23:J27)</f>
        <v>35993109</v>
      </c>
      <c r="K28" s="128">
        <f>SUM(K23:K27)</f>
        <v>43306673</v>
      </c>
    </row>
    <row r="29" spans="1:11" ht="12.75">
      <c r="A29" s="195" t="s">
        <v>121</v>
      </c>
      <c r="B29" s="196"/>
      <c r="C29" s="196"/>
      <c r="D29" s="196"/>
      <c r="E29" s="196"/>
      <c r="F29" s="196"/>
      <c r="G29" s="196"/>
      <c r="H29" s="196"/>
      <c r="I29" s="4">
        <v>21</v>
      </c>
      <c r="J29" s="12">
        <v>40711291</v>
      </c>
      <c r="K29" s="12">
        <v>3314904</v>
      </c>
    </row>
    <row r="30" spans="1:11" ht="12.75">
      <c r="A30" s="195" t="s">
        <v>122</v>
      </c>
      <c r="B30" s="196"/>
      <c r="C30" s="196"/>
      <c r="D30" s="196"/>
      <c r="E30" s="196"/>
      <c r="F30" s="196"/>
      <c r="G30" s="196"/>
      <c r="H30" s="196"/>
      <c r="I30" s="4">
        <v>22</v>
      </c>
      <c r="J30" s="12"/>
      <c r="K30" s="12"/>
    </row>
    <row r="31" spans="1:11" ht="12.75">
      <c r="A31" s="195" t="s">
        <v>16</v>
      </c>
      <c r="B31" s="196"/>
      <c r="C31" s="196"/>
      <c r="D31" s="196"/>
      <c r="E31" s="196"/>
      <c r="F31" s="196"/>
      <c r="G31" s="196"/>
      <c r="H31" s="196"/>
      <c r="I31" s="4">
        <v>23</v>
      </c>
      <c r="J31" s="12">
        <v>5777533</v>
      </c>
      <c r="K31" s="12">
        <v>5495673</v>
      </c>
    </row>
    <row r="32" spans="1:11" ht="12.75">
      <c r="A32" s="211" t="s">
        <v>5</v>
      </c>
      <c r="B32" s="212"/>
      <c r="C32" s="212"/>
      <c r="D32" s="212"/>
      <c r="E32" s="212"/>
      <c r="F32" s="212"/>
      <c r="G32" s="212"/>
      <c r="H32" s="212"/>
      <c r="I32" s="4">
        <v>24</v>
      </c>
      <c r="J32" s="128">
        <f>SUM(J29:J31)</f>
        <v>46488824</v>
      </c>
      <c r="K32" s="128">
        <f>SUM(K29:K31)</f>
        <v>8810577</v>
      </c>
    </row>
    <row r="33" spans="1:11" ht="12.75">
      <c r="A33" s="211" t="s">
        <v>38</v>
      </c>
      <c r="B33" s="212"/>
      <c r="C33" s="212"/>
      <c r="D33" s="212"/>
      <c r="E33" s="212"/>
      <c r="F33" s="212"/>
      <c r="G33" s="212"/>
      <c r="H33" s="212"/>
      <c r="I33" s="4">
        <v>25</v>
      </c>
      <c r="J33" s="129">
        <f>IF(J28&gt;J32,J28-J32,0)</f>
        <v>0</v>
      </c>
      <c r="K33" s="128">
        <f>IF(K28&gt;K32,K28-K32,0)</f>
        <v>34496096</v>
      </c>
    </row>
    <row r="34" spans="1:11" ht="12.75">
      <c r="A34" s="211" t="s">
        <v>39</v>
      </c>
      <c r="B34" s="212"/>
      <c r="C34" s="212"/>
      <c r="D34" s="212"/>
      <c r="E34" s="212"/>
      <c r="F34" s="212"/>
      <c r="G34" s="212"/>
      <c r="H34" s="212"/>
      <c r="I34" s="4">
        <v>26</v>
      </c>
      <c r="J34" s="129">
        <f>IF(J32&gt;J28,J32-J28,0)</f>
        <v>10495715</v>
      </c>
      <c r="K34" s="131">
        <f>IF(K32&gt;K28,K32-K28,0)</f>
        <v>0</v>
      </c>
    </row>
    <row r="35" spans="1:11" ht="12.75">
      <c r="A35" s="266" t="s">
        <v>166</v>
      </c>
      <c r="B35" s="267"/>
      <c r="C35" s="267"/>
      <c r="D35" s="267"/>
      <c r="E35" s="267"/>
      <c r="F35" s="267"/>
      <c r="G35" s="267"/>
      <c r="H35" s="267"/>
      <c r="I35" s="268"/>
      <c r="J35" s="268"/>
      <c r="K35" s="269"/>
    </row>
    <row r="36" spans="1:11" ht="12.75">
      <c r="A36" s="195" t="s">
        <v>180</v>
      </c>
      <c r="B36" s="196"/>
      <c r="C36" s="196"/>
      <c r="D36" s="196"/>
      <c r="E36" s="196"/>
      <c r="F36" s="196"/>
      <c r="G36" s="196"/>
      <c r="H36" s="196"/>
      <c r="I36" s="4">
        <v>27</v>
      </c>
      <c r="J36" s="8"/>
      <c r="K36" s="125"/>
    </row>
    <row r="37" spans="1:11" ht="12.75">
      <c r="A37" s="195" t="s">
        <v>29</v>
      </c>
      <c r="B37" s="196"/>
      <c r="C37" s="196"/>
      <c r="D37" s="196"/>
      <c r="E37" s="196"/>
      <c r="F37" s="196"/>
      <c r="G37" s="196"/>
      <c r="H37" s="196"/>
      <c r="I37" s="4">
        <v>28</v>
      </c>
      <c r="J37" s="12">
        <v>177339572</v>
      </c>
      <c r="K37" s="12">
        <v>319727993</v>
      </c>
    </row>
    <row r="38" spans="1:11" ht="12.75">
      <c r="A38" s="195" t="s">
        <v>30</v>
      </c>
      <c r="B38" s="196"/>
      <c r="C38" s="196"/>
      <c r="D38" s="196"/>
      <c r="E38" s="196"/>
      <c r="F38" s="196"/>
      <c r="G38" s="196"/>
      <c r="H38" s="196"/>
      <c r="I38" s="4">
        <v>29</v>
      </c>
      <c r="J38" s="12">
        <v>247628278</v>
      </c>
      <c r="K38" s="12">
        <v>8000000</v>
      </c>
    </row>
    <row r="39" spans="1:11" ht="12.75">
      <c r="A39" s="211" t="s">
        <v>70</v>
      </c>
      <c r="B39" s="212"/>
      <c r="C39" s="212"/>
      <c r="D39" s="212"/>
      <c r="E39" s="212"/>
      <c r="F39" s="212"/>
      <c r="G39" s="212"/>
      <c r="H39" s="212"/>
      <c r="I39" s="4">
        <v>30</v>
      </c>
      <c r="J39" s="127">
        <f>SUM(J36:J38)</f>
        <v>424967850</v>
      </c>
      <c r="K39" s="128">
        <f>SUM(K36:K38)</f>
        <v>327727993</v>
      </c>
    </row>
    <row r="40" spans="1:11" ht="12.75">
      <c r="A40" s="195" t="s">
        <v>31</v>
      </c>
      <c r="B40" s="196"/>
      <c r="C40" s="196"/>
      <c r="D40" s="196"/>
      <c r="E40" s="196"/>
      <c r="F40" s="196"/>
      <c r="G40" s="196"/>
      <c r="H40" s="196"/>
      <c r="I40" s="4">
        <v>31</v>
      </c>
      <c r="J40" s="12">
        <v>212228499</v>
      </c>
      <c r="K40" s="12">
        <v>225326141</v>
      </c>
    </row>
    <row r="41" spans="1:11" ht="12.75">
      <c r="A41" s="195" t="s">
        <v>32</v>
      </c>
      <c r="B41" s="196"/>
      <c r="C41" s="196"/>
      <c r="D41" s="196"/>
      <c r="E41" s="196"/>
      <c r="F41" s="196"/>
      <c r="G41" s="196"/>
      <c r="H41" s="196"/>
      <c r="I41" s="4">
        <v>32</v>
      </c>
      <c r="J41" s="12"/>
      <c r="K41" s="12"/>
    </row>
    <row r="42" spans="1:11" ht="12.75">
      <c r="A42" s="195" t="s">
        <v>33</v>
      </c>
      <c r="B42" s="196"/>
      <c r="C42" s="196"/>
      <c r="D42" s="196"/>
      <c r="E42" s="196"/>
      <c r="F42" s="196"/>
      <c r="G42" s="196"/>
      <c r="H42" s="196"/>
      <c r="I42" s="4">
        <v>33</v>
      </c>
      <c r="J42" s="12">
        <v>5977777</v>
      </c>
      <c r="K42" s="12">
        <v>2728635</v>
      </c>
    </row>
    <row r="43" spans="1:11" ht="12.75">
      <c r="A43" s="195" t="s">
        <v>34</v>
      </c>
      <c r="B43" s="196"/>
      <c r="C43" s="196"/>
      <c r="D43" s="196"/>
      <c r="E43" s="196"/>
      <c r="F43" s="196"/>
      <c r="G43" s="196"/>
      <c r="H43" s="196"/>
      <c r="I43" s="4">
        <v>34</v>
      </c>
      <c r="J43" s="12"/>
      <c r="K43" s="12"/>
    </row>
    <row r="44" spans="1:11" ht="12.75">
      <c r="A44" s="195" t="s">
        <v>35</v>
      </c>
      <c r="B44" s="196"/>
      <c r="C44" s="196"/>
      <c r="D44" s="196"/>
      <c r="E44" s="196"/>
      <c r="F44" s="196"/>
      <c r="G44" s="196"/>
      <c r="H44" s="196"/>
      <c r="I44" s="4">
        <v>35</v>
      </c>
      <c r="J44" s="12">
        <v>244780147</v>
      </c>
      <c r="K44" s="12">
        <v>500000</v>
      </c>
    </row>
    <row r="45" spans="1:11" ht="12.75">
      <c r="A45" s="211" t="s">
        <v>71</v>
      </c>
      <c r="B45" s="212"/>
      <c r="C45" s="212"/>
      <c r="D45" s="212"/>
      <c r="E45" s="212"/>
      <c r="F45" s="212"/>
      <c r="G45" s="212"/>
      <c r="H45" s="212"/>
      <c r="I45" s="4">
        <v>36</v>
      </c>
      <c r="J45" s="128">
        <f>SUM(J40:J44)</f>
        <v>462986423</v>
      </c>
      <c r="K45" s="128">
        <f>SUM(K40:K44)</f>
        <v>228554776</v>
      </c>
    </row>
    <row r="46" spans="1:11" ht="20.25" customHeight="1">
      <c r="A46" s="211" t="s">
        <v>17</v>
      </c>
      <c r="B46" s="212"/>
      <c r="C46" s="212"/>
      <c r="D46" s="212"/>
      <c r="E46" s="212"/>
      <c r="F46" s="212"/>
      <c r="G46" s="212"/>
      <c r="H46" s="212"/>
      <c r="I46" s="4">
        <v>37</v>
      </c>
      <c r="J46" s="129">
        <f>IF(J39&gt;J45,J39-J45,0)</f>
        <v>0</v>
      </c>
      <c r="K46" s="130">
        <f>IF(K39&gt;K45,K39-K45,0)</f>
        <v>99173217</v>
      </c>
    </row>
    <row r="47" spans="1:11" ht="20.25" customHeight="1">
      <c r="A47" s="211" t="s">
        <v>18</v>
      </c>
      <c r="B47" s="212"/>
      <c r="C47" s="212"/>
      <c r="D47" s="212"/>
      <c r="E47" s="212"/>
      <c r="F47" s="212"/>
      <c r="G47" s="212"/>
      <c r="H47" s="212"/>
      <c r="I47" s="4">
        <v>38</v>
      </c>
      <c r="J47" s="129">
        <f>IF(J45&gt;J39,J45-J39,0)</f>
        <v>38018573</v>
      </c>
      <c r="K47" s="130">
        <f>IF(K45&gt;K39,K45-K39,0)</f>
        <v>0</v>
      </c>
    </row>
    <row r="48" spans="1:11" ht="12.75">
      <c r="A48" s="195" t="s">
        <v>72</v>
      </c>
      <c r="B48" s="196"/>
      <c r="C48" s="196"/>
      <c r="D48" s="196"/>
      <c r="E48" s="196"/>
      <c r="F48" s="196"/>
      <c r="G48" s="196"/>
      <c r="H48" s="196"/>
      <c r="I48" s="4">
        <v>39</v>
      </c>
      <c r="J48" s="127">
        <f>IF(J20-J21+J33-J34+J46-J47&gt;0,J20-J21+J33-J34+J46-J47,0)</f>
        <v>15409057</v>
      </c>
      <c r="K48" s="128">
        <f>IF(K20-K21+K33-K34+K46-K47&gt;0,K20-K21+K33-K34+K46-K47,0)</f>
        <v>40271798</v>
      </c>
    </row>
    <row r="49" spans="1:11" ht="12.75">
      <c r="A49" s="195" t="s">
        <v>73</v>
      </c>
      <c r="B49" s="196"/>
      <c r="C49" s="196"/>
      <c r="D49" s="196"/>
      <c r="E49" s="196"/>
      <c r="F49" s="196"/>
      <c r="G49" s="196"/>
      <c r="H49" s="196"/>
      <c r="I49" s="4">
        <v>40</v>
      </c>
      <c r="J49" s="127">
        <f>IF(J21-J20+J34-J33+J47-J46&gt;0,J21-J20+J34-J33+J47-J46,0)</f>
        <v>0</v>
      </c>
      <c r="K49" s="128">
        <f>IF(K21-K20+K34-K33+K47-K46&gt;0,K21-K20+K34-K33+K47-K46,0)</f>
        <v>0</v>
      </c>
    </row>
    <row r="50" spans="1:11" ht="12.75">
      <c r="A50" s="195" t="s">
        <v>167</v>
      </c>
      <c r="B50" s="196"/>
      <c r="C50" s="196"/>
      <c r="D50" s="196"/>
      <c r="E50" s="196"/>
      <c r="F50" s="196"/>
      <c r="G50" s="196"/>
      <c r="H50" s="196"/>
      <c r="I50" s="4">
        <v>41</v>
      </c>
      <c r="J50" s="8">
        <v>7002279</v>
      </c>
      <c r="K50" s="12">
        <v>22411336</v>
      </c>
    </row>
    <row r="51" spans="1:11" ht="12.75">
      <c r="A51" s="195" t="s">
        <v>182</v>
      </c>
      <c r="B51" s="196"/>
      <c r="C51" s="196"/>
      <c r="D51" s="196"/>
      <c r="E51" s="196"/>
      <c r="F51" s="196"/>
      <c r="G51" s="196"/>
      <c r="H51" s="196"/>
      <c r="I51" s="4">
        <v>42</v>
      </c>
      <c r="J51" s="8">
        <f>J48</f>
        <v>15409057</v>
      </c>
      <c r="K51" s="12">
        <f>K48</f>
        <v>40271798</v>
      </c>
    </row>
    <row r="52" spans="1:11" ht="12.75">
      <c r="A52" s="195" t="s">
        <v>183</v>
      </c>
      <c r="B52" s="196"/>
      <c r="C52" s="196"/>
      <c r="D52" s="196"/>
      <c r="E52" s="196"/>
      <c r="F52" s="196"/>
      <c r="G52" s="196"/>
      <c r="H52" s="196"/>
      <c r="I52" s="4">
        <v>43</v>
      </c>
      <c r="J52" s="8">
        <f>J49</f>
        <v>0</v>
      </c>
      <c r="K52" s="12">
        <f>K49</f>
        <v>0</v>
      </c>
    </row>
    <row r="53" spans="1:11" ht="12.75">
      <c r="A53" s="233" t="s">
        <v>184</v>
      </c>
      <c r="B53" s="234"/>
      <c r="C53" s="234"/>
      <c r="D53" s="234"/>
      <c r="E53" s="234"/>
      <c r="F53" s="234"/>
      <c r="G53" s="234"/>
      <c r="H53" s="234"/>
      <c r="I53" s="7">
        <v>44</v>
      </c>
      <c r="J53" s="10">
        <f>J50+J51-J52</f>
        <v>22411336</v>
      </c>
      <c r="K53" s="17">
        <f>K50+K51-K52</f>
        <v>62683134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8:K13 J36:K38 J29:K31 J15:K18 J23:K27 J50:K52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53:K53 J32:K34 J39:K39 J28:K28 J14:K14 J45:K49">
      <formula1>0</formula1>
    </dataValidation>
  </dataValidations>
  <printOptions/>
  <pageMargins left="0.7480314960629921" right="0.6692913385826772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1" t="s">
        <v>205</v>
      </c>
      <c r="B1" s="252"/>
      <c r="C1" s="252"/>
      <c r="D1" s="252"/>
      <c r="E1" s="252"/>
      <c r="F1" s="252"/>
      <c r="G1" s="252"/>
      <c r="H1" s="252"/>
      <c r="I1" s="252"/>
      <c r="J1" s="253"/>
      <c r="K1" s="270"/>
    </row>
    <row r="2" spans="1:11" ht="12.75">
      <c r="A2" s="255" t="s">
        <v>6</v>
      </c>
      <c r="B2" s="256"/>
      <c r="C2" s="256"/>
      <c r="D2" s="256"/>
      <c r="E2" s="256"/>
      <c r="F2" s="256"/>
      <c r="G2" s="256"/>
      <c r="H2" s="256"/>
      <c r="I2" s="256"/>
      <c r="J2" s="253"/>
      <c r="K2" s="254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57" t="s">
        <v>7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4" thickBot="1">
      <c r="A5" s="260" t="s">
        <v>61</v>
      </c>
      <c r="B5" s="260"/>
      <c r="C5" s="260"/>
      <c r="D5" s="260"/>
      <c r="E5" s="260"/>
      <c r="F5" s="260"/>
      <c r="G5" s="260"/>
      <c r="H5" s="260"/>
      <c r="I5" s="85" t="s">
        <v>290</v>
      </c>
      <c r="J5" s="86" t="s">
        <v>156</v>
      </c>
      <c r="K5" s="86" t="s">
        <v>157</v>
      </c>
    </row>
    <row r="6" spans="1:11" ht="12.75">
      <c r="A6" s="261">
        <v>1</v>
      </c>
      <c r="B6" s="261"/>
      <c r="C6" s="261"/>
      <c r="D6" s="261"/>
      <c r="E6" s="261"/>
      <c r="F6" s="261"/>
      <c r="G6" s="261"/>
      <c r="H6" s="261"/>
      <c r="I6" s="87">
        <v>2</v>
      </c>
      <c r="J6" s="88" t="s">
        <v>294</v>
      </c>
      <c r="K6" s="88" t="s">
        <v>295</v>
      </c>
    </row>
    <row r="7" spans="1:11" ht="12.75">
      <c r="A7" s="262" t="s">
        <v>162</v>
      </c>
      <c r="B7" s="263"/>
      <c r="C7" s="263"/>
      <c r="D7" s="263"/>
      <c r="E7" s="263"/>
      <c r="F7" s="263"/>
      <c r="G7" s="263"/>
      <c r="H7" s="263"/>
      <c r="I7" s="264"/>
      <c r="J7" s="264"/>
      <c r="K7" s="265"/>
    </row>
    <row r="8" spans="1:11" ht="12.75">
      <c r="A8" s="195" t="s">
        <v>207</v>
      </c>
      <c r="B8" s="196"/>
      <c r="C8" s="196"/>
      <c r="D8" s="196"/>
      <c r="E8" s="196"/>
      <c r="F8" s="196"/>
      <c r="G8" s="196"/>
      <c r="H8" s="196"/>
      <c r="I8" s="4">
        <v>1</v>
      </c>
      <c r="J8" s="8"/>
      <c r="K8" s="12"/>
    </row>
    <row r="9" spans="1:11" ht="12.75">
      <c r="A9" s="195" t="s">
        <v>125</v>
      </c>
      <c r="B9" s="196"/>
      <c r="C9" s="196"/>
      <c r="D9" s="196"/>
      <c r="E9" s="196"/>
      <c r="F9" s="196"/>
      <c r="G9" s="196"/>
      <c r="H9" s="196"/>
      <c r="I9" s="4">
        <v>2</v>
      </c>
      <c r="J9" s="8"/>
      <c r="K9" s="12"/>
    </row>
    <row r="10" spans="1:11" ht="12.75">
      <c r="A10" s="195" t="s">
        <v>126</v>
      </c>
      <c r="B10" s="196"/>
      <c r="C10" s="196"/>
      <c r="D10" s="196"/>
      <c r="E10" s="196"/>
      <c r="F10" s="196"/>
      <c r="G10" s="196"/>
      <c r="H10" s="196"/>
      <c r="I10" s="4">
        <v>3</v>
      </c>
      <c r="J10" s="8"/>
      <c r="K10" s="12"/>
    </row>
    <row r="11" spans="1:11" ht="12.75">
      <c r="A11" s="195" t="s">
        <v>127</v>
      </c>
      <c r="B11" s="196"/>
      <c r="C11" s="196"/>
      <c r="D11" s="196"/>
      <c r="E11" s="196"/>
      <c r="F11" s="196"/>
      <c r="G11" s="196"/>
      <c r="H11" s="196"/>
      <c r="I11" s="4">
        <v>4</v>
      </c>
      <c r="J11" s="8"/>
      <c r="K11" s="12"/>
    </row>
    <row r="12" spans="1:11" ht="12.75">
      <c r="A12" s="195" t="s">
        <v>128</v>
      </c>
      <c r="B12" s="196"/>
      <c r="C12" s="196"/>
      <c r="D12" s="196"/>
      <c r="E12" s="196"/>
      <c r="F12" s="196"/>
      <c r="G12" s="196"/>
      <c r="H12" s="196"/>
      <c r="I12" s="4">
        <v>5</v>
      </c>
      <c r="J12" s="8"/>
      <c r="K12" s="12"/>
    </row>
    <row r="13" spans="1:11" ht="12.75">
      <c r="A13" s="211" t="s">
        <v>206</v>
      </c>
      <c r="B13" s="212"/>
      <c r="C13" s="212"/>
      <c r="D13" s="212"/>
      <c r="E13" s="212"/>
      <c r="F13" s="212"/>
      <c r="G13" s="212"/>
      <c r="H13" s="212"/>
      <c r="I13" s="4">
        <v>6</v>
      </c>
      <c r="J13" s="9">
        <f>SUM(J8:J12)</f>
        <v>0</v>
      </c>
      <c r="K13" s="11">
        <f>SUM(K8:K12)</f>
        <v>0</v>
      </c>
    </row>
    <row r="14" spans="1:11" ht="12.75">
      <c r="A14" s="195" t="s">
        <v>129</v>
      </c>
      <c r="B14" s="196"/>
      <c r="C14" s="196"/>
      <c r="D14" s="196"/>
      <c r="E14" s="196"/>
      <c r="F14" s="196"/>
      <c r="G14" s="196"/>
      <c r="H14" s="196"/>
      <c r="I14" s="4">
        <v>7</v>
      </c>
      <c r="J14" s="8"/>
      <c r="K14" s="12"/>
    </row>
    <row r="15" spans="1:11" ht="12.75">
      <c r="A15" s="195" t="s">
        <v>130</v>
      </c>
      <c r="B15" s="196"/>
      <c r="C15" s="196"/>
      <c r="D15" s="196"/>
      <c r="E15" s="196"/>
      <c r="F15" s="196"/>
      <c r="G15" s="196"/>
      <c r="H15" s="196"/>
      <c r="I15" s="4">
        <v>8</v>
      </c>
      <c r="J15" s="8"/>
      <c r="K15" s="12"/>
    </row>
    <row r="16" spans="1:11" ht="12.75">
      <c r="A16" s="195" t="s">
        <v>131</v>
      </c>
      <c r="B16" s="196"/>
      <c r="C16" s="196"/>
      <c r="D16" s="196"/>
      <c r="E16" s="196"/>
      <c r="F16" s="196"/>
      <c r="G16" s="196"/>
      <c r="H16" s="196"/>
      <c r="I16" s="4">
        <v>9</v>
      </c>
      <c r="J16" s="8"/>
      <c r="K16" s="12"/>
    </row>
    <row r="17" spans="1:11" ht="12.75">
      <c r="A17" s="195" t="s">
        <v>132</v>
      </c>
      <c r="B17" s="196"/>
      <c r="C17" s="196"/>
      <c r="D17" s="196"/>
      <c r="E17" s="196"/>
      <c r="F17" s="196"/>
      <c r="G17" s="196"/>
      <c r="H17" s="196"/>
      <c r="I17" s="4">
        <v>10</v>
      </c>
      <c r="J17" s="8"/>
      <c r="K17" s="12"/>
    </row>
    <row r="18" spans="1:11" ht="12.75">
      <c r="A18" s="195" t="s">
        <v>133</v>
      </c>
      <c r="B18" s="196"/>
      <c r="C18" s="196"/>
      <c r="D18" s="196"/>
      <c r="E18" s="196"/>
      <c r="F18" s="196"/>
      <c r="G18" s="196"/>
      <c r="H18" s="196"/>
      <c r="I18" s="4">
        <v>11</v>
      </c>
      <c r="J18" s="8"/>
      <c r="K18" s="12"/>
    </row>
    <row r="19" spans="1:11" ht="12.75">
      <c r="A19" s="195" t="s">
        <v>134</v>
      </c>
      <c r="B19" s="196"/>
      <c r="C19" s="196"/>
      <c r="D19" s="196"/>
      <c r="E19" s="196"/>
      <c r="F19" s="196"/>
      <c r="G19" s="196"/>
      <c r="H19" s="196"/>
      <c r="I19" s="4">
        <v>12</v>
      </c>
      <c r="J19" s="8"/>
      <c r="K19" s="12"/>
    </row>
    <row r="20" spans="1:11" ht="12.75">
      <c r="A20" s="211" t="s">
        <v>47</v>
      </c>
      <c r="B20" s="212"/>
      <c r="C20" s="212"/>
      <c r="D20" s="212"/>
      <c r="E20" s="212"/>
      <c r="F20" s="212"/>
      <c r="G20" s="212"/>
      <c r="H20" s="212"/>
      <c r="I20" s="4">
        <v>13</v>
      </c>
      <c r="J20" s="9">
        <f>SUM(J14:J19)</f>
        <v>0</v>
      </c>
      <c r="K20" s="11">
        <f>SUM(K14:K19)</f>
        <v>0</v>
      </c>
    </row>
    <row r="21" spans="1:11" ht="12.75">
      <c r="A21" s="211" t="s">
        <v>111</v>
      </c>
      <c r="B21" s="271"/>
      <c r="C21" s="271"/>
      <c r="D21" s="271"/>
      <c r="E21" s="271"/>
      <c r="F21" s="271"/>
      <c r="G21" s="271"/>
      <c r="H21" s="272"/>
      <c r="I21" s="4">
        <v>14</v>
      </c>
      <c r="J21" s="9">
        <f>IF(J13&gt;J20,J13-J20,0)</f>
        <v>0</v>
      </c>
      <c r="K21" s="11">
        <f>IF(K13&gt;K20,K13-K20,0)</f>
        <v>0</v>
      </c>
    </row>
    <row r="22" spans="1:11" ht="12.75">
      <c r="A22" s="273" t="s">
        <v>112</v>
      </c>
      <c r="B22" s="274"/>
      <c r="C22" s="274"/>
      <c r="D22" s="274"/>
      <c r="E22" s="274"/>
      <c r="F22" s="274"/>
      <c r="G22" s="274"/>
      <c r="H22" s="275"/>
      <c r="I22" s="4">
        <v>15</v>
      </c>
      <c r="J22" s="9">
        <f>IF(J20&gt;J13,J20-J13,0)</f>
        <v>0</v>
      </c>
      <c r="K22" s="11">
        <f>IF(K20&gt;K13,K20-K13,0)</f>
        <v>0</v>
      </c>
    </row>
    <row r="23" spans="1:11" ht="12.75">
      <c r="A23" s="262" t="s">
        <v>165</v>
      </c>
      <c r="B23" s="263"/>
      <c r="C23" s="263"/>
      <c r="D23" s="263"/>
      <c r="E23" s="263"/>
      <c r="F23" s="263"/>
      <c r="G23" s="263"/>
      <c r="H23" s="263"/>
      <c r="I23" s="264"/>
      <c r="J23" s="264"/>
      <c r="K23" s="265"/>
    </row>
    <row r="24" spans="1:11" ht="12.75">
      <c r="A24" s="195" t="s">
        <v>171</v>
      </c>
      <c r="B24" s="196"/>
      <c r="C24" s="196"/>
      <c r="D24" s="196"/>
      <c r="E24" s="196"/>
      <c r="F24" s="196"/>
      <c r="G24" s="196"/>
      <c r="H24" s="196"/>
      <c r="I24" s="4">
        <v>16</v>
      </c>
      <c r="J24" s="8"/>
      <c r="K24" s="12"/>
    </row>
    <row r="25" spans="1:11" ht="12.75">
      <c r="A25" s="195" t="s">
        <v>172</v>
      </c>
      <c r="B25" s="196"/>
      <c r="C25" s="196"/>
      <c r="D25" s="196"/>
      <c r="E25" s="196"/>
      <c r="F25" s="196"/>
      <c r="G25" s="196"/>
      <c r="H25" s="196"/>
      <c r="I25" s="4">
        <v>17</v>
      </c>
      <c r="J25" s="8"/>
      <c r="K25" s="12"/>
    </row>
    <row r="26" spans="1:11" ht="12.75">
      <c r="A26" s="195" t="s">
        <v>48</v>
      </c>
      <c r="B26" s="196"/>
      <c r="C26" s="196"/>
      <c r="D26" s="196"/>
      <c r="E26" s="196"/>
      <c r="F26" s="196"/>
      <c r="G26" s="196"/>
      <c r="H26" s="196"/>
      <c r="I26" s="4">
        <v>18</v>
      </c>
      <c r="J26" s="8"/>
      <c r="K26" s="12"/>
    </row>
    <row r="27" spans="1:11" ht="12.75">
      <c r="A27" s="195" t="s">
        <v>49</v>
      </c>
      <c r="B27" s="196"/>
      <c r="C27" s="196"/>
      <c r="D27" s="196"/>
      <c r="E27" s="196"/>
      <c r="F27" s="196"/>
      <c r="G27" s="196"/>
      <c r="H27" s="196"/>
      <c r="I27" s="4">
        <v>19</v>
      </c>
      <c r="J27" s="8"/>
      <c r="K27" s="12"/>
    </row>
    <row r="28" spans="1:11" ht="12.75">
      <c r="A28" s="195" t="s">
        <v>173</v>
      </c>
      <c r="B28" s="196"/>
      <c r="C28" s="196"/>
      <c r="D28" s="196"/>
      <c r="E28" s="196"/>
      <c r="F28" s="196"/>
      <c r="G28" s="196"/>
      <c r="H28" s="196"/>
      <c r="I28" s="4">
        <v>20</v>
      </c>
      <c r="J28" s="8"/>
      <c r="K28" s="12"/>
    </row>
    <row r="29" spans="1:11" ht="12.75">
      <c r="A29" s="211" t="s">
        <v>119</v>
      </c>
      <c r="B29" s="212"/>
      <c r="C29" s="212"/>
      <c r="D29" s="212"/>
      <c r="E29" s="212"/>
      <c r="F29" s="212"/>
      <c r="G29" s="212"/>
      <c r="H29" s="212"/>
      <c r="I29" s="4">
        <v>21</v>
      </c>
      <c r="J29" s="9">
        <f>SUM(J24:J28)</f>
        <v>0</v>
      </c>
      <c r="K29" s="11">
        <f>SUM(K24:K28)</f>
        <v>0</v>
      </c>
    </row>
    <row r="30" spans="1:11" ht="12.75">
      <c r="A30" s="195" t="s">
        <v>2</v>
      </c>
      <c r="B30" s="196"/>
      <c r="C30" s="196"/>
      <c r="D30" s="196"/>
      <c r="E30" s="196"/>
      <c r="F30" s="196"/>
      <c r="G30" s="196"/>
      <c r="H30" s="196"/>
      <c r="I30" s="4">
        <v>22</v>
      </c>
      <c r="J30" s="8"/>
      <c r="K30" s="12"/>
    </row>
    <row r="31" spans="1:11" ht="12.75">
      <c r="A31" s="195" t="s">
        <v>3</v>
      </c>
      <c r="B31" s="196"/>
      <c r="C31" s="196"/>
      <c r="D31" s="196"/>
      <c r="E31" s="196"/>
      <c r="F31" s="196"/>
      <c r="G31" s="196"/>
      <c r="H31" s="196"/>
      <c r="I31" s="4">
        <v>23</v>
      </c>
      <c r="J31" s="8"/>
      <c r="K31" s="12"/>
    </row>
    <row r="32" spans="1:11" ht="12.75">
      <c r="A32" s="195" t="s">
        <v>4</v>
      </c>
      <c r="B32" s="196"/>
      <c r="C32" s="196"/>
      <c r="D32" s="196"/>
      <c r="E32" s="196"/>
      <c r="F32" s="196"/>
      <c r="G32" s="196"/>
      <c r="H32" s="196"/>
      <c r="I32" s="4">
        <v>24</v>
      </c>
      <c r="J32" s="8"/>
      <c r="K32" s="12"/>
    </row>
    <row r="33" spans="1:11" ht="12.75">
      <c r="A33" s="211" t="s">
        <v>50</v>
      </c>
      <c r="B33" s="212"/>
      <c r="C33" s="212"/>
      <c r="D33" s="212"/>
      <c r="E33" s="212"/>
      <c r="F33" s="212"/>
      <c r="G33" s="212"/>
      <c r="H33" s="212"/>
      <c r="I33" s="4">
        <v>25</v>
      </c>
      <c r="J33" s="9">
        <f>SUM(J30:J32)</f>
        <v>0</v>
      </c>
      <c r="K33" s="11">
        <f>SUM(K30:K32)</f>
        <v>0</v>
      </c>
    </row>
    <row r="34" spans="1:11" ht="12.75">
      <c r="A34" s="211" t="s">
        <v>113</v>
      </c>
      <c r="B34" s="212"/>
      <c r="C34" s="212"/>
      <c r="D34" s="212"/>
      <c r="E34" s="212"/>
      <c r="F34" s="212"/>
      <c r="G34" s="212"/>
      <c r="H34" s="212"/>
      <c r="I34" s="4">
        <v>26</v>
      </c>
      <c r="J34" s="9">
        <f>IF(J29&gt;J33,J29-J33,0)</f>
        <v>0</v>
      </c>
      <c r="K34" s="11">
        <f>IF(K29&gt;K33,K29-K33,0)</f>
        <v>0</v>
      </c>
    </row>
    <row r="35" spans="1:11" ht="12.75">
      <c r="A35" s="211" t="s">
        <v>114</v>
      </c>
      <c r="B35" s="212"/>
      <c r="C35" s="212"/>
      <c r="D35" s="212"/>
      <c r="E35" s="212"/>
      <c r="F35" s="212"/>
      <c r="G35" s="212"/>
      <c r="H35" s="212"/>
      <c r="I35" s="4">
        <v>27</v>
      </c>
      <c r="J35" s="9">
        <f>IF(J33&gt;J29,J33-J29,0)</f>
        <v>0</v>
      </c>
      <c r="K35" s="11">
        <f>IF(K33&gt;K29,K33-K29,0)</f>
        <v>0</v>
      </c>
    </row>
    <row r="36" spans="1:11" ht="12.75">
      <c r="A36" s="262" t="s">
        <v>166</v>
      </c>
      <c r="B36" s="263"/>
      <c r="C36" s="263"/>
      <c r="D36" s="263"/>
      <c r="E36" s="263"/>
      <c r="F36" s="263"/>
      <c r="G36" s="263"/>
      <c r="H36" s="263"/>
      <c r="I36" s="264">
        <v>0</v>
      </c>
      <c r="J36" s="264"/>
      <c r="K36" s="265"/>
    </row>
    <row r="37" spans="1:11" ht="12.75">
      <c r="A37" s="195" t="s">
        <v>180</v>
      </c>
      <c r="B37" s="196"/>
      <c r="C37" s="196"/>
      <c r="D37" s="196"/>
      <c r="E37" s="196"/>
      <c r="F37" s="196"/>
      <c r="G37" s="196"/>
      <c r="H37" s="196"/>
      <c r="I37" s="4">
        <v>28</v>
      </c>
      <c r="J37" s="8"/>
      <c r="K37" s="12"/>
    </row>
    <row r="38" spans="1:11" ht="12.75">
      <c r="A38" s="195" t="s">
        <v>29</v>
      </c>
      <c r="B38" s="196"/>
      <c r="C38" s="196"/>
      <c r="D38" s="196"/>
      <c r="E38" s="196"/>
      <c r="F38" s="196"/>
      <c r="G38" s="196"/>
      <c r="H38" s="196"/>
      <c r="I38" s="4">
        <v>29</v>
      </c>
      <c r="J38" s="8"/>
      <c r="K38" s="12"/>
    </row>
    <row r="39" spans="1:11" ht="12.75">
      <c r="A39" s="195" t="s">
        <v>30</v>
      </c>
      <c r="B39" s="196"/>
      <c r="C39" s="196"/>
      <c r="D39" s="196"/>
      <c r="E39" s="196"/>
      <c r="F39" s="196"/>
      <c r="G39" s="196"/>
      <c r="H39" s="196"/>
      <c r="I39" s="4">
        <v>30</v>
      </c>
      <c r="J39" s="8"/>
      <c r="K39" s="12"/>
    </row>
    <row r="40" spans="1:11" ht="12.75">
      <c r="A40" s="211" t="s">
        <v>51</v>
      </c>
      <c r="B40" s="212"/>
      <c r="C40" s="212"/>
      <c r="D40" s="212"/>
      <c r="E40" s="212"/>
      <c r="F40" s="212"/>
      <c r="G40" s="212"/>
      <c r="H40" s="212"/>
      <c r="I40" s="4">
        <v>31</v>
      </c>
      <c r="J40" s="9">
        <f>SUM(J37:J39)</f>
        <v>0</v>
      </c>
      <c r="K40" s="11">
        <f>SUM(K37:K39)</f>
        <v>0</v>
      </c>
    </row>
    <row r="41" spans="1:11" ht="12.75">
      <c r="A41" s="195" t="s">
        <v>31</v>
      </c>
      <c r="B41" s="196"/>
      <c r="C41" s="196"/>
      <c r="D41" s="196"/>
      <c r="E41" s="196"/>
      <c r="F41" s="196"/>
      <c r="G41" s="196"/>
      <c r="H41" s="196"/>
      <c r="I41" s="4">
        <v>32</v>
      </c>
      <c r="J41" s="8"/>
      <c r="K41" s="12"/>
    </row>
    <row r="42" spans="1:11" ht="12.75">
      <c r="A42" s="195" t="s">
        <v>32</v>
      </c>
      <c r="B42" s="196"/>
      <c r="C42" s="196"/>
      <c r="D42" s="196"/>
      <c r="E42" s="196"/>
      <c r="F42" s="196"/>
      <c r="G42" s="196"/>
      <c r="H42" s="196"/>
      <c r="I42" s="4">
        <v>33</v>
      </c>
      <c r="J42" s="8"/>
      <c r="K42" s="12"/>
    </row>
    <row r="43" spans="1:11" ht="12.75">
      <c r="A43" s="195" t="s">
        <v>33</v>
      </c>
      <c r="B43" s="196"/>
      <c r="C43" s="196"/>
      <c r="D43" s="196"/>
      <c r="E43" s="196"/>
      <c r="F43" s="196"/>
      <c r="G43" s="196"/>
      <c r="H43" s="196"/>
      <c r="I43" s="4">
        <v>34</v>
      </c>
      <c r="J43" s="8"/>
      <c r="K43" s="12"/>
    </row>
    <row r="44" spans="1:11" ht="12.75">
      <c r="A44" s="195" t="s">
        <v>34</v>
      </c>
      <c r="B44" s="196"/>
      <c r="C44" s="196"/>
      <c r="D44" s="196"/>
      <c r="E44" s="196"/>
      <c r="F44" s="196"/>
      <c r="G44" s="196"/>
      <c r="H44" s="196"/>
      <c r="I44" s="4">
        <v>35</v>
      </c>
      <c r="J44" s="8"/>
      <c r="K44" s="12"/>
    </row>
    <row r="45" spans="1:11" ht="12.75">
      <c r="A45" s="195" t="s">
        <v>35</v>
      </c>
      <c r="B45" s="196"/>
      <c r="C45" s="196"/>
      <c r="D45" s="196"/>
      <c r="E45" s="196"/>
      <c r="F45" s="196"/>
      <c r="G45" s="196"/>
      <c r="H45" s="196"/>
      <c r="I45" s="4">
        <v>36</v>
      </c>
      <c r="J45" s="8"/>
      <c r="K45" s="12"/>
    </row>
    <row r="46" spans="1:11" ht="12.75">
      <c r="A46" s="211" t="s">
        <v>154</v>
      </c>
      <c r="B46" s="212"/>
      <c r="C46" s="212"/>
      <c r="D46" s="212"/>
      <c r="E46" s="212"/>
      <c r="F46" s="212"/>
      <c r="G46" s="212"/>
      <c r="H46" s="212"/>
      <c r="I46" s="4">
        <v>37</v>
      </c>
      <c r="J46" s="9">
        <f>SUM(J41:J45)</f>
        <v>0</v>
      </c>
      <c r="K46" s="11">
        <f>SUM(K41:K45)</f>
        <v>0</v>
      </c>
    </row>
    <row r="47" spans="1:11" ht="12.75">
      <c r="A47" s="211" t="s">
        <v>168</v>
      </c>
      <c r="B47" s="212"/>
      <c r="C47" s="212"/>
      <c r="D47" s="212"/>
      <c r="E47" s="212"/>
      <c r="F47" s="212"/>
      <c r="G47" s="212"/>
      <c r="H47" s="212"/>
      <c r="I47" s="4">
        <v>38</v>
      </c>
      <c r="J47" s="9">
        <f>IF(J40&gt;J46,J40-J46,0)</f>
        <v>0</v>
      </c>
      <c r="K47" s="11">
        <f>IF(K40&gt;K46,K40-K46,0)</f>
        <v>0</v>
      </c>
    </row>
    <row r="48" spans="1:11" ht="12.75">
      <c r="A48" s="211" t="s">
        <v>169</v>
      </c>
      <c r="B48" s="212"/>
      <c r="C48" s="212"/>
      <c r="D48" s="212"/>
      <c r="E48" s="212"/>
      <c r="F48" s="212"/>
      <c r="G48" s="212"/>
      <c r="H48" s="212"/>
      <c r="I48" s="4">
        <v>39</v>
      </c>
      <c r="J48" s="9">
        <f>IF(J46&gt;J40,J46-J40,0)</f>
        <v>0</v>
      </c>
      <c r="K48" s="11">
        <f>IF(K46&gt;K40,K46-K40,0)</f>
        <v>0</v>
      </c>
    </row>
    <row r="49" spans="1:11" ht="12.75">
      <c r="A49" s="211" t="s">
        <v>155</v>
      </c>
      <c r="B49" s="212"/>
      <c r="C49" s="212"/>
      <c r="D49" s="212"/>
      <c r="E49" s="212"/>
      <c r="F49" s="212"/>
      <c r="G49" s="212"/>
      <c r="H49" s="212"/>
      <c r="I49" s="4">
        <v>40</v>
      </c>
      <c r="J49" s="9">
        <f>IF(J21-J22+J34-J35+J47-J48&gt;0,J21-J22+J34-J35+J47-J48,0)</f>
        <v>0</v>
      </c>
      <c r="K49" s="11">
        <f>IF(K21-K22+K34-K35+K47-K48&gt;0,K21-K22+K34-K35+K47-K48,0)</f>
        <v>0</v>
      </c>
    </row>
    <row r="50" spans="1:11" ht="12.75">
      <c r="A50" s="211" t="s">
        <v>15</v>
      </c>
      <c r="B50" s="212"/>
      <c r="C50" s="212"/>
      <c r="D50" s="212"/>
      <c r="E50" s="212"/>
      <c r="F50" s="212"/>
      <c r="G50" s="212"/>
      <c r="H50" s="212"/>
      <c r="I50" s="4">
        <v>41</v>
      </c>
      <c r="J50" s="9">
        <f>IF(J22-J21+J35-J34+J48-J47&gt;0,J22-J21+J35-J34+J48-J47,0)</f>
        <v>0</v>
      </c>
      <c r="K50" s="11">
        <f>IF(K22-K21+K35-K34+K48-K47&gt;0,K22-K21+K35-K34+K48-K47,0)</f>
        <v>0</v>
      </c>
    </row>
    <row r="51" spans="1:11" ht="12.75">
      <c r="A51" s="211" t="s">
        <v>167</v>
      </c>
      <c r="B51" s="212"/>
      <c r="C51" s="212"/>
      <c r="D51" s="212"/>
      <c r="E51" s="212"/>
      <c r="F51" s="212"/>
      <c r="G51" s="212"/>
      <c r="H51" s="212"/>
      <c r="I51" s="4">
        <v>42</v>
      </c>
      <c r="J51" s="8"/>
      <c r="K51" s="12"/>
    </row>
    <row r="52" spans="1:11" ht="12.75">
      <c r="A52" s="211" t="s">
        <v>182</v>
      </c>
      <c r="B52" s="212"/>
      <c r="C52" s="212"/>
      <c r="D52" s="212"/>
      <c r="E52" s="212"/>
      <c r="F52" s="212"/>
      <c r="G52" s="212"/>
      <c r="H52" s="212"/>
      <c r="I52" s="4">
        <v>43</v>
      </c>
      <c r="J52" s="8"/>
      <c r="K52" s="12"/>
    </row>
    <row r="53" spans="1:11" ht="12.75">
      <c r="A53" s="211" t="s">
        <v>183</v>
      </c>
      <c r="B53" s="212"/>
      <c r="C53" s="212"/>
      <c r="D53" s="212"/>
      <c r="E53" s="212"/>
      <c r="F53" s="212"/>
      <c r="G53" s="212"/>
      <c r="H53" s="212"/>
      <c r="I53" s="4">
        <v>44</v>
      </c>
      <c r="J53" s="8"/>
      <c r="K53" s="12"/>
    </row>
    <row r="54" spans="1:11" ht="12.75">
      <c r="A54" s="273" t="s">
        <v>184</v>
      </c>
      <c r="B54" s="276"/>
      <c r="C54" s="276"/>
      <c r="D54" s="276"/>
      <c r="E54" s="276"/>
      <c r="F54" s="276"/>
      <c r="G54" s="276"/>
      <c r="H54" s="276"/>
      <c r="I54" s="7">
        <v>45</v>
      </c>
      <c r="J54" s="10">
        <f>J51+J52-J53</f>
        <v>0</v>
      </c>
      <c r="K54" s="17">
        <f>K51+K52-K53</f>
        <v>0</v>
      </c>
    </row>
    <row r="55" spans="1:11" ht="12.75">
      <c r="A55" s="89" t="s">
        <v>181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1" width="7.7109375" style="96" customWidth="1"/>
    <col min="2" max="2" width="7.00390625" style="96" customWidth="1"/>
    <col min="3" max="3" width="6.57421875" style="96" customWidth="1"/>
    <col min="4" max="4" width="7.57421875" style="96" customWidth="1"/>
    <col min="5" max="5" width="10.140625" style="96" customWidth="1"/>
    <col min="6" max="6" width="7.8515625" style="96" customWidth="1"/>
    <col min="7" max="8" width="6.8515625" style="96" customWidth="1"/>
    <col min="9" max="9" width="9.140625" style="96" customWidth="1"/>
    <col min="10" max="10" width="9.8515625" style="96" bestFit="1" customWidth="1"/>
    <col min="11" max="11" width="10.421875" style="96" bestFit="1" customWidth="1"/>
    <col min="12" max="16384" width="9.140625" style="96" customWidth="1"/>
  </cols>
  <sheetData>
    <row r="1" spans="1:12" ht="12.75">
      <c r="A1" s="279" t="s">
        <v>292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95"/>
    </row>
    <row r="2" spans="1:12" ht="15.75">
      <c r="A2" s="93"/>
      <c r="B2" s="94"/>
      <c r="C2" s="293" t="s">
        <v>293</v>
      </c>
      <c r="D2" s="293"/>
      <c r="E2" s="98">
        <v>42736</v>
      </c>
      <c r="F2" s="97" t="s">
        <v>258</v>
      </c>
      <c r="G2" s="294">
        <v>43100</v>
      </c>
      <c r="H2" s="295"/>
      <c r="I2" s="94"/>
      <c r="J2" s="94"/>
      <c r="K2" s="94"/>
      <c r="L2" s="99"/>
    </row>
    <row r="3" spans="1:11" ht="24" thickBot="1">
      <c r="A3" s="296" t="s">
        <v>61</v>
      </c>
      <c r="B3" s="296"/>
      <c r="C3" s="296"/>
      <c r="D3" s="296"/>
      <c r="E3" s="296"/>
      <c r="F3" s="296"/>
      <c r="G3" s="296"/>
      <c r="H3" s="296"/>
      <c r="I3" s="100" t="s">
        <v>316</v>
      </c>
      <c r="J3" s="101" t="s">
        <v>156</v>
      </c>
      <c r="K3" s="101" t="s">
        <v>157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103">
        <v>2</v>
      </c>
      <c r="J4" s="102" t="s">
        <v>294</v>
      </c>
      <c r="K4" s="102" t="s">
        <v>295</v>
      </c>
    </row>
    <row r="5" spans="1:11" ht="12.75">
      <c r="A5" s="281" t="s">
        <v>296</v>
      </c>
      <c r="B5" s="282"/>
      <c r="C5" s="282"/>
      <c r="D5" s="282"/>
      <c r="E5" s="282"/>
      <c r="F5" s="282"/>
      <c r="G5" s="282"/>
      <c r="H5" s="282"/>
      <c r="I5" s="104">
        <v>1</v>
      </c>
      <c r="J5" s="105">
        <v>249600060</v>
      </c>
      <c r="K5" s="105">
        <v>249600060</v>
      </c>
    </row>
    <row r="6" spans="1:11" ht="12.75">
      <c r="A6" s="281" t="s">
        <v>297</v>
      </c>
      <c r="B6" s="282"/>
      <c r="C6" s="282"/>
      <c r="D6" s="282"/>
      <c r="E6" s="282"/>
      <c r="F6" s="282"/>
      <c r="G6" s="282"/>
      <c r="H6" s="282"/>
      <c r="I6" s="104">
        <v>2</v>
      </c>
      <c r="J6" s="106">
        <v>10368101</v>
      </c>
      <c r="K6" s="106">
        <v>10368101</v>
      </c>
    </row>
    <row r="7" spans="1:11" ht="12.75">
      <c r="A7" s="281" t="s">
        <v>298</v>
      </c>
      <c r="B7" s="282"/>
      <c r="C7" s="282"/>
      <c r="D7" s="282"/>
      <c r="E7" s="282"/>
      <c r="F7" s="282"/>
      <c r="G7" s="282"/>
      <c r="H7" s="282"/>
      <c r="I7" s="104">
        <v>3</v>
      </c>
      <c r="J7" s="106">
        <v>56346673</v>
      </c>
      <c r="K7" s="106">
        <v>56346673</v>
      </c>
    </row>
    <row r="8" spans="1:11" ht="12.75">
      <c r="A8" s="281" t="s">
        <v>299</v>
      </c>
      <c r="B8" s="282"/>
      <c r="C8" s="282"/>
      <c r="D8" s="282"/>
      <c r="E8" s="282"/>
      <c r="F8" s="282"/>
      <c r="G8" s="282"/>
      <c r="H8" s="282"/>
      <c r="I8" s="104">
        <v>4</v>
      </c>
      <c r="J8" s="106">
        <v>312352661</v>
      </c>
      <c r="K8" s="106">
        <v>349584804</v>
      </c>
    </row>
    <row r="9" spans="1:11" ht="12.75">
      <c r="A9" s="281" t="s">
        <v>300</v>
      </c>
      <c r="B9" s="282"/>
      <c r="C9" s="282"/>
      <c r="D9" s="282"/>
      <c r="E9" s="282"/>
      <c r="F9" s="282"/>
      <c r="G9" s="282"/>
      <c r="H9" s="282"/>
      <c r="I9" s="104">
        <v>5</v>
      </c>
      <c r="J9" s="106">
        <v>37232143</v>
      </c>
      <c r="K9" s="106">
        <v>-103442212</v>
      </c>
    </row>
    <row r="10" spans="1:11" ht="12.75">
      <c r="A10" s="281" t="s">
        <v>301</v>
      </c>
      <c r="B10" s="282"/>
      <c r="C10" s="282"/>
      <c r="D10" s="282"/>
      <c r="E10" s="282"/>
      <c r="F10" s="282"/>
      <c r="G10" s="282"/>
      <c r="H10" s="282"/>
      <c r="I10" s="104">
        <v>6</v>
      </c>
      <c r="J10" s="106"/>
      <c r="K10" s="106"/>
    </row>
    <row r="11" spans="1:11" ht="12.75">
      <c r="A11" s="281" t="s">
        <v>302</v>
      </c>
      <c r="B11" s="282"/>
      <c r="C11" s="282"/>
      <c r="D11" s="282"/>
      <c r="E11" s="282"/>
      <c r="F11" s="282"/>
      <c r="G11" s="282"/>
      <c r="H11" s="282"/>
      <c r="I11" s="104">
        <v>7</v>
      </c>
      <c r="J11" s="106"/>
      <c r="K11" s="106"/>
    </row>
    <row r="12" spans="1:11" ht="12.75">
      <c r="A12" s="281" t="s">
        <v>303</v>
      </c>
      <c r="B12" s="282"/>
      <c r="C12" s="282"/>
      <c r="D12" s="282"/>
      <c r="E12" s="282"/>
      <c r="F12" s="282"/>
      <c r="G12" s="282"/>
      <c r="H12" s="282"/>
      <c r="I12" s="104">
        <v>8</v>
      </c>
      <c r="J12" s="106">
        <v>0</v>
      </c>
      <c r="K12" s="106">
        <v>0</v>
      </c>
    </row>
    <row r="13" spans="1:11" ht="12.75">
      <c r="A13" s="281" t="s">
        <v>304</v>
      </c>
      <c r="B13" s="282"/>
      <c r="C13" s="282"/>
      <c r="D13" s="282"/>
      <c r="E13" s="282"/>
      <c r="F13" s="282"/>
      <c r="G13" s="282"/>
      <c r="H13" s="282"/>
      <c r="I13" s="104">
        <v>9</v>
      </c>
      <c r="J13" s="106"/>
      <c r="K13" s="106"/>
    </row>
    <row r="14" spans="1:11" ht="12.75">
      <c r="A14" s="283" t="s">
        <v>305</v>
      </c>
      <c r="B14" s="284"/>
      <c r="C14" s="284"/>
      <c r="D14" s="284"/>
      <c r="E14" s="284"/>
      <c r="F14" s="284"/>
      <c r="G14" s="284"/>
      <c r="H14" s="284"/>
      <c r="I14" s="104">
        <v>10</v>
      </c>
      <c r="J14" s="117">
        <f>SUM(J5:J13)</f>
        <v>665899638</v>
      </c>
      <c r="K14" s="117">
        <f>SUM(K5:K13)</f>
        <v>562457426</v>
      </c>
    </row>
    <row r="15" spans="1:11" ht="12.75">
      <c r="A15" s="281" t="s">
        <v>306</v>
      </c>
      <c r="B15" s="282"/>
      <c r="C15" s="282"/>
      <c r="D15" s="282"/>
      <c r="E15" s="282"/>
      <c r="F15" s="282"/>
      <c r="G15" s="282"/>
      <c r="H15" s="282"/>
      <c r="I15" s="104">
        <v>11</v>
      </c>
      <c r="J15" s="106"/>
      <c r="K15" s="106"/>
    </row>
    <row r="16" spans="1:11" ht="12.75">
      <c r="A16" s="281" t="s">
        <v>307</v>
      </c>
      <c r="B16" s="282"/>
      <c r="C16" s="282"/>
      <c r="D16" s="282"/>
      <c r="E16" s="282"/>
      <c r="F16" s="282"/>
      <c r="G16" s="282"/>
      <c r="H16" s="282"/>
      <c r="I16" s="104">
        <v>12</v>
      </c>
      <c r="J16" s="106"/>
      <c r="K16" s="106"/>
    </row>
    <row r="17" spans="1:11" ht="12.75">
      <c r="A17" s="281" t="s">
        <v>308</v>
      </c>
      <c r="B17" s="282"/>
      <c r="C17" s="282"/>
      <c r="D17" s="282"/>
      <c r="E17" s="282"/>
      <c r="F17" s="282"/>
      <c r="G17" s="282"/>
      <c r="H17" s="282"/>
      <c r="I17" s="104">
        <v>13</v>
      </c>
      <c r="J17" s="106"/>
      <c r="K17" s="106"/>
    </row>
    <row r="18" spans="1:11" ht="12.75">
      <c r="A18" s="281" t="s">
        <v>309</v>
      </c>
      <c r="B18" s="282"/>
      <c r="C18" s="282"/>
      <c r="D18" s="282"/>
      <c r="E18" s="282"/>
      <c r="F18" s="282"/>
      <c r="G18" s="282"/>
      <c r="H18" s="282"/>
      <c r="I18" s="104">
        <v>14</v>
      </c>
      <c r="J18" s="106"/>
      <c r="K18" s="106"/>
    </row>
    <row r="19" spans="1:11" ht="12.75">
      <c r="A19" s="281" t="s">
        <v>310</v>
      </c>
      <c r="B19" s="282"/>
      <c r="C19" s="282"/>
      <c r="D19" s="282"/>
      <c r="E19" s="282"/>
      <c r="F19" s="282"/>
      <c r="G19" s="282"/>
      <c r="H19" s="282"/>
      <c r="I19" s="104">
        <v>15</v>
      </c>
      <c r="J19" s="106"/>
      <c r="K19" s="106"/>
    </row>
    <row r="20" spans="1:11" ht="12.75">
      <c r="A20" s="281" t="s">
        <v>311</v>
      </c>
      <c r="B20" s="282"/>
      <c r="C20" s="282"/>
      <c r="D20" s="282"/>
      <c r="E20" s="282"/>
      <c r="F20" s="282"/>
      <c r="G20" s="282"/>
      <c r="H20" s="282"/>
      <c r="I20" s="104">
        <v>16</v>
      </c>
      <c r="J20" s="106"/>
      <c r="K20" s="106"/>
    </row>
    <row r="21" spans="1:11" ht="12.75">
      <c r="A21" s="283" t="s">
        <v>312</v>
      </c>
      <c r="B21" s="284"/>
      <c r="C21" s="284"/>
      <c r="D21" s="284"/>
      <c r="E21" s="284"/>
      <c r="F21" s="284"/>
      <c r="G21" s="284"/>
      <c r="H21" s="284"/>
      <c r="I21" s="104">
        <v>17</v>
      </c>
      <c r="J21" s="107">
        <f>SUM(J15:J20)</f>
        <v>0</v>
      </c>
      <c r="K21" s="107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89" t="s">
        <v>313</v>
      </c>
      <c r="B23" s="290"/>
      <c r="C23" s="290"/>
      <c r="D23" s="290"/>
      <c r="E23" s="290"/>
      <c r="F23" s="290"/>
      <c r="G23" s="290"/>
      <c r="H23" s="290"/>
      <c r="I23" s="108">
        <v>18</v>
      </c>
      <c r="J23" s="105"/>
      <c r="K23" s="105"/>
    </row>
    <row r="24" spans="1:11" ht="23.25" customHeight="1">
      <c r="A24" s="291" t="s">
        <v>314</v>
      </c>
      <c r="B24" s="292"/>
      <c r="C24" s="292"/>
      <c r="D24" s="292"/>
      <c r="E24" s="292"/>
      <c r="F24" s="292"/>
      <c r="G24" s="292"/>
      <c r="H24" s="292"/>
      <c r="I24" s="109">
        <v>19</v>
      </c>
      <c r="J24" s="107"/>
      <c r="K24" s="107"/>
    </row>
    <row r="25" spans="1:11" ht="30" customHeight="1">
      <c r="A25" s="277" t="s">
        <v>315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15.75">
      <c r="A2" s="298" t="s">
        <v>291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2.75" customHeight="1">
      <c r="A4" s="299" t="s">
        <v>322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12.7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 ht="12.75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 ht="12.75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12.75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2.75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12.7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2.7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2.75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2.75">
      <c r="A21" s="91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2.75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2.75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2.75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5">
      <c r="A26" s="91"/>
      <c r="B26" s="91"/>
      <c r="C26" s="91"/>
      <c r="D26" s="91"/>
      <c r="E26" s="91"/>
      <c r="F26" s="91"/>
      <c r="G26" s="91"/>
      <c r="H26" s="91"/>
      <c r="I26" s="92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/>
      <c r="B28" s="91"/>
      <c r="C28" s="91"/>
      <c r="D28" s="91"/>
      <c r="E28" s="91"/>
      <c r="F28" s="91"/>
      <c r="G28" s="91"/>
      <c r="H28" s="91"/>
      <c r="I28" s="91"/>
      <c r="J28" s="9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Zdenka Smojver</cp:lastModifiedBy>
  <cp:lastPrinted>2018-04-27T12:02:57Z</cp:lastPrinted>
  <dcterms:created xsi:type="dcterms:W3CDTF">2008-10-17T11:51:54Z</dcterms:created>
  <dcterms:modified xsi:type="dcterms:W3CDTF">2018-04-27T12:03:07Z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