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45" windowWidth="16140" windowHeight="1164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<sst xmlns="http://schemas.openxmlformats.org/spreadsheetml/2006/main" count="401" uniqueCount="349">
  <si>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</si>
  <si>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</si>
  <si>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</si>
  <si>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</si>
  <si>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</si>
  <si>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</si>
  <si>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</si>
  <si>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</si>
  <si>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</si>
  <si>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</si>
  <si>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</si>
  <si>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</si>
  <si>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</si>
  <si>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</si>
  <si>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</si>
  <si>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</si>
  <si>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</si>
  <si>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</si>
  <si>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</si>
  <si>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</si>
  <si>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</si>
  <si>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</si>
  <si>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</si>
  <si>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</si>
  <si>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</si>
  <si>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</si>
  <si>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</si>
  <si>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</si>
  <si>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</si>
  <si>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</si>
  <si>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</si>
  <si>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</si>
  <si>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</si>
  <si>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</si>
  <si>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</si>
  <si>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</si>
  <si>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</si>
  <si>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</si>
  <si>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</si>
  <si>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</si>
  <si>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</si>
  <si>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</si>
  <si>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</si>
  <si>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</si>
  <si>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</si>
  <si>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</si>
  <si>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</si>
  <si>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</si>
  <si>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</si>
  <si>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</si>
  <si>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</si>
  <si>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</si>
  <si>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</si>
  <si>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</si>
  <si>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</si>
  <si>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</si>
  <si>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</si>
  <si>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</si>
  <si>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</si>
  <si>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</si>
  <si>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</si>
  <si>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</si>
  <si>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</si>
  <si>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</si>
  <si>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</si>
  <si>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</si>
  <si>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</si>
  <si>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</si>
  <si>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</si>
  <si>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</si>
  <si>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</si>
  <si>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</si>
  <si>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</si>
  <si>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</si>
  <si>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</si>
  <si>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</si>
  <si>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</si>
  <si>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</si>
  <si>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</si>
  <si>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</si>
  <si>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</si>
  <si>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</si>
  <si>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</si>
  <si>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</si>
  <si>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</si>
  <si>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</si>
  <si>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</si>
  <si>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</si>
  <si>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</si>
  <si>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</si>
  <si>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</si>
  <si>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</si>
  <si>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</si>
  <si>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</si>
  <si>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</si>
  <si>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</si>
  <si>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</si>
  <si>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</si>
  <si>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</si>
  <si>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</si>
  <si>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</si>
  <si>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</si>
  <si>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</si>
  <si>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</si>
  <si>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</si>
  <si>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</si>
  <si>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</si>
  <si>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</si>
  <si>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</si>
  <si>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</si>
  <si>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</si>
  <si>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</si>
  <si>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</si>
  <si>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</si>
  <si>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</si>
  <si>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</si>
  <si>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</si>
  <si>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</si>
  <si>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</si>
  <si>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</si>
  <si>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</si>
  <si>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</si>
  <si>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</si>
  <si>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</si>
  <si>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</si>
  <si>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</si>
  <si>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</si>
  <si>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</si>
  <si>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</si>
  <si>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</si>
  <si>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</si>
  <si>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</si>
  <si>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</si>
  <si>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</si>
  <si>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</si>
  <si>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</si>
  <si>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</si>
  <si>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</si>
  <si>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</si>
  <si>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</si>
  <si>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</si>
  <si>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</si>
  <si>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</si>
  <si>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</si>
  <si>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</si>
  <si>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</si>
  <si>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</si>
  <si>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</si>
  <si>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</si>
  <si>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</si>
  <si>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</si>
  <si>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</si>
  <si>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</si>
  <si>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</si>
  <si>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</si>
  <si>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</si>
  <si>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</si>
  <si>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</si>
  <si>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</si>
  <si>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</si>
  <si>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</si>
  <si>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</si>
  <si>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</si>
  <si>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</si>
  <si>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</si>
  <si>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</si>
  <si>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</si>
  <si>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</si>
  <si>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</si>
  <si>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</si>
  <si>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</si>
  <si>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</si>
  <si>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</si>
  <si>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</si>
  <si>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</si>
  <si>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</si>
  <si>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</si>
  <si>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</si>
  <si>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</si>
  <si>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</si>
  <si>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</si>
  <si>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</si>
  <si>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</si>
  <si>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</si>
  <si>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</si>
  <si>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</si>
  <si>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</si>
  <si>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</si>
  <si>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</si>
  <si>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</si>
  <si>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</si>
  <si>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</si>
  <si>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</si>
  <si>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</si>
  <si>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</si>
  <si>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</si>
  <si>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</si>
  <si>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</si>
  <si>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</si>
  <si>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</si>
  <si>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</si>
  <si>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</si>
  <si>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</si>
  <si>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</si>
  <si>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</si>
  <si>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</si>
  <si>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</si>
  <si>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</si>
  <si>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</si>
  <si>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</si>
  <si>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</si>
  <si>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</si>
  <si>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</si>
  <si>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</si>
  <si>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</si>
  <si>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</si>
  <si>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</si>
  <si>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</si>
  <si>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</si>
  <si>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</si>
  <si>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</si>
  <si>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</si>
  <si>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</si>
  <si>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</si>
  <si>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</si>
  <si>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</si>
  <si>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</si>
  <si>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</si>
  <si>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</si>
  <si>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</si>
  <si>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</si>
  <si>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</si>
  <si>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</si>
  <si>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</si>
  <si>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</si>
  <si>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</si>
  <si>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</si>
  <si>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</si>
  <si>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</si>
  <si>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</si>
  <si>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</si>
  <si>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</si>
  <si>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</si>
  <si>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</si>
  <si>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</si>
  <si>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</si>
  <si>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</si>
  <si>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</si>
  <si>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</si>
  <si>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</si>
  <si>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</si>
  <si>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</si>
  <si>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</si>
  <si>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</si>
  <si>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</si>
  <si>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</si>
  <si>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</si>
  <si>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</si>
  <si>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</si>
  <si>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</si>
  <si>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</si>
  <si>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</si>
  <si>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</si>
  <si>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</si>
  <si>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</si>
  <si>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</si>
  <si>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</si>
  <si>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</si>
  <si>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</si>
  <si>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</si>
  <si>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</si>
  <si>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</si>
  <si>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</si>
  <si>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</si>
  <si>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</si>
  <si>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</si>
  <si>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</si>
  <si>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</si>
  <si>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</si>
  <si>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</si>
  <si>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</si>
  <si>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</si>
  <si>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</si>
  <si>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</si>
  <si>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</si>
  <si>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</si>
  <si>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</si>
  <si>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</si>
  <si>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</si>
  <si>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</si>
  <si>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</si>
  <si>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</si>
  <si>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</si>
  <si>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</si>
  <si>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</si>
  <si>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</si>
  <si>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</si>
  <si>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</si>
  <si>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</si>
  <si>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</si>
  <si>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</si>
  <si>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</si>
  <si>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</si>
  <si>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</si>
  <si>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</si>
  <si>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</si>
  <si>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</si>
  <si>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</si>
  <si>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</si>
  <si>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</si>
  <si>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</si>
  <si>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</si>
  <si>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</si>
  <si>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</si>
  <si>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</si>
  <si>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</si>
  <si>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</si>
  <si>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</si>
  <si>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</si>
  <si>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</si>
  <si>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</si>
  <si>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</si>
  <si>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</si>
  <si>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</si>
  <si>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</si>
  <si>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01650971</t>
  </si>
  <si>
    <t>011049135</t>
  </si>
  <si>
    <t>04525204420</t>
  </si>
  <si>
    <t>VIRO TVORNICA ŠEĆERA d.d.</t>
  </si>
  <si>
    <t>VIROVITICA</t>
  </si>
  <si>
    <t>MATIJE GUPCA 254</t>
  </si>
  <si>
    <t>viro@secerana.hr</t>
  </si>
  <si>
    <t>www.secerana.hr</t>
  </si>
  <si>
    <t>VIROVITIČKO-PODRAVSKA</t>
  </si>
  <si>
    <t>1081</t>
  </si>
  <si>
    <t>DA</t>
  </si>
  <si>
    <t>VIROVITICA, MATIJE GUPCA 254</t>
  </si>
  <si>
    <t>03307484</t>
  </si>
  <si>
    <t>SLADORANA d.d.</t>
  </si>
  <si>
    <t>ŽUPANJA, ŠEĆERANA BROJ 63</t>
  </si>
  <si>
    <t>ZDENKA SMOJVER</t>
  </si>
  <si>
    <t>033840122</t>
  </si>
  <si>
    <t>033840103</t>
  </si>
  <si>
    <t>racunovodstvo-viro@secerana.hr</t>
  </si>
  <si>
    <t>ŽELJKO ZADRO</t>
  </si>
  <si>
    <t>u razdoblju 1.1.2010. do 31.12.2010.</t>
  </si>
  <si>
    <t>stanje na dan 31.12.2010.</t>
  </si>
  <si>
    <t>Obveznik: VIRO TVORNICA ŠEĆERA d.d._________________________________</t>
  </si>
  <si>
    <t>Obveznik: VIRO TVORNICA ŠEĆERA d.d._________________________________________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</si>
</sst>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13" fillId="0" borderId="0" xfId="53" applyFont="1" applyAlignment="1">
      <alignment/>
      <protection/>
    </xf>
    <xf numFmtId="0" fontId="3" fillId="0" borderId="29" xfId="53" applyFont="1" applyBorder="1" applyAlignment="1">
      <alignment horizontal="center"/>
      <protection/>
    </xf>
    <xf numFmtId="0" fontId="3" fillId="0" borderId="29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29" xfId="53" applyFont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30" xfId="53" applyFont="1" applyBorder="1" applyAlignment="1" applyProtection="1">
      <alignment horizontal="right" wrapText="1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30" xfId="53" applyFont="1" applyBorder="1" applyAlignment="1" applyProtection="1">
      <alignment horizontal="right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30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30" xfId="53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24" borderId="10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24" borderId="16" xfId="0" applyNumberFormat="1" applyFont="1" applyFill="1" applyBorder="1" applyAlignment="1" applyProtection="1">
      <alignment vertical="center"/>
      <protection hidden="1"/>
    </xf>
    <xf numFmtId="3" fontId="3" fillId="24" borderId="13" xfId="0" applyNumberFormat="1" applyFont="1" applyFill="1" applyBorder="1" applyAlignment="1" applyProtection="1">
      <alignment vertical="center"/>
      <protection hidden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H61" sqref="H61"/>
    </sheetView>
  </sheetViews>
  <sheetFormatPr defaultColWidth="9.140625" defaultRowHeight="12.75"/>
  <cols>
    <col min="1" max="1" width="9.140625" style="21" customWidth="1"/>
    <col min="2" max="2" width="13.00390625" style="21" customWidth="1"/>
    <col min="3" max="6" width="9.140625" style="21" customWidth="1"/>
    <col min="7" max="7" width="15.140625" style="21" customWidth="1"/>
    <col min="8" max="8" width="19.28125" style="21" customWidth="1"/>
    <col min="9" max="9" width="14.421875" style="21" customWidth="1"/>
    <col min="10" max="16384" width="9.140625" style="21" customWidth="1"/>
  </cols>
  <sheetData>
    <row r="1" spans="1:12" ht="15.75">
      <c r="A1" s="123" t="s">
        <v>256</v>
      </c>
      <c r="B1" s="123"/>
      <c r="C1" s="123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66" t="s">
        <v>257</v>
      </c>
      <c r="B2" s="166"/>
      <c r="C2" s="166"/>
      <c r="D2" s="167"/>
      <c r="E2" s="22" t="s">
        <v>324</v>
      </c>
      <c r="F2" s="23"/>
      <c r="G2" s="24" t="s">
        <v>258</v>
      </c>
      <c r="H2" s="22">
        <v>40543</v>
      </c>
      <c r="I2" s="25"/>
      <c r="J2" s="20"/>
      <c r="K2" s="20"/>
      <c r="L2" s="20"/>
    </row>
    <row r="3" spans="1:12" ht="12.75">
      <c r="A3" s="26"/>
      <c r="B3" s="26"/>
      <c r="C3" s="26"/>
      <c r="D3" s="26"/>
      <c r="E3" s="27"/>
      <c r="F3" s="27"/>
      <c r="G3" s="26"/>
      <c r="H3" s="26"/>
      <c r="I3" s="28"/>
      <c r="J3" s="20"/>
      <c r="K3" s="20"/>
      <c r="L3" s="20"/>
    </row>
    <row r="4" spans="1:12" ht="15">
      <c r="A4" s="168" t="s">
        <v>259</v>
      </c>
      <c r="B4" s="168"/>
      <c r="C4" s="168"/>
      <c r="D4" s="168"/>
      <c r="E4" s="168"/>
      <c r="F4" s="168"/>
      <c r="G4" s="168"/>
      <c r="H4" s="168"/>
      <c r="I4" s="168"/>
      <c r="J4" s="20"/>
      <c r="K4" s="20"/>
      <c r="L4" s="20"/>
    </row>
    <row r="5" spans="1:12" ht="12.75">
      <c r="A5" s="29"/>
      <c r="B5" s="29"/>
      <c r="C5" s="29"/>
      <c r="D5" s="30"/>
      <c r="E5" s="31"/>
      <c r="F5" s="32"/>
      <c r="G5" s="33"/>
      <c r="H5" s="34"/>
      <c r="I5" s="35"/>
      <c r="J5" s="20"/>
      <c r="K5" s="20"/>
      <c r="L5" s="20"/>
    </row>
    <row r="6" spans="1:12" ht="12.75">
      <c r="A6" s="136" t="s">
        <v>260</v>
      </c>
      <c r="B6" s="137"/>
      <c r="C6" s="116" t="s">
        <v>325</v>
      </c>
      <c r="D6" s="117"/>
      <c r="E6" s="169"/>
      <c r="F6" s="169"/>
      <c r="G6" s="169"/>
      <c r="H6" s="169"/>
      <c r="I6" s="37"/>
      <c r="J6" s="20"/>
      <c r="K6" s="20"/>
      <c r="L6" s="20"/>
    </row>
    <row r="7" spans="1:12" ht="12.75">
      <c r="A7" s="38"/>
      <c r="B7" s="38"/>
      <c r="C7" s="29"/>
      <c r="D7" s="29"/>
      <c r="E7" s="169"/>
      <c r="F7" s="169"/>
      <c r="G7" s="169"/>
      <c r="H7" s="169"/>
      <c r="I7" s="37"/>
      <c r="J7" s="20"/>
      <c r="K7" s="20"/>
      <c r="L7" s="20"/>
    </row>
    <row r="8" spans="1:12" ht="12.75">
      <c r="A8" s="170" t="s">
        <v>261</v>
      </c>
      <c r="B8" s="171"/>
      <c r="C8" s="116" t="s">
        <v>326</v>
      </c>
      <c r="D8" s="117"/>
      <c r="E8" s="169"/>
      <c r="F8" s="169"/>
      <c r="G8" s="169"/>
      <c r="H8" s="169"/>
      <c r="I8" s="30"/>
      <c r="J8" s="20"/>
      <c r="K8" s="20"/>
      <c r="L8" s="20"/>
    </row>
    <row r="9" spans="1:12" ht="12.75">
      <c r="A9" s="39"/>
      <c r="B9" s="39"/>
      <c r="C9" s="40"/>
      <c r="D9" s="29"/>
      <c r="E9" s="29"/>
      <c r="F9" s="29"/>
      <c r="G9" s="29"/>
      <c r="H9" s="29"/>
      <c r="I9" s="29"/>
      <c r="J9" s="20"/>
      <c r="K9" s="20"/>
      <c r="L9" s="20"/>
    </row>
    <row r="10" spans="1:12" ht="12.75">
      <c r="A10" s="163" t="s">
        <v>262</v>
      </c>
      <c r="B10" s="164"/>
      <c r="C10" s="116" t="s">
        <v>327</v>
      </c>
      <c r="D10" s="117"/>
      <c r="E10" s="29"/>
      <c r="F10" s="29"/>
      <c r="G10" s="29"/>
      <c r="H10" s="29"/>
      <c r="I10" s="29"/>
      <c r="J10" s="20"/>
      <c r="K10" s="20"/>
      <c r="L10" s="20"/>
    </row>
    <row r="11" spans="1:12" ht="12.75">
      <c r="A11" s="165"/>
      <c r="B11" s="165"/>
      <c r="C11" s="29"/>
      <c r="D11" s="29"/>
      <c r="E11" s="29"/>
      <c r="F11" s="29"/>
      <c r="G11" s="29"/>
      <c r="H11" s="29"/>
      <c r="I11" s="29"/>
      <c r="J11" s="20"/>
      <c r="K11" s="20"/>
      <c r="L11" s="20"/>
    </row>
    <row r="12" spans="1:12" ht="12.75">
      <c r="A12" s="136" t="s">
        <v>263</v>
      </c>
      <c r="B12" s="137"/>
      <c r="C12" s="118" t="s">
        <v>328</v>
      </c>
      <c r="D12" s="160"/>
      <c r="E12" s="160"/>
      <c r="F12" s="160"/>
      <c r="G12" s="160"/>
      <c r="H12" s="160"/>
      <c r="I12" s="139"/>
      <c r="J12" s="20"/>
      <c r="K12" s="20"/>
      <c r="L12" s="20"/>
    </row>
    <row r="13" spans="1:12" ht="12.75">
      <c r="A13" s="38"/>
      <c r="B13" s="38"/>
      <c r="C13" s="41"/>
      <c r="D13" s="29"/>
      <c r="E13" s="29"/>
      <c r="F13" s="29"/>
      <c r="G13" s="29"/>
      <c r="H13" s="29"/>
      <c r="I13" s="29"/>
      <c r="J13" s="20"/>
      <c r="K13" s="20"/>
      <c r="L13" s="20"/>
    </row>
    <row r="14" spans="1:12" ht="12.75">
      <c r="A14" s="136" t="s">
        <v>264</v>
      </c>
      <c r="B14" s="137"/>
      <c r="C14" s="161">
        <v>33000</v>
      </c>
      <c r="D14" s="162"/>
      <c r="E14" s="29"/>
      <c r="F14" s="118" t="s">
        <v>329</v>
      </c>
      <c r="G14" s="160"/>
      <c r="H14" s="160"/>
      <c r="I14" s="139"/>
      <c r="J14" s="20"/>
      <c r="K14" s="20"/>
      <c r="L14" s="20"/>
    </row>
    <row r="15" spans="1:12" ht="12.75">
      <c r="A15" s="38"/>
      <c r="B15" s="38"/>
      <c r="C15" s="29"/>
      <c r="D15" s="29"/>
      <c r="E15" s="29"/>
      <c r="F15" s="29"/>
      <c r="G15" s="29"/>
      <c r="H15" s="29"/>
      <c r="I15" s="29"/>
      <c r="J15" s="20"/>
      <c r="K15" s="20"/>
      <c r="L15" s="20"/>
    </row>
    <row r="16" spans="1:12" ht="12.75">
      <c r="A16" s="136" t="s">
        <v>265</v>
      </c>
      <c r="B16" s="137"/>
      <c r="C16" s="118" t="s">
        <v>330</v>
      </c>
      <c r="D16" s="160"/>
      <c r="E16" s="160"/>
      <c r="F16" s="160"/>
      <c r="G16" s="160"/>
      <c r="H16" s="160"/>
      <c r="I16" s="139"/>
      <c r="J16" s="20"/>
      <c r="K16" s="20"/>
      <c r="L16" s="20"/>
    </row>
    <row r="17" spans="1:12" ht="12.75">
      <c r="A17" s="38"/>
      <c r="B17" s="38"/>
      <c r="C17" s="29"/>
      <c r="D17" s="29"/>
      <c r="E17" s="29"/>
      <c r="F17" s="29"/>
      <c r="G17" s="29"/>
      <c r="H17" s="29"/>
      <c r="I17" s="29"/>
      <c r="J17" s="20"/>
      <c r="K17" s="20"/>
      <c r="L17" s="20"/>
    </row>
    <row r="18" spans="1:12" ht="12.75">
      <c r="A18" s="136" t="s">
        <v>266</v>
      </c>
      <c r="B18" s="137"/>
      <c r="C18" s="155" t="s">
        <v>331</v>
      </c>
      <c r="D18" s="156"/>
      <c r="E18" s="156"/>
      <c r="F18" s="156"/>
      <c r="G18" s="156"/>
      <c r="H18" s="156"/>
      <c r="I18" s="157"/>
      <c r="J18" s="20"/>
      <c r="K18" s="20"/>
      <c r="L18" s="20"/>
    </row>
    <row r="19" spans="1:12" ht="12.75">
      <c r="A19" s="38"/>
      <c r="B19" s="38"/>
      <c r="C19" s="41"/>
      <c r="D19" s="29"/>
      <c r="E19" s="29"/>
      <c r="F19" s="29"/>
      <c r="G19" s="29"/>
      <c r="H19" s="29"/>
      <c r="I19" s="29"/>
      <c r="J19" s="20"/>
      <c r="K19" s="20"/>
      <c r="L19" s="20"/>
    </row>
    <row r="20" spans="1:12" ht="12.75">
      <c r="A20" s="136" t="s">
        <v>267</v>
      </c>
      <c r="B20" s="137"/>
      <c r="C20" s="155" t="s">
        <v>332</v>
      </c>
      <c r="D20" s="156"/>
      <c r="E20" s="156"/>
      <c r="F20" s="156"/>
      <c r="G20" s="156"/>
      <c r="H20" s="156"/>
      <c r="I20" s="157"/>
      <c r="J20" s="20"/>
      <c r="K20" s="20"/>
      <c r="L20" s="20"/>
    </row>
    <row r="21" spans="1:12" ht="12.75">
      <c r="A21" s="38"/>
      <c r="B21" s="38"/>
      <c r="C21" s="41"/>
      <c r="D21" s="29"/>
      <c r="E21" s="29"/>
      <c r="F21" s="29"/>
      <c r="G21" s="29"/>
      <c r="H21" s="29"/>
      <c r="I21" s="29"/>
      <c r="J21" s="20"/>
      <c r="K21" s="20"/>
      <c r="L21" s="20"/>
    </row>
    <row r="22" spans="1:12" ht="12.75">
      <c r="A22" s="136" t="s">
        <v>268</v>
      </c>
      <c r="B22" s="137"/>
      <c r="C22" s="42">
        <v>491</v>
      </c>
      <c r="D22" s="118" t="s">
        <v>329</v>
      </c>
      <c r="E22" s="147"/>
      <c r="F22" s="148"/>
      <c r="G22" s="158"/>
      <c r="H22" s="159"/>
      <c r="I22" s="44"/>
      <c r="J22" s="20"/>
      <c r="K22" s="20"/>
      <c r="L22" s="20"/>
    </row>
    <row r="23" spans="1:12" ht="12.75">
      <c r="A23" s="38"/>
      <c r="B23" s="38"/>
      <c r="C23" s="29"/>
      <c r="D23" s="45"/>
      <c r="E23" s="45"/>
      <c r="F23" s="45"/>
      <c r="G23" s="45"/>
      <c r="H23" s="29"/>
      <c r="I23" s="30"/>
      <c r="J23" s="20"/>
      <c r="K23" s="20"/>
      <c r="L23" s="20"/>
    </row>
    <row r="24" spans="1:12" ht="12.75">
      <c r="A24" s="136" t="s">
        <v>269</v>
      </c>
      <c r="B24" s="137"/>
      <c r="C24" s="42">
        <v>10</v>
      </c>
      <c r="D24" s="118" t="s">
        <v>333</v>
      </c>
      <c r="E24" s="147"/>
      <c r="F24" s="147"/>
      <c r="G24" s="148"/>
      <c r="H24" s="36" t="s">
        <v>270</v>
      </c>
      <c r="I24" s="46">
        <v>590</v>
      </c>
      <c r="J24" s="20"/>
      <c r="K24" s="20"/>
      <c r="L24" s="20"/>
    </row>
    <row r="25" spans="1:12" ht="12.75">
      <c r="A25" s="38"/>
      <c r="B25" s="38"/>
      <c r="C25" s="29"/>
      <c r="D25" s="45"/>
      <c r="E25" s="45"/>
      <c r="F25" s="45"/>
      <c r="G25" s="38"/>
      <c r="H25" s="38" t="s">
        <v>271</v>
      </c>
      <c r="I25" s="41"/>
      <c r="J25" s="20"/>
      <c r="K25" s="20"/>
      <c r="L25" s="20"/>
    </row>
    <row r="26" spans="1:12" ht="12.75">
      <c r="A26" s="136" t="s">
        <v>272</v>
      </c>
      <c r="B26" s="137"/>
      <c r="C26" s="47" t="s">
        <v>335</v>
      </c>
      <c r="D26" s="48"/>
      <c r="E26" s="20"/>
      <c r="F26" s="49"/>
      <c r="G26" s="136" t="s">
        <v>273</v>
      </c>
      <c r="H26" s="137"/>
      <c r="I26" s="50" t="s">
        <v>334</v>
      </c>
      <c r="J26" s="20"/>
      <c r="K26" s="20"/>
      <c r="L26" s="20"/>
    </row>
    <row r="27" spans="1:12" ht="12.75">
      <c r="A27" s="38"/>
      <c r="B27" s="38"/>
      <c r="C27" s="29"/>
      <c r="D27" s="49"/>
      <c r="E27" s="49"/>
      <c r="F27" s="49"/>
      <c r="G27" s="49"/>
      <c r="H27" s="29"/>
      <c r="I27" s="51"/>
      <c r="J27" s="20"/>
      <c r="K27" s="20"/>
      <c r="L27" s="20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0"/>
      <c r="K28" s="20"/>
      <c r="L28" s="20"/>
    </row>
    <row r="29" spans="1:12" ht="12.75">
      <c r="A29" s="20"/>
      <c r="B29" s="20"/>
      <c r="C29" s="20"/>
      <c r="D29" s="35"/>
      <c r="E29" s="29"/>
      <c r="F29" s="29"/>
      <c r="G29" s="29"/>
      <c r="H29" s="52"/>
      <c r="I29" s="51"/>
      <c r="J29" s="20"/>
      <c r="K29" s="20"/>
      <c r="L29" s="20"/>
    </row>
    <row r="30" spans="1:12" ht="12.75">
      <c r="A30" s="144" t="s">
        <v>328</v>
      </c>
      <c r="B30" s="119"/>
      <c r="C30" s="119"/>
      <c r="D30" s="120"/>
      <c r="E30" s="144" t="s">
        <v>336</v>
      </c>
      <c r="F30" s="119"/>
      <c r="G30" s="119"/>
      <c r="H30" s="116" t="s">
        <v>325</v>
      </c>
      <c r="I30" s="117"/>
      <c r="J30" s="20"/>
      <c r="K30" s="20"/>
      <c r="L30" s="20"/>
    </row>
    <row r="31" spans="1:12" ht="12.75">
      <c r="A31" s="43"/>
      <c r="B31" s="43"/>
      <c r="C31" s="41"/>
      <c r="D31" s="145"/>
      <c r="E31" s="145"/>
      <c r="F31" s="145"/>
      <c r="G31" s="146"/>
      <c r="H31" s="29"/>
      <c r="I31" s="55"/>
      <c r="J31" s="20"/>
      <c r="K31" s="20"/>
      <c r="L31" s="20"/>
    </row>
    <row r="32" spans="1:12" ht="12.75">
      <c r="A32" s="144" t="s">
        <v>338</v>
      </c>
      <c r="B32" s="119"/>
      <c r="C32" s="119"/>
      <c r="D32" s="120"/>
      <c r="E32" s="144" t="s">
        <v>339</v>
      </c>
      <c r="F32" s="119"/>
      <c r="G32" s="119"/>
      <c r="H32" s="116" t="s">
        <v>337</v>
      </c>
      <c r="I32" s="117"/>
      <c r="J32" s="20"/>
      <c r="K32" s="20"/>
      <c r="L32" s="20"/>
    </row>
    <row r="33" spans="1:12" ht="12.75">
      <c r="A33" s="43"/>
      <c r="B33" s="43"/>
      <c r="C33" s="41"/>
      <c r="D33" s="53"/>
      <c r="E33" s="53"/>
      <c r="F33" s="53"/>
      <c r="G33" s="54"/>
      <c r="H33" s="29"/>
      <c r="I33" s="56"/>
      <c r="J33" s="20"/>
      <c r="K33" s="20"/>
      <c r="L33" s="20"/>
    </row>
    <row r="34" spans="1:12" ht="12.75">
      <c r="A34" s="144"/>
      <c r="B34" s="119"/>
      <c r="C34" s="119"/>
      <c r="D34" s="120"/>
      <c r="E34" s="144"/>
      <c r="F34" s="119"/>
      <c r="G34" s="119"/>
      <c r="H34" s="116"/>
      <c r="I34" s="117"/>
      <c r="J34" s="20"/>
      <c r="K34" s="20"/>
      <c r="L34" s="20"/>
    </row>
    <row r="35" spans="1:12" ht="12.75">
      <c r="A35" s="43"/>
      <c r="B35" s="43"/>
      <c r="C35" s="41"/>
      <c r="D35" s="53"/>
      <c r="E35" s="53"/>
      <c r="F35" s="53"/>
      <c r="G35" s="54"/>
      <c r="H35" s="29"/>
      <c r="I35" s="56"/>
      <c r="J35" s="20"/>
      <c r="K35" s="20"/>
      <c r="L35" s="20"/>
    </row>
    <row r="36" spans="1:12" ht="12.75">
      <c r="A36" s="144"/>
      <c r="B36" s="119"/>
      <c r="C36" s="119"/>
      <c r="D36" s="120"/>
      <c r="E36" s="144"/>
      <c r="F36" s="119"/>
      <c r="G36" s="119"/>
      <c r="H36" s="116"/>
      <c r="I36" s="117"/>
      <c r="J36" s="20"/>
      <c r="K36" s="20"/>
      <c r="L36" s="20"/>
    </row>
    <row r="37" spans="1:12" ht="12.75">
      <c r="A37" s="57"/>
      <c r="B37" s="57"/>
      <c r="C37" s="121"/>
      <c r="D37" s="122"/>
      <c r="E37" s="29"/>
      <c r="F37" s="121"/>
      <c r="G37" s="122"/>
      <c r="H37" s="29"/>
      <c r="I37" s="29"/>
      <c r="J37" s="20"/>
      <c r="K37" s="20"/>
      <c r="L37" s="20"/>
    </row>
    <row r="38" spans="1:12" ht="12.75">
      <c r="A38" s="144"/>
      <c r="B38" s="119"/>
      <c r="C38" s="119"/>
      <c r="D38" s="120"/>
      <c r="E38" s="144"/>
      <c r="F38" s="119"/>
      <c r="G38" s="119"/>
      <c r="H38" s="116"/>
      <c r="I38" s="117"/>
      <c r="J38" s="20"/>
      <c r="K38" s="20"/>
      <c r="L38" s="20"/>
    </row>
    <row r="39" spans="1:12" ht="12.75">
      <c r="A39" s="57"/>
      <c r="B39" s="57"/>
      <c r="C39" s="58"/>
      <c r="D39" s="59"/>
      <c r="E39" s="29"/>
      <c r="F39" s="58"/>
      <c r="G39" s="59"/>
      <c r="H39" s="29"/>
      <c r="I39" s="29"/>
      <c r="J39" s="20"/>
      <c r="K39" s="20"/>
      <c r="L39" s="20"/>
    </row>
    <row r="40" spans="1:12" ht="12.75">
      <c r="A40" s="144"/>
      <c r="B40" s="119"/>
      <c r="C40" s="119"/>
      <c r="D40" s="120"/>
      <c r="E40" s="144"/>
      <c r="F40" s="119"/>
      <c r="G40" s="119"/>
      <c r="H40" s="116"/>
      <c r="I40" s="117"/>
      <c r="J40" s="20"/>
      <c r="K40" s="20"/>
      <c r="L40" s="20"/>
    </row>
    <row r="41" spans="1:12" ht="12.75">
      <c r="A41" s="60"/>
      <c r="B41" s="61"/>
      <c r="C41" s="61"/>
      <c r="D41" s="61"/>
      <c r="E41" s="60"/>
      <c r="F41" s="61"/>
      <c r="G41" s="61"/>
      <c r="H41" s="62"/>
      <c r="I41" s="63"/>
      <c r="J41" s="20"/>
      <c r="K41" s="20"/>
      <c r="L41" s="20"/>
    </row>
    <row r="42" spans="1:12" ht="12.75">
      <c r="A42" s="57"/>
      <c r="B42" s="57"/>
      <c r="C42" s="58"/>
      <c r="D42" s="59"/>
      <c r="E42" s="29"/>
      <c r="F42" s="58"/>
      <c r="G42" s="59"/>
      <c r="H42" s="29"/>
      <c r="I42" s="29"/>
      <c r="J42" s="20"/>
      <c r="K42" s="20"/>
      <c r="L42" s="20"/>
    </row>
    <row r="43" spans="1:12" ht="12.75">
      <c r="A43" s="64"/>
      <c r="B43" s="64"/>
      <c r="C43" s="64"/>
      <c r="D43" s="40"/>
      <c r="E43" s="40"/>
      <c r="F43" s="64"/>
      <c r="G43" s="40"/>
      <c r="H43" s="40"/>
      <c r="I43" s="40"/>
      <c r="J43" s="20"/>
      <c r="K43" s="20"/>
      <c r="L43" s="20"/>
    </row>
    <row r="44" spans="1:12" ht="12.75">
      <c r="A44" s="131" t="s">
        <v>277</v>
      </c>
      <c r="B44" s="132"/>
      <c r="C44" s="116"/>
      <c r="D44" s="117"/>
      <c r="E44" s="30"/>
      <c r="F44" s="118"/>
      <c r="G44" s="119"/>
      <c r="H44" s="119"/>
      <c r="I44" s="120"/>
      <c r="J44" s="20"/>
      <c r="K44" s="20"/>
      <c r="L44" s="20"/>
    </row>
    <row r="45" spans="1:12" ht="12.75">
      <c r="A45" s="57"/>
      <c r="B45" s="57"/>
      <c r="C45" s="121"/>
      <c r="D45" s="122"/>
      <c r="E45" s="29"/>
      <c r="F45" s="121"/>
      <c r="G45" s="142"/>
      <c r="H45" s="65"/>
      <c r="I45" s="65"/>
      <c r="J45" s="20"/>
      <c r="K45" s="20"/>
      <c r="L45" s="20"/>
    </row>
    <row r="46" spans="1:12" ht="12.75">
      <c r="A46" s="131" t="s">
        <v>278</v>
      </c>
      <c r="B46" s="132"/>
      <c r="C46" s="118" t="s">
        <v>340</v>
      </c>
      <c r="D46" s="143"/>
      <c r="E46" s="143"/>
      <c r="F46" s="143"/>
      <c r="G46" s="143"/>
      <c r="H46" s="143"/>
      <c r="I46" s="143"/>
      <c r="J46" s="20"/>
      <c r="K46" s="20"/>
      <c r="L46" s="20"/>
    </row>
    <row r="47" spans="1:12" ht="12.75">
      <c r="A47" s="38"/>
      <c r="B47" s="38"/>
      <c r="C47" s="66" t="s">
        <v>279</v>
      </c>
      <c r="D47" s="30"/>
      <c r="E47" s="30"/>
      <c r="F47" s="30"/>
      <c r="G47" s="30"/>
      <c r="H47" s="30"/>
      <c r="I47" s="30"/>
      <c r="J47" s="20"/>
      <c r="K47" s="20"/>
      <c r="L47" s="20"/>
    </row>
    <row r="48" spans="1:12" ht="12.75">
      <c r="A48" s="131" t="s">
        <v>280</v>
      </c>
      <c r="B48" s="132"/>
      <c r="C48" s="138" t="s">
        <v>341</v>
      </c>
      <c r="D48" s="134"/>
      <c r="E48" s="135"/>
      <c r="F48" s="30"/>
      <c r="G48" s="36" t="s">
        <v>281</v>
      </c>
      <c r="H48" s="138" t="s">
        <v>342</v>
      </c>
      <c r="I48" s="135"/>
      <c r="J48" s="20"/>
      <c r="K48" s="20"/>
      <c r="L48" s="20"/>
    </row>
    <row r="49" spans="1:12" ht="12.75">
      <c r="A49" s="38"/>
      <c r="B49" s="38"/>
      <c r="C49" s="66"/>
      <c r="D49" s="30"/>
      <c r="E49" s="30"/>
      <c r="F49" s="30"/>
      <c r="G49" s="30"/>
      <c r="H49" s="30"/>
      <c r="I49" s="30"/>
      <c r="J49" s="20"/>
      <c r="K49" s="20"/>
      <c r="L49" s="20"/>
    </row>
    <row r="50" spans="1:12" ht="12.75">
      <c r="A50" s="131" t="s">
        <v>266</v>
      </c>
      <c r="B50" s="132"/>
      <c r="C50" s="133" t="s">
        <v>343</v>
      </c>
      <c r="D50" s="134"/>
      <c r="E50" s="134"/>
      <c r="F50" s="134"/>
      <c r="G50" s="134"/>
      <c r="H50" s="134"/>
      <c r="I50" s="135"/>
      <c r="J50" s="20"/>
      <c r="K50" s="20"/>
      <c r="L50" s="20"/>
    </row>
    <row r="51" spans="1:12" ht="12.75">
      <c r="A51" s="38"/>
      <c r="B51" s="38"/>
      <c r="C51" s="30"/>
      <c r="D51" s="30"/>
      <c r="E51" s="30"/>
      <c r="F51" s="30"/>
      <c r="G51" s="30"/>
      <c r="H51" s="30"/>
      <c r="I51" s="30"/>
      <c r="J51" s="20"/>
      <c r="K51" s="20"/>
      <c r="L51" s="20"/>
    </row>
    <row r="52" spans="1:12" ht="12.75">
      <c r="A52" s="136" t="s">
        <v>282</v>
      </c>
      <c r="B52" s="137"/>
      <c r="C52" s="138" t="s">
        <v>344</v>
      </c>
      <c r="D52" s="134"/>
      <c r="E52" s="134"/>
      <c r="F52" s="134"/>
      <c r="G52" s="134"/>
      <c r="H52" s="134"/>
      <c r="I52" s="139"/>
      <c r="J52" s="20"/>
      <c r="K52" s="20"/>
      <c r="L52" s="20"/>
    </row>
    <row r="53" spans="1:12" ht="12.75">
      <c r="A53" s="67"/>
      <c r="B53" s="67"/>
      <c r="C53" s="127" t="s">
        <v>283</v>
      </c>
      <c r="D53" s="127"/>
      <c r="E53" s="127"/>
      <c r="F53" s="127"/>
      <c r="G53" s="127"/>
      <c r="H53" s="127"/>
      <c r="I53" s="69"/>
      <c r="J53" s="20"/>
      <c r="K53" s="20"/>
      <c r="L53" s="20"/>
    </row>
    <row r="54" spans="1:12" ht="12.75">
      <c r="A54" s="67"/>
      <c r="B54" s="67"/>
      <c r="C54" s="68"/>
      <c r="D54" s="68"/>
      <c r="E54" s="68"/>
      <c r="F54" s="68"/>
      <c r="G54" s="68"/>
      <c r="H54" s="68"/>
      <c r="I54" s="69"/>
      <c r="J54" s="20"/>
      <c r="K54" s="20"/>
      <c r="L54" s="20"/>
    </row>
    <row r="55" spans="1:12" ht="12.75">
      <c r="A55" s="67"/>
      <c r="B55" s="140" t="s">
        <v>284</v>
      </c>
      <c r="C55" s="141"/>
      <c r="D55" s="141"/>
      <c r="E55" s="141"/>
      <c r="F55" s="111"/>
      <c r="G55" s="111"/>
      <c r="H55" s="112"/>
      <c r="I55" s="112"/>
      <c r="J55" s="20"/>
      <c r="K55" s="20"/>
      <c r="L55" s="20"/>
    </row>
    <row r="56" spans="1:12" ht="12.75">
      <c r="A56" s="67"/>
      <c r="B56" s="113" t="s">
        <v>323</v>
      </c>
      <c r="C56" s="114"/>
      <c r="D56" s="114"/>
      <c r="E56" s="114"/>
      <c r="F56" s="114"/>
      <c r="G56" s="114"/>
      <c r="H56" s="126" t="s">
        <v>317</v>
      </c>
      <c r="I56" s="126"/>
      <c r="J56" s="20"/>
      <c r="K56" s="20"/>
      <c r="L56" s="20"/>
    </row>
    <row r="57" spans="1:12" ht="12.75">
      <c r="A57" s="67"/>
      <c r="B57" s="113" t="s">
        <v>318</v>
      </c>
      <c r="C57" s="114"/>
      <c r="D57" s="114"/>
      <c r="E57" s="114"/>
      <c r="F57" s="114"/>
      <c r="G57" s="114"/>
      <c r="H57" s="126"/>
      <c r="I57" s="126"/>
      <c r="J57" s="20"/>
      <c r="K57" s="20"/>
      <c r="L57" s="20"/>
    </row>
    <row r="58" spans="1:12" ht="12.75">
      <c r="A58" s="67"/>
      <c r="B58" s="113" t="s">
        <v>319</v>
      </c>
      <c r="C58" s="114"/>
      <c r="D58" s="114"/>
      <c r="E58" s="114"/>
      <c r="F58" s="114"/>
      <c r="G58" s="114"/>
      <c r="H58" s="126"/>
      <c r="I58" s="126"/>
      <c r="J58" s="20"/>
      <c r="K58" s="20"/>
      <c r="L58" s="20"/>
    </row>
    <row r="59" spans="1:12" ht="12.75">
      <c r="A59" s="67"/>
      <c r="B59" s="113" t="s">
        <v>320</v>
      </c>
      <c r="C59" s="115"/>
      <c r="D59" s="115"/>
      <c r="E59" s="115"/>
      <c r="F59" s="115"/>
      <c r="G59" s="115"/>
      <c r="H59" s="126"/>
      <c r="I59" s="126"/>
      <c r="J59" s="20"/>
      <c r="K59" s="20"/>
      <c r="L59" s="20"/>
    </row>
    <row r="60" spans="1:12" ht="12.75">
      <c r="A60" s="67"/>
      <c r="B60" s="113" t="s">
        <v>321</v>
      </c>
      <c r="C60" s="115"/>
      <c r="D60" s="115"/>
      <c r="E60" s="115"/>
      <c r="F60" s="115"/>
      <c r="G60" s="115"/>
      <c r="H60" s="126"/>
      <c r="I60" s="126"/>
      <c r="J60" s="20"/>
      <c r="K60" s="20"/>
      <c r="L60" s="20"/>
    </row>
    <row r="61" spans="1:12" ht="12.75">
      <c r="A61" s="67"/>
      <c r="B61" s="67"/>
      <c r="C61" s="68"/>
      <c r="D61" s="68"/>
      <c r="E61" s="68"/>
      <c r="F61" s="68"/>
      <c r="G61" s="68"/>
      <c r="H61" s="68"/>
      <c r="I61" s="69"/>
      <c r="J61" s="20"/>
      <c r="K61" s="20"/>
      <c r="L61" s="20"/>
    </row>
    <row r="62" spans="1:12" ht="13.5" thickBot="1">
      <c r="A62" s="70" t="s">
        <v>285</v>
      </c>
      <c r="B62" s="30"/>
      <c r="C62" s="30"/>
      <c r="D62" s="30"/>
      <c r="E62" s="30"/>
      <c r="F62" s="30"/>
      <c r="G62" s="71"/>
      <c r="H62" s="72"/>
      <c r="I62" s="71"/>
      <c r="J62" s="20"/>
      <c r="K62" s="20"/>
      <c r="L62" s="20"/>
    </row>
    <row r="63" spans="1:12" ht="12.75">
      <c r="A63" s="30"/>
      <c r="B63" s="30"/>
      <c r="C63" s="30"/>
      <c r="D63" s="30"/>
      <c r="E63" s="67" t="s">
        <v>286</v>
      </c>
      <c r="F63" s="20"/>
      <c r="G63" s="128" t="s">
        <v>287</v>
      </c>
      <c r="H63" s="124"/>
      <c r="I63" s="125"/>
      <c r="J63" s="20"/>
      <c r="K63" s="20"/>
      <c r="L63" s="20"/>
    </row>
    <row r="64" spans="1:12" ht="12.75">
      <c r="A64" s="73"/>
      <c r="B64" s="73"/>
      <c r="C64" s="35"/>
      <c r="D64" s="35"/>
      <c r="E64" s="35"/>
      <c r="F64" s="35"/>
      <c r="G64" s="129"/>
      <c r="H64" s="130"/>
      <c r="I64" s="35"/>
      <c r="J64" s="20"/>
      <c r="K64" s="20"/>
      <c r="L64" s="2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3">
      <selection activeCell="L110" sqref="L110"/>
    </sheetView>
  </sheetViews>
  <sheetFormatPr defaultColWidth="9.140625" defaultRowHeight="12.75"/>
  <cols>
    <col min="10" max="11" width="12.7109375" style="0" customWidth="1"/>
  </cols>
  <sheetData>
    <row r="1" spans="1:11" ht="12.75">
      <c r="A1" s="172" t="s">
        <v>159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346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2.75">
      <c r="A4" s="188" t="s">
        <v>347</v>
      </c>
      <c r="B4" s="189"/>
      <c r="C4" s="189"/>
      <c r="D4" s="189"/>
      <c r="E4" s="189"/>
      <c r="F4" s="189"/>
      <c r="G4" s="189"/>
      <c r="H4" s="189"/>
      <c r="I4" s="189"/>
      <c r="J4" s="189"/>
      <c r="K4" s="190"/>
    </row>
    <row r="5" spans="1:11" ht="34.5" thickBot="1">
      <c r="A5" s="191" t="s">
        <v>61</v>
      </c>
      <c r="B5" s="192"/>
      <c r="C5" s="192"/>
      <c r="D5" s="192"/>
      <c r="E5" s="192"/>
      <c r="F5" s="192"/>
      <c r="G5" s="192"/>
      <c r="H5" s="193"/>
      <c r="I5" s="75" t="s">
        <v>288</v>
      </c>
      <c r="J5" s="76" t="s">
        <v>115</v>
      </c>
      <c r="K5" s="77" t="s">
        <v>116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9">
        <v>2</v>
      </c>
      <c r="J6" s="78">
        <v>3</v>
      </c>
      <c r="K6" s="78">
        <v>4</v>
      </c>
    </row>
    <row r="7" spans="1:11" ht="12.7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7"/>
    </row>
    <row r="8" spans="1:11" ht="12.75">
      <c r="A8" s="179" t="s">
        <v>62</v>
      </c>
      <c r="B8" s="180"/>
      <c r="C8" s="180"/>
      <c r="D8" s="180"/>
      <c r="E8" s="180"/>
      <c r="F8" s="180"/>
      <c r="G8" s="180"/>
      <c r="H8" s="181"/>
      <c r="I8" s="6">
        <v>1</v>
      </c>
      <c r="J8" s="276"/>
      <c r="K8" s="11"/>
    </row>
    <row r="9" spans="1:11" ht="12.75">
      <c r="A9" s="182" t="s">
        <v>13</v>
      </c>
      <c r="B9" s="183"/>
      <c r="C9" s="183"/>
      <c r="D9" s="183"/>
      <c r="E9" s="183"/>
      <c r="F9" s="183"/>
      <c r="G9" s="183"/>
      <c r="H9" s="184"/>
      <c r="I9" s="4">
        <v>2</v>
      </c>
      <c r="J9" s="277">
        <f>J10+J17+J27+J36+J40</f>
        <v>582825465</v>
      </c>
      <c r="K9" s="277">
        <f>K10+K17+K27+K36+K40</f>
        <v>615716560</v>
      </c>
    </row>
    <row r="10" spans="1:11" ht="12.75">
      <c r="A10" s="185" t="s">
        <v>213</v>
      </c>
      <c r="B10" s="186"/>
      <c r="C10" s="186"/>
      <c r="D10" s="186"/>
      <c r="E10" s="186"/>
      <c r="F10" s="186"/>
      <c r="G10" s="186"/>
      <c r="H10" s="187"/>
      <c r="I10" s="4">
        <v>3</v>
      </c>
      <c r="J10" s="277">
        <f>SUM(J11:J16)</f>
        <v>314650</v>
      </c>
      <c r="K10" s="277">
        <f>SUM(K11:K16)</f>
        <v>5026559</v>
      </c>
    </row>
    <row r="11" spans="1:11" ht="12.75">
      <c r="A11" s="185" t="s">
        <v>117</v>
      </c>
      <c r="B11" s="186"/>
      <c r="C11" s="186"/>
      <c r="D11" s="186"/>
      <c r="E11" s="186"/>
      <c r="F11" s="186"/>
      <c r="G11" s="186"/>
      <c r="H11" s="187"/>
      <c r="I11" s="4">
        <v>4</v>
      </c>
      <c r="J11" s="278"/>
      <c r="K11" s="278">
        <v>368866</v>
      </c>
    </row>
    <row r="12" spans="1:11" ht="12.75">
      <c r="A12" s="185" t="s">
        <v>14</v>
      </c>
      <c r="B12" s="186"/>
      <c r="C12" s="186"/>
      <c r="D12" s="186"/>
      <c r="E12" s="186"/>
      <c r="F12" s="186"/>
      <c r="G12" s="186"/>
      <c r="H12" s="187"/>
      <c r="I12" s="4">
        <v>5</v>
      </c>
      <c r="J12" s="278"/>
      <c r="K12" s="278">
        <v>2341601</v>
      </c>
    </row>
    <row r="13" spans="1:11" ht="12.75">
      <c r="A13" s="185" t="s">
        <v>118</v>
      </c>
      <c r="B13" s="186"/>
      <c r="C13" s="186"/>
      <c r="D13" s="186"/>
      <c r="E13" s="186"/>
      <c r="F13" s="186"/>
      <c r="G13" s="186"/>
      <c r="H13" s="187"/>
      <c r="I13" s="4">
        <v>6</v>
      </c>
      <c r="J13" s="278">
        <v>314650</v>
      </c>
      <c r="K13" s="278">
        <v>2316092</v>
      </c>
    </row>
    <row r="14" spans="1:11" ht="12.75">
      <c r="A14" s="185" t="s">
        <v>216</v>
      </c>
      <c r="B14" s="186"/>
      <c r="C14" s="186"/>
      <c r="D14" s="186"/>
      <c r="E14" s="186"/>
      <c r="F14" s="186"/>
      <c r="G14" s="186"/>
      <c r="H14" s="187"/>
      <c r="I14" s="4">
        <v>7</v>
      </c>
      <c r="J14" s="278"/>
      <c r="K14" s="278"/>
    </row>
    <row r="15" spans="1:11" ht="12.75">
      <c r="A15" s="185" t="s">
        <v>217</v>
      </c>
      <c r="B15" s="186"/>
      <c r="C15" s="186"/>
      <c r="D15" s="186"/>
      <c r="E15" s="186"/>
      <c r="F15" s="186"/>
      <c r="G15" s="186"/>
      <c r="H15" s="187"/>
      <c r="I15" s="4">
        <v>8</v>
      </c>
      <c r="J15" s="278"/>
      <c r="K15" s="278"/>
    </row>
    <row r="16" spans="1:11" ht="12.75">
      <c r="A16" s="185" t="s">
        <v>218</v>
      </c>
      <c r="B16" s="186"/>
      <c r="C16" s="186"/>
      <c r="D16" s="186"/>
      <c r="E16" s="186"/>
      <c r="F16" s="186"/>
      <c r="G16" s="186"/>
      <c r="H16" s="187"/>
      <c r="I16" s="4">
        <v>9</v>
      </c>
      <c r="J16" s="278"/>
      <c r="K16" s="278"/>
    </row>
    <row r="17" spans="1:11" ht="12.75">
      <c r="A17" s="185" t="s">
        <v>214</v>
      </c>
      <c r="B17" s="186"/>
      <c r="C17" s="186"/>
      <c r="D17" s="186"/>
      <c r="E17" s="186"/>
      <c r="F17" s="186"/>
      <c r="G17" s="186"/>
      <c r="H17" s="187"/>
      <c r="I17" s="4">
        <v>10</v>
      </c>
      <c r="J17" s="277">
        <f>SUM(J18:J26)</f>
        <v>568578813</v>
      </c>
      <c r="K17" s="277">
        <f>SUM(K18:K26)</f>
        <v>597016129</v>
      </c>
    </row>
    <row r="18" spans="1:11" ht="12.75">
      <c r="A18" s="185" t="s">
        <v>219</v>
      </c>
      <c r="B18" s="186"/>
      <c r="C18" s="186"/>
      <c r="D18" s="186"/>
      <c r="E18" s="186"/>
      <c r="F18" s="186"/>
      <c r="G18" s="186"/>
      <c r="H18" s="187"/>
      <c r="I18" s="4">
        <v>11</v>
      </c>
      <c r="J18" s="278">
        <v>33647406</v>
      </c>
      <c r="K18" s="278">
        <v>33729172</v>
      </c>
    </row>
    <row r="19" spans="1:11" ht="12.75">
      <c r="A19" s="185" t="s">
        <v>255</v>
      </c>
      <c r="B19" s="186"/>
      <c r="C19" s="186"/>
      <c r="D19" s="186"/>
      <c r="E19" s="186"/>
      <c r="F19" s="186"/>
      <c r="G19" s="186"/>
      <c r="H19" s="187"/>
      <c r="I19" s="4">
        <v>12</v>
      </c>
      <c r="J19" s="278">
        <v>171455749</v>
      </c>
      <c r="K19" s="278">
        <v>199733792</v>
      </c>
    </row>
    <row r="20" spans="1:11" ht="12.75">
      <c r="A20" s="185" t="s">
        <v>220</v>
      </c>
      <c r="B20" s="186"/>
      <c r="C20" s="186"/>
      <c r="D20" s="186"/>
      <c r="E20" s="186"/>
      <c r="F20" s="186"/>
      <c r="G20" s="186"/>
      <c r="H20" s="187"/>
      <c r="I20" s="4">
        <v>13</v>
      </c>
      <c r="J20" s="278">
        <v>323730917</v>
      </c>
      <c r="K20" s="278">
        <v>346713059</v>
      </c>
    </row>
    <row r="21" spans="1:11" ht="12.75">
      <c r="A21" s="185" t="s">
        <v>27</v>
      </c>
      <c r="B21" s="186"/>
      <c r="C21" s="186"/>
      <c r="D21" s="186"/>
      <c r="E21" s="186"/>
      <c r="F21" s="186"/>
      <c r="G21" s="186"/>
      <c r="H21" s="187"/>
      <c r="I21" s="4">
        <v>14</v>
      </c>
      <c r="J21" s="278"/>
      <c r="K21" s="278"/>
    </row>
    <row r="22" spans="1:11" ht="12.75">
      <c r="A22" s="185" t="s">
        <v>28</v>
      </c>
      <c r="B22" s="186"/>
      <c r="C22" s="186"/>
      <c r="D22" s="186"/>
      <c r="E22" s="186"/>
      <c r="F22" s="186"/>
      <c r="G22" s="186"/>
      <c r="H22" s="187"/>
      <c r="I22" s="4">
        <v>15</v>
      </c>
      <c r="J22" s="278"/>
      <c r="K22" s="278"/>
    </row>
    <row r="23" spans="1:11" ht="12.75">
      <c r="A23" s="185" t="s">
        <v>74</v>
      </c>
      <c r="B23" s="186"/>
      <c r="C23" s="186"/>
      <c r="D23" s="186"/>
      <c r="E23" s="186"/>
      <c r="F23" s="186"/>
      <c r="G23" s="186"/>
      <c r="H23" s="187"/>
      <c r="I23" s="4">
        <v>16</v>
      </c>
      <c r="J23" s="278">
        <v>169946</v>
      </c>
      <c r="K23" s="278">
        <v>2874452</v>
      </c>
    </row>
    <row r="24" spans="1:11" ht="12.75">
      <c r="A24" s="185" t="s">
        <v>75</v>
      </c>
      <c r="B24" s="186"/>
      <c r="C24" s="186"/>
      <c r="D24" s="186"/>
      <c r="E24" s="186"/>
      <c r="F24" s="186"/>
      <c r="G24" s="186"/>
      <c r="H24" s="187"/>
      <c r="I24" s="4">
        <v>17</v>
      </c>
      <c r="J24" s="278">
        <v>38196165</v>
      </c>
      <c r="K24" s="278">
        <v>12659056</v>
      </c>
    </row>
    <row r="25" spans="1:11" ht="12.75">
      <c r="A25" s="185" t="s">
        <v>76</v>
      </c>
      <c r="B25" s="186"/>
      <c r="C25" s="186"/>
      <c r="D25" s="186"/>
      <c r="E25" s="186"/>
      <c r="F25" s="186"/>
      <c r="G25" s="186"/>
      <c r="H25" s="187"/>
      <c r="I25" s="4">
        <v>18</v>
      </c>
      <c r="J25" s="278">
        <v>9300</v>
      </c>
      <c r="K25" s="278">
        <v>9300</v>
      </c>
    </row>
    <row r="26" spans="1:11" ht="12.75">
      <c r="A26" s="185" t="s">
        <v>77</v>
      </c>
      <c r="B26" s="186"/>
      <c r="C26" s="186"/>
      <c r="D26" s="186"/>
      <c r="E26" s="186"/>
      <c r="F26" s="186"/>
      <c r="G26" s="186"/>
      <c r="H26" s="187"/>
      <c r="I26" s="4">
        <v>19</v>
      </c>
      <c r="J26" s="278">
        <v>1369330</v>
      </c>
      <c r="K26" s="278">
        <v>1297298</v>
      </c>
    </row>
    <row r="27" spans="1:11" ht="12.75">
      <c r="A27" s="185" t="s">
        <v>198</v>
      </c>
      <c r="B27" s="186"/>
      <c r="C27" s="186"/>
      <c r="D27" s="186"/>
      <c r="E27" s="186"/>
      <c r="F27" s="186"/>
      <c r="G27" s="186"/>
      <c r="H27" s="187"/>
      <c r="I27" s="4">
        <v>20</v>
      </c>
      <c r="J27" s="277">
        <f>SUM(J28:J35)</f>
        <v>13550288</v>
      </c>
      <c r="K27" s="277">
        <f>SUM(K28:K35)</f>
        <v>13532973</v>
      </c>
    </row>
    <row r="28" spans="1:11" ht="12.75">
      <c r="A28" s="185" t="s">
        <v>78</v>
      </c>
      <c r="B28" s="186"/>
      <c r="C28" s="186"/>
      <c r="D28" s="186"/>
      <c r="E28" s="186"/>
      <c r="F28" s="186"/>
      <c r="G28" s="186"/>
      <c r="H28" s="187"/>
      <c r="I28" s="4">
        <v>21</v>
      </c>
      <c r="J28" s="278">
        <v>1000012</v>
      </c>
      <c r="K28" s="278">
        <v>1000000</v>
      </c>
    </row>
    <row r="29" spans="1:11" ht="12.75">
      <c r="A29" s="185" t="s">
        <v>79</v>
      </c>
      <c r="B29" s="186"/>
      <c r="C29" s="186"/>
      <c r="D29" s="186"/>
      <c r="E29" s="186"/>
      <c r="F29" s="186"/>
      <c r="G29" s="186"/>
      <c r="H29" s="187"/>
      <c r="I29" s="4">
        <v>22</v>
      </c>
      <c r="J29" s="278"/>
      <c r="K29" s="278"/>
    </row>
    <row r="30" spans="1:11" ht="12.75">
      <c r="A30" s="185" t="s">
        <v>80</v>
      </c>
      <c r="B30" s="186"/>
      <c r="C30" s="186"/>
      <c r="D30" s="186"/>
      <c r="E30" s="186"/>
      <c r="F30" s="186"/>
      <c r="G30" s="186"/>
      <c r="H30" s="187"/>
      <c r="I30" s="4">
        <v>23</v>
      </c>
      <c r="J30" s="278">
        <v>445169</v>
      </c>
      <c r="K30" s="278">
        <v>458205</v>
      </c>
    </row>
    <row r="31" spans="1:11" ht="12.75">
      <c r="A31" s="185" t="s">
        <v>85</v>
      </c>
      <c r="B31" s="186"/>
      <c r="C31" s="186"/>
      <c r="D31" s="186"/>
      <c r="E31" s="186"/>
      <c r="F31" s="186"/>
      <c r="G31" s="186"/>
      <c r="H31" s="187"/>
      <c r="I31" s="4">
        <v>24</v>
      </c>
      <c r="J31" s="278"/>
      <c r="K31" s="278"/>
    </row>
    <row r="32" spans="1:11" ht="12.75">
      <c r="A32" s="185" t="s">
        <v>86</v>
      </c>
      <c r="B32" s="186"/>
      <c r="C32" s="186"/>
      <c r="D32" s="186"/>
      <c r="E32" s="186"/>
      <c r="F32" s="186"/>
      <c r="G32" s="186"/>
      <c r="H32" s="187"/>
      <c r="I32" s="4">
        <v>25</v>
      </c>
      <c r="J32" s="278">
        <v>12105107</v>
      </c>
      <c r="K32" s="278">
        <v>12074768</v>
      </c>
    </row>
    <row r="33" spans="1:11" ht="12.75">
      <c r="A33" s="185" t="s">
        <v>87</v>
      </c>
      <c r="B33" s="186"/>
      <c r="C33" s="186"/>
      <c r="D33" s="186"/>
      <c r="E33" s="186"/>
      <c r="F33" s="186"/>
      <c r="G33" s="186"/>
      <c r="H33" s="187"/>
      <c r="I33" s="4">
        <v>26</v>
      </c>
      <c r="J33" s="278"/>
      <c r="K33" s="278"/>
    </row>
    <row r="34" spans="1:11" ht="12.75">
      <c r="A34" s="185" t="s">
        <v>81</v>
      </c>
      <c r="B34" s="186"/>
      <c r="C34" s="186"/>
      <c r="D34" s="186"/>
      <c r="E34" s="186"/>
      <c r="F34" s="186"/>
      <c r="G34" s="186"/>
      <c r="H34" s="187"/>
      <c r="I34" s="4">
        <v>27</v>
      </c>
      <c r="J34" s="278"/>
      <c r="K34" s="278"/>
    </row>
    <row r="35" spans="1:11" ht="12.75">
      <c r="A35" s="185" t="s">
        <v>190</v>
      </c>
      <c r="B35" s="186"/>
      <c r="C35" s="186"/>
      <c r="D35" s="186"/>
      <c r="E35" s="186"/>
      <c r="F35" s="186"/>
      <c r="G35" s="186"/>
      <c r="H35" s="187"/>
      <c r="I35" s="4">
        <v>28</v>
      </c>
      <c r="J35" s="278"/>
      <c r="K35" s="278"/>
    </row>
    <row r="36" spans="1:11" ht="12.75">
      <c r="A36" s="185" t="s">
        <v>191</v>
      </c>
      <c r="B36" s="186"/>
      <c r="C36" s="186"/>
      <c r="D36" s="186"/>
      <c r="E36" s="186"/>
      <c r="F36" s="186"/>
      <c r="G36" s="186"/>
      <c r="H36" s="187"/>
      <c r="I36" s="4">
        <v>29</v>
      </c>
      <c r="J36" s="277">
        <f>SUM(J37:J39)</f>
        <v>381714</v>
      </c>
      <c r="K36" s="277">
        <f>SUM(K37:K39)</f>
        <v>140899</v>
      </c>
    </row>
    <row r="37" spans="1:11" ht="12.75">
      <c r="A37" s="185" t="s">
        <v>82</v>
      </c>
      <c r="B37" s="186"/>
      <c r="C37" s="186"/>
      <c r="D37" s="186"/>
      <c r="E37" s="186"/>
      <c r="F37" s="186"/>
      <c r="G37" s="186"/>
      <c r="H37" s="187"/>
      <c r="I37" s="4">
        <v>30</v>
      </c>
      <c r="J37" s="278"/>
      <c r="K37" s="278"/>
    </row>
    <row r="38" spans="1:11" ht="12.75">
      <c r="A38" s="185" t="s">
        <v>83</v>
      </c>
      <c r="B38" s="186"/>
      <c r="C38" s="186"/>
      <c r="D38" s="186"/>
      <c r="E38" s="186"/>
      <c r="F38" s="186"/>
      <c r="G38" s="186"/>
      <c r="H38" s="187"/>
      <c r="I38" s="4">
        <v>31</v>
      </c>
      <c r="J38" s="278">
        <v>381714</v>
      </c>
      <c r="K38" s="278">
        <v>140899</v>
      </c>
    </row>
    <row r="39" spans="1:11" ht="12.75">
      <c r="A39" s="185" t="s">
        <v>84</v>
      </c>
      <c r="B39" s="186"/>
      <c r="C39" s="186"/>
      <c r="D39" s="186"/>
      <c r="E39" s="186"/>
      <c r="F39" s="186"/>
      <c r="G39" s="186"/>
      <c r="H39" s="187"/>
      <c r="I39" s="4">
        <v>32</v>
      </c>
      <c r="J39" s="278"/>
      <c r="K39" s="278"/>
    </row>
    <row r="40" spans="1:11" ht="12.75">
      <c r="A40" s="185" t="s">
        <v>192</v>
      </c>
      <c r="B40" s="186"/>
      <c r="C40" s="186"/>
      <c r="D40" s="186"/>
      <c r="E40" s="186"/>
      <c r="F40" s="186"/>
      <c r="G40" s="186"/>
      <c r="H40" s="187"/>
      <c r="I40" s="4">
        <v>33</v>
      </c>
      <c r="J40" s="278"/>
      <c r="K40" s="278"/>
    </row>
    <row r="41" spans="1:11" ht="12.75">
      <c r="A41" s="182" t="s">
        <v>248</v>
      </c>
      <c r="B41" s="183"/>
      <c r="C41" s="183"/>
      <c r="D41" s="183"/>
      <c r="E41" s="183"/>
      <c r="F41" s="183"/>
      <c r="G41" s="183"/>
      <c r="H41" s="184"/>
      <c r="I41" s="4">
        <v>34</v>
      </c>
      <c r="J41" s="277">
        <f>J42+J50+J57+J65</f>
        <v>849490417</v>
      </c>
      <c r="K41" s="277">
        <f>K42+K50+K57+K65</f>
        <v>771283184</v>
      </c>
    </row>
    <row r="42" spans="1:11" ht="12.75">
      <c r="A42" s="185" t="s">
        <v>103</v>
      </c>
      <c r="B42" s="186"/>
      <c r="C42" s="186"/>
      <c r="D42" s="186"/>
      <c r="E42" s="186"/>
      <c r="F42" s="186"/>
      <c r="G42" s="186"/>
      <c r="H42" s="187"/>
      <c r="I42" s="4">
        <v>35</v>
      </c>
      <c r="J42" s="277">
        <f>SUM(J43:J49)</f>
        <v>475797123</v>
      </c>
      <c r="K42" s="277">
        <f>SUM(K43:K49)</f>
        <v>366716814</v>
      </c>
    </row>
    <row r="43" spans="1:11" ht="12.75">
      <c r="A43" s="185" t="s">
        <v>123</v>
      </c>
      <c r="B43" s="186"/>
      <c r="C43" s="186"/>
      <c r="D43" s="186"/>
      <c r="E43" s="186"/>
      <c r="F43" s="186"/>
      <c r="G43" s="186"/>
      <c r="H43" s="187"/>
      <c r="I43" s="4">
        <v>36</v>
      </c>
      <c r="J43" s="278">
        <v>49824143</v>
      </c>
      <c r="K43" s="278">
        <v>51632052</v>
      </c>
    </row>
    <row r="44" spans="1:11" ht="12.75">
      <c r="A44" s="185" t="s">
        <v>124</v>
      </c>
      <c r="B44" s="186"/>
      <c r="C44" s="186"/>
      <c r="D44" s="186"/>
      <c r="E44" s="186"/>
      <c r="F44" s="186"/>
      <c r="G44" s="186"/>
      <c r="H44" s="187"/>
      <c r="I44" s="4">
        <v>37</v>
      </c>
      <c r="J44" s="278"/>
      <c r="K44" s="278"/>
    </row>
    <row r="45" spans="1:11" ht="12.75">
      <c r="A45" s="185" t="s">
        <v>88</v>
      </c>
      <c r="B45" s="186"/>
      <c r="C45" s="186"/>
      <c r="D45" s="186"/>
      <c r="E45" s="186"/>
      <c r="F45" s="186"/>
      <c r="G45" s="186"/>
      <c r="H45" s="187"/>
      <c r="I45" s="4">
        <v>38</v>
      </c>
      <c r="J45" s="278">
        <v>408543326</v>
      </c>
      <c r="K45" s="278">
        <v>243409271</v>
      </c>
    </row>
    <row r="46" spans="1:11" ht="12.75">
      <c r="A46" s="185" t="s">
        <v>89</v>
      </c>
      <c r="B46" s="186"/>
      <c r="C46" s="186"/>
      <c r="D46" s="186"/>
      <c r="E46" s="186"/>
      <c r="F46" s="186"/>
      <c r="G46" s="186"/>
      <c r="H46" s="187"/>
      <c r="I46" s="4">
        <v>39</v>
      </c>
      <c r="J46" s="278">
        <v>14128440</v>
      </c>
      <c r="K46" s="278">
        <v>53620832</v>
      </c>
    </row>
    <row r="47" spans="1:11" ht="12.75">
      <c r="A47" s="185" t="s">
        <v>90</v>
      </c>
      <c r="B47" s="186"/>
      <c r="C47" s="186"/>
      <c r="D47" s="186"/>
      <c r="E47" s="186"/>
      <c r="F47" s="186"/>
      <c r="G47" s="186"/>
      <c r="H47" s="187"/>
      <c r="I47" s="4">
        <v>40</v>
      </c>
      <c r="J47" s="278">
        <v>3301214</v>
      </c>
      <c r="K47" s="278">
        <v>18054659</v>
      </c>
    </row>
    <row r="48" spans="1:11" ht="12.75">
      <c r="A48" s="185" t="s">
        <v>91</v>
      </c>
      <c r="B48" s="186"/>
      <c r="C48" s="186"/>
      <c r="D48" s="186"/>
      <c r="E48" s="186"/>
      <c r="F48" s="186"/>
      <c r="G48" s="186"/>
      <c r="H48" s="187"/>
      <c r="I48" s="4">
        <v>41</v>
      </c>
      <c r="J48" s="278"/>
      <c r="K48" s="278"/>
    </row>
    <row r="49" spans="1:11" ht="12.75">
      <c r="A49" s="185" t="s">
        <v>92</v>
      </c>
      <c r="B49" s="186"/>
      <c r="C49" s="186"/>
      <c r="D49" s="186"/>
      <c r="E49" s="186"/>
      <c r="F49" s="186"/>
      <c r="G49" s="186"/>
      <c r="H49" s="187"/>
      <c r="I49" s="4">
        <v>42</v>
      </c>
      <c r="J49" s="278"/>
      <c r="K49" s="278"/>
    </row>
    <row r="50" spans="1:11" ht="12.75">
      <c r="A50" s="185" t="s">
        <v>104</v>
      </c>
      <c r="B50" s="186"/>
      <c r="C50" s="186"/>
      <c r="D50" s="186"/>
      <c r="E50" s="186"/>
      <c r="F50" s="186"/>
      <c r="G50" s="186"/>
      <c r="H50" s="187"/>
      <c r="I50" s="4">
        <v>43</v>
      </c>
      <c r="J50" s="277">
        <f>SUM(J51:J56)</f>
        <v>210919640</v>
      </c>
      <c r="K50" s="277">
        <f>SUM(K51:K56)</f>
        <v>215175721</v>
      </c>
    </row>
    <row r="51" spans="1:11" ht="12.75">
      <c r="A51" s="185" t="s">
        <v>208</v>
      </c>
      <c r="B51" s="186"/>
      <c r="C51" s="186"/>
      <c r="D51" s="186"/>
      <c r="E51" s="186"/>
      <c r="F51" s="186"/>
      <c r="G51" s="186"/>
      <c r="H51" s="187"/>
      <c r="I51" s="4">
        <v>44</v>
      </c>
      <c r="J51" s="278">
        <v>31527862</v>
      </c>
      <c r="K51" s="278">
        <v>20470164</v>
      </c>
    </row>
    <row r="52" spans="1:11" ht="12.75">
      <c r="A52" s="185" t="s">
        <v>209</v>
      </c>
      <c r="B52" s="186"/>
      <c r="C52" s="186"/>
      <c r="D52" s="186"/>
      <c r="E52" s="186"/>
      <c r="F52" s="186"/>
      <c r="G52" s="186"/>
      <c r="H52" s="187"/>
      <c r="I52" s="4">
        <v>45</v>
      </c>
      <c r="J52" s="278">
        <v>136177374</v>
      </c>
      <c r="K52" s="278">
        <v>139136144</v>
      </c>
    </row>
    <row r="53" spans="1:11" ht="12.75">
      <c r="A53" s="185" t="s">
        <v>210</v>
      </c>
      <c r="B53" s="186"/>
      <c r="C53" s="186"/>
      <c r="D53" s="186"/>
      <c r="E53" s="186"/>
      <c r="F53" s="186"/>
      <c r="G53" s="186"/>
      <c r="H53" s="187"/>
      <c r="I53" s="4">
        <v>46</v>
      </c>
      <c r="J53" s="278"/>
      <c r="K53" s="278"/>
    </row>
    <row r="54" spans="1:11" ht="12.75">
      <c r="A54" s="185" t="s">
        <v>211</v>
      </c>
      <c r="B54" s="186"/>
      <c r="C54" s="186"/>
      <c r="D54" s="186"/>
      <c r="E54" s="186"/>
      <c r="F54" s="186"/>
      <c r="G54" s="186"/>
      <c r="H54" s="187"/>
      <c r="I54" s="4">
        <v>47</v>
      </c>
      <c r="J54" s="278">
        <v>28156</v>
      </c>
      <c r="K54" s="278">
        <v>64468</v>
      </c>
    </row>
    <row r="55" spans="1:11" ht="12.75">
      <c r="A55" s="185" t="s">
        <v>10</v>
      </c>
      <c r="B55" s="186"/>
      <c r="C55" s="186"/>
      <c r="D55" s="186"/>
      <c r="E55" s="186"/>
      <c r="F55" s="186"/>
      <c r="G55" s="186"/>
      <c r="H55" s="187"/>
      <c r="I55" s="4">
        <v>48</v>
      </c>
      <c r="J55" s="278">
        <v>42579514</v>
      </c>
      <c r="K55" s="278">
        <v>55414908</v>
      </c>
    </row>
    <row r="56" spans="1:11" ht="12.75">
      <c r="A56" s="185" t="s">
        <v>11</v>
      </c>
      <c r="B56" s="186"/>
      <c r="C56" s="186"/>
      <c r="D56" s="186"/>
      <c r="E56" s="186"/>
      <c r="F56" s="186"/>
      <c r="G56" s="186"/>
      <c r="H56" s="187"/>
      <c r="I56" s="4">
        <v>49</v>
      </c>
      <c r="J56" s="278">
        <v>606734</v>
      </c>
      <c r="K56" s="278">
        <v>90037</v>
      </c>
    </row>
    <row r="57" spans="1:11" ht="12.75">
      <c r="A57" s="185" t="s">
        <v>105</v>
      </c>
      <c r="B57" s="186"/>
      <c r="C57" s="186"/>
      <c r="D57" s="186"/>
      <c r="E57" s="186"/>
      <c r="F57" s="186"/>
      <c r="G57" s="186"/>
      <c r="H57" s="187"/>
      <c r="I57" s="4">
        <v>50</v>
      </c>
      <c r="J57" s="277">
        <f>SUM(J58:J64)</f>
        <v>99801282</v>
      </c>
      <c r="K57" s="277">
        <f>SUM(K58:K64)</f>
        <v>130113129</v>
      </c>
    </row>
    <row r="58" spans="1:11" ht="12.75">
      <c r="A58" s="185" t="s">
        <v>78</v>
      </c>
      <c r="B58" s="186"/>
      <c r="C58" s="186"/>
      <c r="D58" s="186"/>
      <c r="E58" s="186"/>
      <c r="F58" s="186"/>
      <c r="G58" s="186"/>
      <c r="H58" s="187"/>
      <c r="I58" s="4">
        <v>51</v>
      </c>
      <c r="J58" s="278"/>
      <c r="K58" s="278"/>
    </row>
    <row r="59" spans="1:11" ht="12.75">
      <c r="A59" s="185" t="s">
        <v>79</v>
      </c>
      <c r="B59" s="186"/>
      <c r="C59" s="186"/>
      <c r="D59" s="186"/>
      <c r="E59" s="186"/>
      <c r="F59" s="186"/>
      <c r="G59" s="186"/>
      <c r="H59" s="187"/>
      <c r="I59" s="4">
        <v>52</v>
      </c>
      <c r="J59" s="278"/>
      <c r="K59" s="278"/>
    </row>
    <row r="60" spans="1:11" ht="12.75">
      <c r="A60" s="185" t="s">
        <v>250</v>
      </c>
      <c r="B60" s="186"/>
      <c r="C60" s="186"/>
      <c r="D60" s="186"/>
      <c r="E60" s="186"/>
      <c r="F60" s="186"/>
      <c r="G60" s="186"/>
      <c r="H60" s="187"/>
      <c r="I60" s="4">
        <v>53</v>
      </c>
      <c r="J60" s="278"/>
      <c r="K60" s="278"/>
    </row>
    <row r="61" spans="1:11" ht="12.75">
      <c r="A61" s="185" t="s">
        <v>85</v>
      </c>
      <c r="B61" s="186"/>
      <c r="C61" s="186"/>
      <c r="D61" s="186"/>
      <c r="E61" s="186"/>
      <c r="F61" s="186"/>
      <c r="G61" s="186"/>
      <c r="H61" s="187"/>
      <c r="I61" s="4">
        <v>54</v>
      </c>
      <c r="J61" s="278"/>
      <c r="K61" s="278"/>
    </row>
    <row r="62" spans="1:11" ht="12.75">
      <c r="A62" s="185" t="s">
        <v>86</v>
      </c>
      <c r="B62" s="186"/>
      <c r="C62" s="186"/>
      <c r="D62" s="186"/>
      <c r="E62" s="186"/>
      <c r="F62" s="186"/>
      <c r="G62" s="186"/>
      <c r="H62" s="187"/>
      <c r="I62" s="4">
        <v>55</v>
      </c>
      <c r="J62" s="278">
        <v>43590465</v>
      </c>
      <c r="K62" s="278">
        <v>4350000</v>
      </c>
    </row>
    <row r="63" spans="1:11" ht="12.75">
      <c r="A63" s="185" t="s">
        <v>87</v>
      </c>
      <c r="B63" s="186"/>
      <c r="C63" s="186"/>
      <c r="D63" s="186"/>
      <c r="E63" s="186"/>
      <c r="F63" s="186"/>
      <c r="G63" s="186"/>
      <c r="H63" s="187"/>
      <c r="I63" s="4">
        <v>56</v>
      </c>
      <c r="J63" s="278">
        <v>54208341</v>
      </c>
      <c r="K63" s="278">
        <v>102460737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4">
        <v>57</v>
      </c>
      <c r="J64" s="278">
        <v>2002476</v>
      </c>
      <c r="K64" s="278">
        <v>23302392</v>
      </c>
    </row>
    <row r="65" spans="1:11" ht="12.75">
      <c r="A65" s="185" t="s">
        <v>215</v>
      </c>
      <c r="B65" s="186"/>
      <c r="C65" s="186"/>
      <c r="D65" s="186"/>
      <c r="E65" s="186"/>
      <c r="F65" s="186"/>
      <c r="G65" s="186"/>
      <c r="H65" s="187"/>
      <c r="I65" s="4">
        <v>58</v>
      </c>
      <c r="J65" s="278">
        <v>62972372</v>
      </c>
      <c r="K65" s="278">
        <v>59277520</v>
      </c>
    </row>
    <row r="66" spans="1:11" ht="12.75">
      <c r="A66" s="182" t="s">
        <v>58</v>
      </c>
      <c r="B66" s="183"/>
      <c r="C66" s="183"/>
      <c r="D66" s="183"/>
      <c r="E66" s="183"/>
      <c r="F66" s="183"/>
      <c r="G66" s="183"/>
      <c r="H66" s="184"/>
      <c r="I66" s="4">
        <v>59</v>
      </c>
      <c r="J66" s="278">
        <v>7792564</v>
      </c>
      <c r="K66" s="278">
        <v>5706555</v>
      </c>
    </row>
    <row r="67" spans="1:11" ht="12.75">
      <c r="A67" s="182" t="s">
        <v>249</v>
      </c>
      <c r="B67" s="183"/>
      <c r="C67" s="183"/>
      <c r="D67" s="183"/>
      <c r="E67" s="183"/>
      <c r="F67" s="183"/>
      <c r="G67" s="183"/>
      <c r="H67" s="184"/>
      <c r="I67" s="4">
        <v>60</v>
      </c>
      <c r="J67" s="277">
        <f>J8+J9+J41+J66</f>
        <v>1440108446</v>
      </c>
      <c r="K67" s="277">
        <f>K8+K9+K41+K66</f>
        <v>1392706299</v>
      </c>
    </row>
    <row r="68" spans="1:11" ht="12.75">
      <c r="A68" s="198" t="s">
        <v>93</v>
      </c>
      <c r="B68" s="199"/>
      <c r="C68" s="199"/>
      <c r="D68" s="199"/>
      <c r="E68" s="199"/>
      <c r="F68" s="199"/>
      <c r="G68" s="199"/>
      <c r="H68" s="200"/>
      <c r="I68" s="5">
        <v>61</v>
      </c>
      <c r="J68" s="279">
        <v>417364560</v>
      </c>
      <c r="K68" s="279">
        <v>740636185</v>
      </c>
    </row>
    <row r="69" spans="1:11" ht="12.75">
      <c r="A69" s="201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79" t="s">
        <v>199</v>
      </c>
      <c r="B70" s="180"/>
      <c r="C70" s="180"/>
      <c r="D70" s="180"/>
      <c r="E70" s="180"/>
      <c r="F70" s="180"/>
      <c r="G70" s="180"/>
      <c r="H70" s="181"/>
      <c r="I70" s="6">
        <v>62</v>
      </c>
      <c r="J70" s="280">
        <f>J71+J72+J73+J79+J80+J83+J86</f>
        <v>612215968</v>
      </c>
      <c r="K70" s="280">
        <f>K71+K72+K73+K79+K80+K83+K86</f>
        <v>622938288</v>
      </c>
    </row>
    <row r="71" spans="1:11" ht="12.75">
      <c r="A71" s="185" t="s">
        <v>147</v>
      </c>
      <c r="B71" s="186"/>
      <c r="C71" s="186"/>
      <c r="D71" s="186"/>
      <c r="E71" s="186"/>
      <c r="F71" s="186"/>
      <c r="G71" s="186"/>
      <c r="H71" s="187"/>
      <c r="I71" s="4">
        <v>63</v>
      </c>
      <c r="J71" s="278">
        <v>249600060</v>
      </c>
      <c r="K71" s="278">
        <v>249600060</v>
      </c>
    </row>
    <row r="72" spans="1:11" ht="12.75">
      <c r="A72" s="185" t="s">
        <v>148</v>
      </c>
      <c r="B72" s="186"/>
      <c r="C72" s="186"/>
      <c r="D72" s="186"/>
      <c r="E72" s="186"/>
      <c r="F72" s="186"/>
      <c r="G72" s="186"/>
      <c r="H72" s="187"/>
      <c r="I72" s="4">
        <v>64</v>
      </c>
      <c r="J72" s="278">
        <v>9064214</v>
      </c>
      <c r="K72" s="278">
        <v>9064213</v>
      </c>
    </row>
    <row r="73" spans="1:11" ht="12.75">
      <c r="A73" s="185" t="s">
        <v>149</v>
      </c>
      <c r="B73" s="186"/>
      <c r="C73" s="186"/>
      <c r="D73" s="186"/>
      <c r="E73" s="186"/>
      <c r="F73" s="186"/>
      <c r="G73" s="186"/>
      <c r="H73" s="187"/>
      <c r="I73" s="4">
        <v>65</v>
      </c>
      <c r="J73" s="277">
        <f>J74+J75-J76+J77+J78</f>
        <v>24072591</v>
      </c>
      <c r="K73" s="277">
        <f>K74+K75-K76+K77+K78</f>
        <v>14845835</v>
      </c>
    </row>
    <row r="74" spans="1:11" ht="12.75">
      <c r="A74" s="185" t="s">
        <v>150</v>
      </c>
      <c r="B74" s="186"/>
      <c r="C74" s="186"/>
      <c r="D74" s="186"/>
      <c r="E74" s="186"/>
      <c r="F74" s="186"/>
      <c r="G74" s="186"/>
      <c r="H74" s="187"/>
      <c r="I74" s="4">
        <v>66</v>
      </c>
      <c r="J74" s="278">
        <v>12480003</v>
      </c>
      <c r="K74" s="278">
        <v>12480003</v>
      </c>
    </row>
    <row r="75" spans="1:11" ht="12.75">
      <c r="A75" s="185" t="s">
        <v>151</v>
      </c>
      <c r="B75" s="186"/>
      <c r="C75" s="186"/>
      <c r="D75" s="186"/>
      <c r="E75" s="186"/>
      <c r="F75" s="186"/>
      <c r="G75" s="186"/>
      <c r="H75" s="187"/>
      <c r="I75" s="4">
        <v>67</v>
      </c>
      <c r="J75" s="278">
        <v>13866669</v>
      </c>
      <c r="K75" s="278">
        <v>3015832</v>
      </c>
    </row>
    <row r="76" spans="1:11" ht="12.75">
      <c r="A76" s="185" t="s">
        <v>139</v>
      </c>
      <c r="B76" s="186"/>
      <c r="C76" s="186"/>
      <c r="D76" s="186"/>
      <c r="E76" s="186"/>
      <c r="F76" s="186"/>
      <c r="G76" s="186"/>
      <c r="H76" s="187"/>
      <c r="I76" s="4">
        <v>68</v>
      </c>
      <c r="J76" s="278">
        <v>2274081</v>
      </c>
      <c r="K76" s="278">
        <v>8747611</v>
      </c>
    </row>
    <row r="77" spans="1:11" ht="12.75">
      <c r="A77" s="185" t="s">
        <v>140</v>
      </c>
      <c r="B77" s="186"/>
      <c r="C77" s="186"/>
      <c r="D77" s="186"/>
      <c r="E77" s="186"/>
      <c r="F77" s="186"/>
      <c r="G77" s="186"/>
      <c r="H77" s="187"/>
      <c r="I77" s="4">
        <v>69</v>
      </c>
      <c r="J77" s="278"/>
      <c r="K77" s="278"/>
    </row>
    <row r="78" spans="1:11" ht="12.75">
      <c r="A78" s="185" t="s">
        <v>141</v>
      </c>
      <c r="B78" s="186"/>
      <c r="C78" s="186"/>
      <c r="D78" s="186"/>
      <c r="E78" s="186"/>
      <c r="F78" s="186"/>
      <c r="G78" s="186"/>
      <c r="H78" s="187"/>
      <c r="I78" s="4">
        <v>70</v>
      </c>
      <c r="J78" s="278"/>
      <c r="K78" s="278">
        <v>8097611</v>
      </c>
    </row>
    <row r="79" spans="1:11" ht="12.75">
      <c r="A79" s="185" t="s">
        <v>142</v>
      </c>
      <c r="B79" s="186"/>
      <c r="C79" s="186"/>
      <c r="D79" s="186"/>
      <c r="E79" s="186"/>
      <c r="F79" s="186"/>
      <c r="G79" s="186"/>
      <c r="H79" s="187"/>
      <c r="I79" s="4">
        <v>71</v>
      </c>
      <c r="J79" s="278">
        <v>7911312</v>
      </c>
      <c r="K79" s="278">
        <v>7494439</v>
      </c>
    </row>
    <row r="80" spans="1:11" ht="12.75">
      <c r="A80" s="185" t="s">
        <v>246</v>
      </c>
      <c r="B80" s="186"/>
      <c r="C80" s="186"/>
      <c r="D80" s="186"/>
      <c r="E80" s="186"/>
      <c r="F80" s="186"/>
      <c r="G80" s="186"/>
      <c r="H80" s="187"/>
      <c r="I80" s="4">
        <v>72</v>
      </c>
      <c r="J80" s="277">
        <f>J81-J82</f>
        <v>166462784</v>
      </c>
      <c r="K80" s="277">
        <f>K81-K82</f>
        <v>163421726</v>
      </c>
    </row>
    <row r="81" spans="1:11" ht="12.75">
      <c r="A81" s="204" t="s">
        <v>175</v>
      </c>
      <c r="B81" s="205"/>
      <c r="C81" s="205"/>
      <c r="D81" s="205"/>
      <c r="E81" s="205"/>
      <c r="F81" s="205"/>
      <c r="G81" s="205"/>
      <c r="H81" s="206"/>
      <c r="I81" s="4">
        <v>73</v>
      </c>
      <c r="J81" s="278">
        <v>166462784</v>
      </c>
      <c r="K81" s="278">
        <v>163421726</v>
      </c>
    </row>
    <row r="82" spans="1:11" ht="12.75">
      <c r="A82" s="204" t="s">
        <v>176</v>
      </c>
      <c r="B82" s="205"/>
      <c r="C82" s="205"/>
      <c r="D82" s="205"/>
      <c r="E82" s="205"/>
      <c r="F82" s="205"/>
      <c r="G82" s="205"/>
      <c r="H82" s="206"/>
      <c r="I82" s="4">
        <v>74</v>
      </c>
      <c r="J82" s="278"/>
      <c r="K82" s="278"/>
    </row>
    <row r="83" spans="1:11" ht="12.75">
      <c r="A83" s="185" t="s">
        <v>247</v>
      </c>
      <c r="B83" s="186"/>
      <c r="C83" s="186"/>
      <c r="D83" s="186"/>
      <c r="E83" s="186"/>
      <c r="F83" s="186"/>
      <c r="G83" s="186"/>
      <c r="H83" s="187"/>
      <c r="I83" s="4">
        <v>75</v>
      </c>
      <c r="J83" s="277">
        <f>J84-J85</f>
        <v>1302042</v>
      </c>
      <c r="K83" s="277">
        <f>K84-K85</f>
        <v>27892840</v>
      </c>
    </row>
    <row r="84" spans="1:11" ht="12.75">
      <c r="A84" s="204" t="s">
        <v>177</v>
      </c>
      <c r="B84" s="205"/>
      <c r="C84" s="205"/>
      <c r="D84" s="205"/>
      <c r="E84" s="205"/>
      <c r="F84" s="205"/>
      <c r="G84" s="205"/>
      <c r="H84" s="206"/>
      <c r="I84" s="4">
        <v>76</v>
      </c>
      <c r="J84" s="278">
        <v>1302042</v>
      </c>
      <c r="K84" s="278">
        <v>27892840</v>
      </c>
    </row>
    <row r="85" spans="1:11" ht="12.75">
      <c r="A85" s="204" t="s">
        <v>178</v>
      </c>
      <c r="B85" s="205"/>
      <c r="C85" s="205"/>
      <c r="D85" s="205"/>
      <c r="E85" s="205"/>
      <c r="F85" s="205"/>
      <c r="G85" s="205"/>
      <c r="H85" s="206"/>
      <c r="I85" s="4">
        <v>77</v>
      </c>
      <c r="J85" s="278"/>
      <c r="K85" s="278"/>
    </row>
    <row r="86" spans="1:11" ht="12.75">
      <c r="A86" s="185" t="s">
        <v>179</v>
      </c>
      <c r="B86" s="186"/>
      <c r="C86" s="186"/>
      <c r="D86" s="186"/>
      <c r="E86" s="186"/>
      <c r="F86" s="186"/>
      <c r="G86" s="186"/>
      <c r="H86" s="187"/>
      <c r="I86" s="4">
        <v>78</v>
      </c>
      <c r="J86" s="278">
        <v>153802965</v>
      </c>
      <c r="K86" s="278">
        <v>150619175</v>
      </c>
    </row>
    <row r="87" spans="1:11" ht="12.75">
      <c r="A87" s="182" t="s">
        <v>19</v>
      </c>
      <c r="B87" s="183"/>
      <c r="C87" s="183"/>
      <c r="D87" s="183"/>
      <c r="E87" s="183"/>
      <c r="F87" s="183"/>
      <c r="G87" s="183"/>
      <c r="H87" s="184"/>
      <c r="I87" s="4">
        <v>79</v>
      </c>
      <c r="J87" s="277">
        <f>SUM(J88:J90)</f>
        <v>60908251</v>
      </c>
      <c r="K87" s="277">
        <f>SUM(K88:K90)</f>
        <v>61164647</v>
      </c>
    </row>
    <row r="88" spans="1:11" ht="12.75">
      <c r="A88" s="185" t="s">
        <v>135</v>
      </c>
      <c r="B88" s="186"/>
      <c r="C88" s="186"/>
      <c r="D88" s="186"/>
      <c r="E88" s="186"/>
      <c r="F88" s="186"/>
      <c r="G88" s="186"/>
      <c r="H88" s="187"/>
      <c r="I88" s="4">
        <v>80</v>
      </c>
      <c r="J88" s="278"/>
      <c r="K88" s="278"/>
    </row>
    <row r="89" spans="1:11" ht="12.75">
      <c r="A89" s="185" t="s">
        <v>136</v>
      </c>
      <c r="B89" s="186"/>
      <c r="C89" s="186"/>
      <c r="D89" s="186"/>
      <c r="E89" s="186"/>
      <c r="F89" s="186"/>
      <c r="G89" s="186"/>
      <c r="H89" s="187"/>
      <c r="I89" s="4">
        <v>81</v>
      </c>
      <c r="J89" s="278"/>
      <c r="K89" s="278"/>
    </row>
    <row r="90" spans="1:11" ht="12.75">
      <c r="A90" s="185" t="s">
        <v>137</v>
      </c>
      <c r="B90" s="186"/>
      <c r="C90" s="186"/>
      <c r="D90" s="186"/>
      <c r="E90" s="186"/>
      <c r="F90" s="186"/>
      <c r="G90" s="186"/>
      <c r="H90" s="187"/>
      <c r="I90" s="4">
        <v>82</v>
      </c>
      <c r="J90" s="278">
        <v>60908251</v>
      </c>
      <c r="K90" s="278">
        <v>61164647</v>
      </c>
    </row>
    <row r="91" spans="1:11" ht="12.75">
      <c r="A91" s="182" t="s">
        <v>20</v>
      </c>
      <c r="B91" s="183"/>
      <c r="C91" s="183"/>
      <c r="D91" s="183"/>
      <c r="E91" s="183"/>
      <c r="F91" s="183"/>
      <c r="G91" s="183"/>
      <c r="H91" s="184"/>
      <c r="I91" s="4">
        <v>83</v>
      </c>
      <c r="J91" s="277">
        <f>SUM(J92:J100)</f>
        <v>437097287</v>
      </c>
      <c r="K91" s="277">
        <f>SUM(K92:K100)</f>
        <v>293753859</v>
      </c>
    </row>
    <row r="92" spans="1:11" ht="12.75">
      <c r="A92" s="185" t="s">
        <v>138</v>
      </c>
      <c r="B92" s="186"/>
      <c r="C92" s="186"/>
      <c r="D92" s="186"/>
      <c r="E92" s="186"/>
      <c r="F92" s="186"/>
      <c r="G92" s="186"/>
      <c r="H92" s="187"/>
      <c r="I92" s="4">
        <v>84</v>
      </c>
      <c r="J92" s="278"/>
      <c r="K92" s="278"/>
    </row>
    <row r="93" spans="1:11" ht="12.75">
      <c r="A93" s="185" t="s">
        <v>251</v>
      </c>
      <c r="B93" s="186"/>
      <c r="C93" s="186"/>
      <c r="D93" s="186"/>
      <c r="E93" s="186"/>
      <c r="F93" s="186"/>
      <c r="G93" s="186"/>
      <c r="H93" s="187"/>
      <c r="I93" s="4">
        <v>85</v>
      </c>
      <c r="J93" s="278">
        <v>4291016</v>
      </c>
      <c r="K93" s="278">
        <v>2204010</v>
      </c>
    </row>
    <row r="94" spans="1:11" ht="12.75">
      <c r="A94" s="185" t="s">
        <v>0</v>
      </c>
      <c r="B94" s="186"/>
      <c r="C94" s="186"/>
      <c r="D94" s="186"/>
      <c r="E94" s="186"/>
      <c r="F94" s="186"/>
      <c r="G94" s="186"/>
      <c r="H94" s="187"/>
      <c r="I94" s="4">
        <v>86</v>
      </c>
      <c r="J94" s="278">
        <v>432117975</v>
      </c>
      <c r="K94" s="278">
        <v>290938030</v>
      </c>
    </row>
    <row r="95" spans="1:11" ht="12.75">
      <c r="A95" s="185" t="s">
        <v>252</v>
      </c>
      <c r="B95" s="186"/>
      <c r="C95" s="186"/>
      <c r="D95" s="186"/>
      <c r="E95" s="186"/>
      <c r="F95" s="186"/>
      <c r="G95" s="186"/>
      <c r="H95" s="187"/>
      <c r="I95" s="4">
        <v>87</v>
      </c>
      <c r="J95" s="278"/>
      <c r="K95" s="278"/>
    </row>
    <row r="96" spans="1:11" ht="12.75">
      <c r="A96" s="185" t="s">
        <v>253</v>
      </c>
      <c r="B96" s="186"/>
      <c r="C96" s="186"/>
      <c r="D96" s="186"/>
      <c r="E96" s="186"/>
      <c r="F96" s="186"/>
      <c r="G96" s="186"/>
      <c r="H96" s="187"/>
      <c r="I96" s="4">
        <v>88</v>
      </c>
      <c r="J96" s="278"/>
      <c r="K96" s="278"/>
    </row>
    <row r="97" spans="1:11" ht="12.75">
      <c r="A97" s="185" t="s">
        <v>254</v>
      </c>
      <c r="B97" s="186"/>
      <c r="C97" s="186"/>
      <c r="D97" s="186"/>
      <c r="E97" s="186"/>
      <c r="F97" s="186"/>
      <c r="G97" s="186"/>
      <c r="H97" s="187"/>
      <c r="I97" s="4">
        <v>89</v>
      </c>
      <c r="J97" s="278"/>
      <c r="K97" s="278"/>
    </row>
    <row r="98" spans="1:11" ht="12.75">
      <c r="A98" s="185" t="s">
        <v>96</v>
      </c>
      <c r="B98" s="186"/>
      <c r="C98" s="186"/>
      <c r="D98" s="186"/>
      <c r="E98" s="186"/>
      <c r="F98" s="186"/>
      <c r="G98" s="186"/>
      <c r="H98" s="187"/>
      <c r="I98" s="4">
        <v>90</v>
      </c>
      <c r="J98" s="278"/>
      <c r="K98" s="278"/>
    </row>
    <row r="99" spans="1:11" ht="12.75">
      <c r="A99" s="185" t="s">
        <v>94</v>
      </c>
      <c r="B99" s="186"/>
      <c r="C99" s="186"/>
      <c r="D99" s="186"/>
      <c r="E99" s="186"/>
      <c r="F99" s="186"/>
      <c r="G99" s="186"/>
      <c r="H99" s="187"/>
      <c r="I99" s="4">
        <v>91</v>
      </c>
      <c r="J99" s="278">
        <v>688296</v>
      </c>
      <c r="K99" s="278">
        <v>611819</v>
      </c>
    </row>
    <row r="100" spans="1:11" ht="12.75">
      <c r="A100" s="185" t="s">
        <v>95</v>
      </c>
      <c r="B100" s="186"/>
      <c r="C100" s="186"/>
      <c r="D100" s="186"/>
      <c r="E100" s="186"/>
      <c r="F100" s="186"/>
      <c r="G100" s="186"/>
      <c r="H100" s="187"/>
      <c r="I100" s="4">
        <v>92</v>
      </c>
      <c r="J100" s="278"/>
      <c r="K100" s="278"/>
    </row>
    <row r="101" spans="1:11" ht="12.75">
      <c r="A101" s="182" t="s">
        <v>21</v>
      </c>
      <c r="B101" s="183"/>
      <c r="C101" s="183"/>
      <c r="D101" s="183"/>
      <c r="E101" s="183"/>
      <c r="F101" s="183"/>
      <c r="G101" s="183"/>
      <c r="H101" s="184"/>
      <c r="I101" s="4">
        <v>93</v>
      </c>
      <c r="J101" s="277">
        <f>SUM(J102:J113)</f>
        <v>319195780</v>
      </c>
      <c r="K101" s="277">
        <f>SUM(K102:K113)</f>
        <v>383355727</v>
      </c>
    </row>
    <row r="102" spans="1:11" ht="12.75">
      <c r="A102" s="185" t="s">
        <v>138</v>
      </c>
      <c r="B102" s="186"/>
      <c r="C102" s="186"/>
      <c r="D102" s="186"/>
      <c r="E102" s="186"/>
      <c r="F102" s="186"/>
      <c r="G102" s="186"/>
      <c r="H102" s="187"/>
      <c r="I102" s="4">
        <v>94</v>
      </c>
      <c r="J102" s="278">
        <v>9856361</v>
      </c>
      <c r="K102" s="278">
        <v>224975</v>
      </c>
    </row>
    <row r="103" spans="1:11" ht="12.75">
      <c r="A103" s="185" t="s">
        <v>251</v>
      </c>
      <c r="B103" s="186"/>
      <c r="C103" s="186"/>
      <c r="D103" s="186"/>
      <c r="E103" s="186"/>
      <c r="F103" s="186"/>
      <c r="G103" s="186"/>
      <c r="H103" s="187"/>
      <c r="I103" s="4">
        <v>95</v>
      </c>
      <c r="J103" s="278"/>
      <c r="K103" s="278">
        <v>1118745</v>
      </c>
    </row>
    <row r="104" spans="1:11" ht="12.75">
      <c r="A104" s="185" t="s">
        <v>0</v>
      </c>
      <c r="B104" s="186"/>
      <c r="C104" s="186"/>
      <c r="D104" s="186"/>
      <c r="E104" s="186"/>
      <c r="F104" s="186"/>
      <c r="G104" s="186"/>
      <c r="H104" s="187"/>
      <c r="I104" s="4">
        <v>96</v>
      </c>
      <c r="J104" s="278">
        <v>119271350</v>
      </c>
      <c r="K104" s="278">
        <v>63435078</v>
      </c>
    </row>
    <row r="105" spans="1:11" ht="12.75">
      <c r="A105" s="185" t="s">
        <v>252</v>
      </c>
      <c r="B105" s="186"/>
      <c r="C105" s="186"/>
      <c r="D105" s="186"/>
      <c r="E105" s="186"/>
      <c r="F105" s="186"/>
      <c r="G105" s="186"/>
      <c r="H105" s="187"/>
      <c r="I105" s="4">
        <v>97</v>
      </c>
      <c r="J105" s="278">
        <v>35156109</v>
      </c>
      <c r="K105" s="278">
        <v>108417000</v>
      </c>
    </row>
    <row r="106" spans="1:11" ht="12.75">
      <c r="A106" s="185" t="s">
        <v>253</v>
      </c>
      <c r="B106" s="186"/>
      <c r="C106" s="186"/>
      <c r="D106" s="186"/>
      <c r="E106" s="186"/>
      <c r="F106" s="186"/>
      <c r="G106" s="186"/>
      <c r="H106" s="187"/>
      <c r="I106" s="4">
        <v>98</v>
      </c>
      <c r="J106" s="278">
        <v>141663745</v>
      </c>
      <c r="K106" s="278">
        <v>200483070</v>
      </c>
    </row>
    <row r="107" spans="1:11" ht="12.75">
      <c r="A107" s="185" t="s">
        <v>254</v>
      </c>
      <c r="B107" s="186"/>
      <c r="C107" s="186"/>
      <c r="D107" s="186"/>
      <c r="E107" s="186"/>
      <c r="F107" s="186"/>
      <c r="G107" s="186"/>
      <c r="H107" s="187"/>
      <c r="I107" s="4">
        <v>99</v>
      </c>
      <c r="J107" s="278">
        <v>2697373</v>
      </c>
      <c r="K107" s="278"/>
    </row>
    <row r="108" spans="1:11" ht="12.75">
      <c r="A108" s="185" t="s">
        <v>96</v>
      </c>
      <c r="B108" s="186"/>
      <c r="C108" s="186"/>
      <c r="D108" s="186"/>
      <c r="E108" s="186"/>
      <c r="F108" s="186"/>
      <c r="G108" s="186"/>
      <c r="H108" s="187"/>
      <c r="I108" s="4">
        <v>100</v>
      </c>
      <c r="J108" s="278"/>
      <c r="K108" s="278"/>
    </row>
    <row r="109" spans="1:11" ht="12.75">
      <c r="A109" s="185" t="s">
        <v>97</v>
      </c>
      <c r="B109" s="186"/>
      <c r="C109" s="186"/>
      <c r="D109" s="186"/>
      <c r="E109" s="186"/>
      <c r="F109" s="186"/>
      <c r="G109" s="186"/>
      <c r="H109" s="187"/>
      <c r="I109" s="4">
        <v>101</v>
      </c>
      <c r="J109" s="278">
        <v>3954352</v>
      </c>
      <c r="K109" s="278">
        <v>4495863</v>
      </c>
    </row>
    <row r="110" spans="1:11" ht="12.75">
      <c r="A110" s="185" t="s">
        <v>98</v>
      </c>
      <c r="B110" s="186"/>
      <c r="C110" s="186"/>
      <c r="D110" s="186"/>
      <c r="E110" s="186"/>
      <c r="F110" s="186"/>
      <c r="G110" s="186"/>
      <c r="H110" s="187"/>
      <c r="I110" s="4">
        <v>102</v>
      </c>
      <c r="J110" s="278">
        <v>4183211</v>
      </c>
      <c r="K110" s="278">
        <v>4317005</v>
      </c>
    </row>
    <row r="111" spans="1:11" ht="12.75">
      <c r="A111" s="185" t="s">
        <v>101</v>
      </c>
      <c r="B111" s="186"/>
      <c r="C111" s="186"/>
      <c r="D111" s="186"/>
      <c r="E111" s="186"/>
      <c r="F111" s="186"/>
      <c r="G111" s="186"/>
      <c r="H111" s="187"/>
      <c r="I111" s="4">
        <v>103</v>
      </c>
      <c r="J111" s="278">
        <v>11874</v>
      </c>
      <c r="K111" s="278">
        <v>11874</v>
      </c>
    </row>
    <row r="112" spans="1:11" ht="12.75">
      <c r="A112" s="185" t="s">
        <v>99</v>
      </c>
      <c r="B112" s="186"/>
      <c r="C112" s="186"/>
      <c r="D112" s="186"/>
      <c r="E112" s="186"/>
      <c r="F112" s="186"/>
      <c r="G112" s="186"/>
      <c r="H112" s="187"/>
      <c r="I112" s="4">
        <v>104</v>
      </c>
      <c r="J112" s="278"/>
      <c r="K112" s="278"/>
    </row>
    <row r="113" spans="1:11" ht="12.75">
      <c r="A113" s="185" t="s">
        <v>100</v>
      </c>
      <c r="B113" s="186"/>
      <c r="C113" s="186"/>
      <c r="D113" s="186"/>
      <c r="E113" s="186"/>
      <c r="F113" s="186"/>
      <c r="G113" s="186"/>
      <c r="H113" s="187"/>
      <c r="I113" s="4">
        <v>105</v>
      </c>
      <c r="J113" s="278">
        <v>2401405</v>
      </c>
      <c r="K113" s="278">
        <v>852117</v>
      </c>
    </row>
    <row r="114" spans="1:11" ht="12.75">
      <c r="A114" s="182" t="s">
        <v>1</v>
      </c>
      <c r="B114" s="183"/>
      <c r="C114" s="183"/>
      <c r="D114" s="183"/>
      <c r="E114" s="183"/>
      <c r="F114" s="183"/>
      <c r="G114" s="183"/>
      <c r="H114" s="184"/>
      <c r="I114" s="4">
        <v>106</v>
      </c>
      <c r="J114" s="278">
        <v>10691160</v>
      </c>
      <c r="K114" s="278">
        <v>31493778</v>
      </c>
    </row>
    <row r="115" spans="1:11" ht="12.75">
      <c r="A115" s="182" t="s">
        <v>25</v>
      </c>
      <c r="B115" s="183"/>
      <c r="C115" s="183"/>
      <c r="D115" s="183"/>
      <c r="E115" s="183"/>
      <c r="F115" s="183"/>
      <c r="G115" s="183"/>
      <c r="H115" s="184"/>
      <c r="I115" s="4">
        <v>107</v>
      </c>
      <c r="J115" s="277">
        <f>J70+J87+J91+J101+J114</f>
        <v>1440108446</v>
      </c>
      <c r="K115" s="277">
        <f>K70+K87+K91+K101+K114</f>
        <v>1392706299</v>
      </c>
    </row>
    <row r="116" spans="1:11" ht="12.75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279">
        <v>417364560</v>
      </c>
      <c r="K116" s="279">
        <v>740636185</v>
      </c>
    </row>
    <row r="117" spans="1:11" ht="12.75">
      <c r="A117" s="201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179" t="s">
        <v>193</v>
      </c>
      <c r="B118" s="180"/>
      <c r="C118" s="180"/>
      <c r="D118" s="180"/>
      <c r="E118" s="180"/>
      <c r="F118" s="180"/>
      <c r="G118" s="180"/>
      <c r="H118" s="180"/>
      <c r="I118" s="218"/>
      <c r="J118" s="218"/>
      <c r="K118" s="219"/>
    </row>
    <row r="119" spans="1:11" ht="12.75">
      <c r="A119" s="185" t="s">
        <v>8</v>
      </c>
      <c r="B119" s="186"/>
      <c r="C119" s="186"/>
      <c r="D119" s="186"/>
      <c r="E119" s="186"/>
      <c r="F119" s="186"/>
      <c r="G119" s="186"/>
      <c r="H119" s="187"/>
      <c r="I119" s="4">
        <v>109</v>
      </c>
      <c r="J119" s="278">
        <v>458413003</v>
      </c>
      <c r="K119" s="278">
        <v>472319113</v>
      </c>
    </row>
    <row r="120" spans="1:11" ht="12.75">
      <c r="A120" s="207" t="s">
        <v>9</v>
      </c>
      <c r="B120" s="208"/>
      <c r="C120" s="208"/>
      <c r="D120" s="208"/>
      <c r="E120" s="208"/>
      <c r="F120" s="208"/>
      <c r="G120" s="208"/>
      <c r="H120" s="209"/>
      <c r="I120" s="7">
        <v>110</v>
      </c>
      <c r="J120" s="279">
        <v>153802965</v>
      </c>
      <c r="K120" s="279">
        <v>150619175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</row>
    <row r="123" spans="1:11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6692913385826772" right="0.7480314960629921" top="0.984251968503937" bottom="0.9055118110236221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zoomScale="110" zoomScaleNormal="110" zoomScaleSheetLayoutView="100" zoomScalePageLayoutView="0" workbookViewId="0" topLeftCell="A33">
      <selection activeCell="L52" sqref="L52"/>
    </sheetView>
  </sheetViews>
  <sheetFormatPr defaultColWidth="9.140625" defaultRowHeight="12.75"/>
  <cols>
    <col min="9" max="9" width="8.8515625" style="0" customWidth="1"/>
    <col min="10" max="10" width="11.00390625" style="0" bestFit="1" customWidth="1"/>
    <col min="11" max="11" width="12.57421875" style="0" bestFit="1" customWidth="1"/>
  </cols>
  <sheetData>
    <row r="1" spans="1:11" ht="12.75">
      <c r="A1" s="172" t="s">
        <v>160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2.75">
      <c r="A2" s="176" t="s">
        <v>345</v>
      </c>
      <c r="B2" s="177"/>
      <c r="C2" s="177"/>
      <c r="D2" s="177"/>
      <c r="E2" s="177"/>
      <c r="F2" s="177"/>
      <c r="G2" s="177"/>
      <c r="H2" s="177"/>
      <c r="I2" s="177"/>
      <c r="J2" s="177"/>
      <c r="K2" s="175"/>
    </row>
    <row r="3" spans="1:11" ht="12.75">
      <c r="A3" s="74"/>
      <c r="B3" s="81"/>
      <c r="C3" s="81"/>
      <c r="D3" s="81"/>
      <c r="E3" s="81"/>
      <c r="F3" s="81"/>
      <c r="G3" s="81"/>
      <c r="H3" s="81"/>
      <c r="I3" s="81"/>
      <c r="J3" s="81"/>
      <c r="K3" s="14"/>
    </row>
    <row r="4" spans="1:11" ht="12.75">
      <c r="A4" s="221" t="s">
        <v>347</v>
      </c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1" ht="24" thickBot="1">
      <c r="A5" s="220" t="s">
        <v>61</v>
      </c>
      <c r="B5" s="220"/>
      <c r="C5" s="220"/>
      <c r="D5" s="220"/>
      <c r="E5" s="220"/>
      <c r="F5" s="220"/>
      <c r="G5" s="220"/>
      <c r="H5" s="220"/>
      <c r="I5" s="75" t="s">
        <v>290</v>
      </c>
      <c r="J5" s="77" t="s">
        <v>156</v>
      </c>
      <c r="K5" s="77" t="s">
        <v>157</v>
      </c>
    </row>
    <row r="6" spans="1:11" ht="12.75">
      <c r="A6" s="194">
        <v>1</v>
      </c>
      <c r="B6" s="194"/>
      <c r="C6" s="194"/>
      <c r="D6" s="194"/>
      <c r="E6" s="194"/>
      <c r="F6" s="194"/>
      <c r="G6" s="194"/>
      <c r="H6" s="194"/>
      <c r="I6" s="79">
        <v>2</v>
      </c>
      <c r="J6" s="78">
        <v>3</v>
      </c>
      <c r="K6" s="78">
        <v>4</v>
      </c>
    </row>
    <row r="7" spans="1:11" ht="12.75">
      <c r="A7" s="179" t="s">
        <v>26</v>
      </c>
      <c r="B7" s="180"/>
      <c r="C7" s="180"/>
      <c r="D7" s="180"/>
      <c r="E7" s="180"/>
      <c r="F7" s="180"/>
      <c r="G7" s="180"/>
      <c r="H7" s="181"/>
      <c r="I7" s="6">
        <v>111</v>
      </c>
      <c r="J7" s="280">
        <f>SUM(J8:J9)</f>
        <v>953163524</v>
      </c>
      <c r="K7" s="280">
        <f>SUM(K8:K9)</f>
        <v>1121307598</v>
      </c>
    </row>
    <row r="8" spans="1:11" ht="12.75">
      <c r="A8" s="182" t="s">
        <v>158</v>
      </c>
      <c r="B8" s="183"/>
      <c r="C8" s="183"/>
      <c r="D8" s="183"/>
      <c r="E8" s="183"/>
      <c r="F8" s="183"/>
      <c r="G8" s="183"/>
      <c r="H8" s="184"/>
      <c r="I8" s="4">
        <v>112</v>
      </c>
      <c r="J8" s="278">
        <v>930338512</v>
      </c>
      <c r="K8" s="278">
        <v>1106566671</v>
      </c>
    </row>
    <row r="9" spans="1:11" ht="12.75">
      <c r="A9" s="182" t="s">
        <v>106</v>
      </c>
      <c r="B9" s="183"/>
      <c r="C9" s="183"/>
      <c r="D9" s="183"/>
      <c r="E9" s="183"/>
      <c r="F9" s="183"/>
      <c r="G9" s="183"/>
      <c r="H9" s="184"/>
      <c r="I9" s="4">
        <v>113</v>
      </c>
      <c r="J9" s="278">
        <v>22825012</v>
      </c>
      <c r="K9" s="278">
        <v>14740927</v>
      </c>
    </row>
    <row r="10" spans="1:11" ht="12.75">
      <c r="A10" s="182" t="s">
        <v>12</v>
      </c>
      <c r="B10" s="183"/>
      <c r="C10" s="183"/>
      <c r="D10" s="183"/>
      <c r="E10" s="183"/>
      <c r="F10" s="183"/>
      <c r="G10" s="183"/>
      <c r="H10" s="184"/>
      <c r="I10" s="4">
        <v>114</v>
      </c>
      <c r="J10" s="277">
        <f>J11+J12+J16+J20+J21+J22+J25+J26</f>
        <v>894747479</v>
      </c>
      <c r="K10" s="277">
        <f>K11+K12+K16+K20+K21+K22+K25+K26</f>
        <v>1073831591</v>
      </c>
    </row>
    <row r="11" spans="1:11" ht="12.75">
      <c r="A11" s="182" t="s">
        <v>107</v>
      </c>
      <c r="B11" s="183"/>
      <c r="C11" s="183"/>
      <c r="D11" s="183"/>
      <c r="E11" s="183"/>
      <c r="F11" s="183"/>
      <c r="G11" s="183"/>
      <c r="H11" s="184"/>
      <c r="I11" s="4">
        <v>115</v>
      </c>
      <c r="J11" s="278">
        <v>7135108</v>
      </c>
      <c r="K11" s="278">
        <v>171168240</v>
      </c>
    </row>
    <row r="12" spans="1:11" ht="12.75">
      <c r="A12" s="182" t="s">
        <v>22</v>
      </c>
      <c r="B12" s="183"/>
      <c r="C12" s="183"/>
      <c r="D12" s="183"/>
      <c r="E12" s="183"/>
      <c r="F12" s="183"/>
      <c r="G12" s="183"/>
      <c r="H12" s="184"/>
      <c r="I12" s="4">
        <v>116</v>
      </c>
      <c r="J12" s="277">
        <f>SUM(J13:J15)</f>
        <v>713937990</v>
      </c>
      <c r="K12" s="277">
        <f>SUM(K13:K15)</f>
        <v>736612622</v>
      </c>
    </row>
    <row r="13" spans="1:11" ht="12.75">
      <c r="A13" s="185" t="s">
        <v>152</v>
      </c>
      <c r="B13" s="186"/>
      <c r="C13" s="186"/>
      <c r="D13" s="186"/>
      <c r="E13" s="186"/>
      <c r="F13" s="186"/>
      <c r="G13" s="186"/>
      <c r="H13" s="187"/>
      <c r="I13" s="4">
        <v>117</v>
      </c>
      <c r="J13" s="278">
        <v>480439134</v>
      </c>
      <c r="K13" s="278">
        <v>477788481</v>
      </c>
    </row>
    <row r="14" spans="1:11" ht="12.75">
      <c r="A14" s="185" t="s">
        <v>153</v>
      </c>
      <c r="B14" s="186"/>
      <c r="C14" s="186"/>
      <c r="D14" s="186"/>
      <c r="E14" s="186"/>
      <c r="F14" s="186"/>
      <c r="G14" s="186"/>
      <c r="H14" s="187"/>
      <c r="I14" s="4">
        <v>118</v>
      </c>
      <c r="J14" s="278">
        <v>142158261</v>
      </c>
      <c r="K14" s="278">
        <v>162254639</v>
      </c>
    </row>
    <row r="15" spans="1:11" ht="12.75">
      <c r="A15" s="185" t="s">
        <v>63</v>
      </c>
      <c r="B15" s="186"/>
      <c r="C15" s="186"/>
      <c r="D15" s="186"/>
      <c r="E15" s="186"/>
      <c r="F15" s="186"/>
      <c r="G15" s="186"/>
      <c r="H15" s="187"/>
      <c r="I15" s="4">
        <v>119</v>
      </c>
      <c r="J15" s="278">
        <v>91340595</v>
      </c>
      <c r="K15" s="278">
        <v>96569502</v>
      </c>
    </row>
    <row r="16" spans="1:11" ht="12.75">
      <c r="A16" s="182" t="s">
        <v>23</v>
      </c>
      <c r="B16" s="183"/>
      <c r="C16" s="183"/>
      <c r="D16" s="183"/>
      <c r="E16" s="183"/>
      <c r="F16" s="183"/>
      <c r="G16" s="183"/>
      <c r="H16" s="184"/>
      <c r="I16" s="4">
        <v>120</v>
      </c>
      <c r="J16" s="277">
        <f>SUM(J17:J19)</f>
        <v>84070960</v>
      </c>
      <c r="K16" s="277">
        <f>SUM(K17:K19)</f>
        <v>77589827</v>
      </c>
    </row>
    <row r="17" spans="1:11" ht="12.75">
      <c r="A17" s="185" t="s">
        <v>64</v>
      </c>
      <c r="B17" s="186"/>
      <c r="C17" s="186"/>
      <c r="D17" s="186"/>
      <c r="E17" s="186"/>
      <c r="F17" s="186"/>
      <c r="G17" s="186"/>
      <c r="H17" s="187"/>
      <c r="I17" s="4">
        <v>121</v>
      </c>
      <c r="J17" s="278">
        <v>49889405</v>
      </c>
      <c r="K17" s="278">
        <v>46644649</v>
      </c>
    </row>
    <row r="18" spans="1:11" ht="12.75">
      <c r="A18" s="185" t="s">
        <v>65</v>
      </c>
      <c r="B18" s="186"/>
      <c r="C18" s="186"/>
      <c r="D18" s="186"/>
      <c r="E18" s="186"/>
      <c r="F18" s="186"/>
      <c r="G18" s="186"/>
      <c r="H18" s="187"/>
      <c r="I18" s="4">
        <v>122</v>
      </c>
      <c r="J18" s="278">
        <v>21854442</v>
      </c>
      <c r="K18" s="278">
        <v>19574701</v>
      </c>
    </row>
    <row r="19" spans="1:11" ht="12.75">
      <c r="A19" s="185" t="s">
        <v>66</v>
      </c>
      <c r="B19" s="186"/>
      <c r="C19" s="186"/>
      <c r="D19" s="186"/>
      <c r="E19" s="186"/>
      <c r="F19" s="186"/>
      <c r="G19" s="186"/>
      <c r="H19" s="187"/>
      <c r="I19" s="4">
        <v>123</v>
      </c>
      <c r="J19" s="278">
        <v>12327113</v>
      </c>
      <c r="K19" s="278">
        <v>11370477</v>
      </c>
    </row>
    <row r="20" spans="1:11" ht="12.75">
      <c r="A20" s="182" t="s">
        <v>108</v>
      </c>
      <c r="B20" s="183"/>
      <c r="C20" s="183"/>
      <c r="D20" s="183"/>
      <c r="E20" s="183"/>
      <c r="F20" s="183"/>
      <c r="G20" s="183"/>
      <c r="H20" s="184"/>
      <c r="I20" s="4">
        <v>124</v>
      </c>
      <c r="J20" s="278">
        <v>46342475</v>
      </c>
      <c r="K20" s="278">
        <v>52037378</v>
      </c>
    </row>
    <row r="21" spans="1:11" ht="12.75">
      <c r="A21" s="182" t="s">
        <v>109</v>
      </c>
      <c r="B21" s="183"/>
      <c r="C21" s="183"/>
      <c r="D21" s="183"/>
      <c r="E21" s="183"/>
      <c r="F21" s="183"/>
      <c r="G21" s="183"/>
      <c r="H21" s="184"/>
      <c r="I21" s="4">
        <v>125</v>
      </c>
      <c r="J21" s="278">
        <v>29876638</v>
      </c>
      <c r="K21" s="278">
        <v>27038659</v>
      </c>
    </row>
    <row r="22" spans="1:11" ht="12.75">
      <c r="A22" s="182" t="s">
        <v>24</v>
      </c>
      <c r="B22" s="183"/>
      <c r="C22" s="183"/>
      <c r="D22" s="183"/>
      <c r="E22" s="183"/>
      <c r="F22" s="183"/>
      <c r="G22" s="183"/>
      <c r="H22" s="184"/>
      <c r="I22" s="4">
        <v>126</v>
      </c>
      <c r="J22" s="277">
        <f>SUM(J23:J24)</f>
        <v>251863</v>
      </c>
      <c r="K22" s="277">
        <f>SUM(K23:K24)</f>
        <v>543983</v>
      </c>
    </row>
    <row r="23" spans="1:11" ht="12.75">
      <c r="A23" s="185" t="s">
        <v>143</v>
      </c>
      <c r="B23" s="186"/>
      <c r="C23" s="186"/>
      <c r="D23" s="186"/>
      <c r="E23" s="186"/>
      <c r="F23" s="186"/>
      <c r="G23" s="186"/>
      <c r="H23" s="187"/>
      <c r="I23" s="4">
        <v>127</v>
      </c>
      <c r="J23" s="278"/>
      <c r="K23" s="278"/>
    </row>
    <row r="24" spans="1:11" ht="12.75">
      <c r="A24" s="185" t="s">
        <v>144</v>
      </c>
      <c r="B24" s="186"/>
      <c r="C24" s="186"/>
      <c r="D24" s="186"/>
      <c r="E24" s="186"/>
      <c r="F24" s="186"/>
      <c r="G24" s="186"/>
      <c r="H24" s="187"/>
      <c r="I24" s="4">
        <v>128</v>
      </c>
      <c r="J24" s="278">
        <v>251863</v>
      </c>
      <c r="K24" s="278">
        <v>543983</v>
      </c>
    </row>
    <row r="25" spans="1:11" ht="12.75">
      <c r="A25" s="182" t="s">
        <v>110</v>
      </c>
      <c r="B25" s="183"/>
      <c r="C25" s="183"/>
      <c r="D25" s="183"/>
      <c r="E25" s="183"/>
      <c r="F25" s="183"/>
      <c r="G25" s="183"/>
      <c r="H25" s="184"/>
      <c r="I25" s="4">
        <v>129</v>
      </c>
      <c r="J25" s="278">
        <v>5907670</v>
      </c>
      <c r="K25" s="278">
        <v>359036</v>
      </c>
    </row>
    <row r="26" spans="1:11" ht="12.75">
      <c r="A26" s="182" t="s">
        <v>52</v>
      </c>
      <c r="B26" s="183"/>
      <c r="C26" s="183"/>
      <c r="D26" s="183"/>
      <c r="E26" s="183"/>
      <c r="F26" s="183"/>
      <c r="G26" s="183"/>
      <c r="H26" s="184"/>
      <c r="I26" s="4">
        <v>130</v>
      </c>
      <c r="J26" s="278">
        <v>7224775</v>
      </c>
      <c r="K26" s="278">
        <v>8481846</v>
      </c>
    </row>
    <row r="27" spans="1:11" ht="12.75">
      <c r="A27" s="182" t="s">
        <v>221</v>
      </c>
      <c r="B27" s="183"/>
      <c r="C27" s="183"/>
      <c r="D27" s="183"/>
      <c r="E27" s="183"/>
      <c r="F27" s="183"/>
      <c r="G27" s="183"/>
      <c r="H27" s="184"/>
      <c r="I27" s="4">
        <v>131</v>
      </c>
      <c r="J27" s="277">
        <f>SUM(J28:J32)</f>
        <v>25556726</v>
      </c>
      <c r="K27" s="277">
        <f>SUM(K28:K32)</f>
        <v>11493129</v>
      </c>
    </row>
    <row r="28" spans="1:11" ht="12.75">
      <c r="A28" s="182" t="s">
        <v>235</v>
      </c>
      <c r="B28" s="183"/>
      <c r="C28" s="183"/>
      <c r="D28" s="183"/>
      <c r="E28" s="183"/>
      <c r="F28" s="183"/>
      <c r="G28" s="183"/>
      <c r="H28" s="184"/>
      <c r="I28" s="4">
        <v>132</v>
      </c>
      <c r="J28" s="278">
        <v>1208</v>
      </c>
      <c r="K28" s="278">
        <v>501</v>
      </c>
    </row>
    <row r="29" spans="1:11" ht="12.75">
      <c r="A29" s="182" t="s">
        <v>161</v>
      </c>
      <c r="B29" s="183"/>
      <c r="C29" s="183"/>
      <c r="D29" s="183"/>
      <c r="E29" s="183"/>
      <c r="F29" s="183"/>
      <c r="G29" s="183"/>
      <c r="H29" s="184"/>
      <c r="I29" s="4">
        <v>133</v>
      </c>
      <c r="J29" s="278">
        <v>25435571</v>
      </c>
      <c r="K29" s="278">
        <v>11479178</v>
      </c>
    </row>
    <row r="30" spans="1:11" ht="12.75">
      <c r="A30" s="182" t="s">
        <v>145</v>
      </c>
      <c r="B30" s="183"/>
      <c r="C30" s="183"/>
      <c r="D30" s="183"/>
      <c r="E30" s="183"/>
      <c r="F30" s="183"/>
      <c r="G30" s="183"/>
      <c r="H30" s="184"/>
      <c r="I30" s="4">
        <v>134</v>
      </c>
      <c r="J30" s="278"/>
      <c r="K30" s="278"/>
    </row>
    <row r="31" spans="1:11" ht="12.75">
      <c r="A31" s="182" t="s">
        <v>231</v>
      </c>
      <c r="B31" s="183"/>
      <c r="C31" s="183"/>
      <c r="D31" s="183"/>
      <c r="E31" s="183"/>
      <c r="F31" s="183"/>
      <c r="G31" s="183"/>
      <c r="H31" s="184"/>
      <c r="I31" s="4">
        <v>135</v>
      </c>
      <c r="J31" s="278">
        <v>119947</v>
      </c>
      <c r="K31" s="278">
        <v>13450</v>
      </c>
    </row>
    <row r="32" spans="1:11" ht="12.75">
      <c r="A32" s="182" t="s">
        <v>146</v>
      </c>
      <c r="B32" s="183"/>
      <c r="C32" s="183"/>
      <c r="D32" s="183"/>
      <c r="E32" s="183"/>
      <c r="F32" s="183"/>
      <c r="G32" s="183"/>
      <c r="H32" s="184"/>
      <c r="I32" s="4">
        <v>136</v>
      </c>
      <c r="J32" s="278"/>
      <c r="K32" s="278"/>
    </row>
    <row r="33" spans="1:11" ht="12.75">
      <c r="A33" s="182" t="s">
        <v>222</v>
      </c>
      <c r="B33" s="183"/>
      <c r="C33" s="183"/>
      <c r="D33" s="183"/>
      <c r="E33" s="183"/>
      <c r="F33" s="183"/>
      <c r="G33" s="183"/>
      <c r="H33" s="184"/>
      <c r="I33" s="4">
        <v>137</v>
      </c>
      <c r="J33" s="277">
        <f>SUM(J34:J37)</f>
        <v>81094188</v>
      </c>
      <c r="K33" s="277">
        <f>SUM(K34:K37)</f>
        <v>31151271</v>
      </c>
    </row>
    <row r="34" spans="1:11" ht="12.75">
      <c r="A34" s="182" t="s">
        <v>68</v>
      </c>
      <c r="B34" s="183"/>
      <c r="C34" s="183"/>
      <c r="D34" s="183"/>
      <c r="E34" s="183"/>
      <c r="F34" s="183"/>
      <c r="G34" s="183"/>
      <c r="H34" s="184"/>
      <c r="I34" s="4">
        <v>138</v>
      </c>
      <c r="J34" s="278"/>
      <c r="K34" s="278"/>
    </row>
    <row r="35" spans="1:11" ht="12.75">
      <c r="A35" s="182" t="s">
        <v>67</v>
      </c>
      <c r="B35" s="183"/>
      <c r="C35" s="183"/>
      <c r="D35" s="183"/>
      <c r="E35" s="183"/>
      <c r="F35" s="183"/>
      <c r="G35" s="183"/>
      <c r="H35" s="184"/>
      <c r="I35" s="4">
        <v>139</v>
      </c>
      <c r="J35" s="278">
        <v>42652391</v>
      </c>
      <c r="K35" s="278">
        <v>30997391</v>
      </c>
    </row>
    <row r="36" spans="1:11" ht="12.75">
      <c r="A36" s="182" t="s">
        <v>232</v>
      </c>
      <c r="B36" s="183"/>
      <c r="C36" s="183"/>
      <c r="D36" s="183"/>
      <c r="E36" s="183"/>
      <c r="F36" s="183"/>
      <c r="G36" s="183"/>
      <c r="H36" s="184"/>
      <c r="I36" s="4">
        <v>140</v>
      </c>
      <c r="J36" s="278">
        <v>37449505</v>
      </c>
      <c r="K36" s="278">
        <v>414</v>
      </c>
    </row>
    <row r="37" spans="1:11" ht="12.75">
      <c r="A37" s="182" t="s">
        <v>69</v>
      </c>
      <c r="B37" s="183"/>
      <c r="C37" s="183"/>
      <c r="D37" s="183"/>
      <c r="E37" s="183"/>
      <c r="F37" s="183"/>
      <c r="G37" s="183"/>
      <c r="H37" s="184"/>
      <c r="I37" s="4">
        <v>141</v>
      </c>
      <c r="J37" s="278">
        <v>992292</v>
      </c>
      <c r="K37" s="278">
        <v>153466</v>
      </c>
    </row>
    <row r="38" spans="1:11" ht="12.75">
      <c r="A38" s="182" t="s">
        <v>203</v>
      </c>
      <c r="B38" s="183"/>
      <c r="C38" s="183"/>
      <c r="D38" s="183"/>
      <c r="E38" s="183"/>
      <c r="F38" s="183"/>
      <c r="G38" s="183"/>
      <c r="H38" s="184"/>
      <c r="I38" s="4">
        <v>142</v>
      </c>
      <c r="J38" s="278"/>
      <c r="K38" s="278"/>
    </row>
    <row r="39" spans="1:11" ht="12.75">
      <c r="A39" s="182" t="s">
        <v>204</v>
      </c>
      <c r="B39" s="183"/>
      <c r="C39" s="183"/>
      <c r="D39" s="183"/>
      <c r="E39" s="183"/>
      <c r="F39" s="183"/>
      <c r="G39" s="183"/>
      <c r="H39" s="184"/>
      <c r="I39" s="4">
        <v>143</v>
      </c>
      <c r="J39" s="278"/>
      <c r="K39" s="278"/>
    </row>
    <row r="40" spans="1:11" ht="12.75">
      <c r="A40" s="182" t="s">
        <v>233</v>
      </c>
      <c r="B40" s="183"/>
      <c r="C40" s="183"/>
      <c r="D40" s="183"/>
      <c r="E40" s="183"/>
      <c r="F40" s="183"/>
      <c r="G40" s="183"/>
      <c r="H40" s="184"/>
      <c r="I40" s="4">
        <v>144</v>
      </c>
      <c r="J40" s="278"/>
      <c r="K40" s="278"/>
    </row>
    <row r="41" spans="1:11" ht="12.75">
      <c r="A41" s="182" t="s">
        <v>234</v>
      </c>
      <c r="B41" s="183"/>
      <c r="C41" s="183"/>
      <c r="D41" s="183"/>
      <c r="E41" s="183"/>
      <c r="F41" s="183"/>
      <c r="G41" s="183"/>
      <c r="H41" s="184"/>
      <c r="I41" s="4">
        <v>145</v>
      </c>
      <c r="J41" s="278"/>
      <c r="K41" s="278"/>
    </row>
    <row r="42" spans="1:11" ht="12.75">
      <c r="A42" s="182" t="s">
        <v>223</v>
      </c>
      <c r="B42" s="183"/>
      <c r="C42" s="183"/>
      <c r="D42" s="183"/>
      <c r="E42" s="183"/>
      <c r="F42" s="183"/>
      <c r="G42" s="183"/>
      <c r="H42" s="184"/>
      <c r="I42" s="4">
        <v>146</v>
      </c>
      <c r="J42" s="277">
        <f>J7+J27+J38+J40</f>
        <v>978720250</v>
      </c>
      <c r="K42" s="277">
        <f>K7+K27+K38+K40</f>
        <v>1132800727</v>
      </c>
    </row>
    <row r="43" spans="1:11" ht="12.75">
      <c r="A43" s="182" t="s">
        <v>224</v>
      </c>
      <c r="B43" s="183"/>
      <c r="C43" s="183"/>
      <c r="D43" s="183"/>
      <c r="E43" s="183"/>
      <c r="F43" s="183"/>
      <c r="G43" s="183"/>
      <c r="H43" s="184"/>
      <c r="I43" s="4">
        <v>147</v>
      </c>
      <c r="J43" s="277">
        <f>J10+J33+J39+J41</f>
        <v>975841667</v>
      </c>
      <c r="K43" s="277">
        <f>K10+K33+K39+K41</f>
        <v>1104982862</v>
      </c>
    </row>
    <row r="44" spans="1:11" ht="12.75">
      <c r="A44" s="182" t="s">
        <v>244</v>
      </c>
      <c r="B44" s="183"/>
      <c r="C44" s="183"/>
      <c r="D44" s="183"/>
      <c r="E44" s="183"/>
      <c r="F44" s="183"/>
      <c r="G44" s="183"/>
      <c r="H44" s="184"/>
      <c r="I44" s="4">
        <v>148</v>
      </c>
      <c r="J44" s="277">
        <f>J42-J43</f>
        <v>2878583</v>
      </c>
      <c r="K44" s="277">
        <f>K42-K43</f>
        <v>27817865</v>
      </c>
    </row>
    <row r="45" spans="1:11" ht="12.75">
      <c r="A45" s="204" t="s">
        <v>226</v>
      </c>
      <c r="B45" s="205"/>
      <c r="C45" s="205"/>
      <c r="D45" s="205"/>
      <c r="E45" s="205"/>
      <c r="F45" s="205"/>
      <c r="G45" s="205"/>
      <c r="H45" s="206"/>
      <c r="I45" s="4">
        <v>149</v>
      </c>
      <c r="J45" s="277">
        <f>IF(J42&gt;J43,J42-J43,0)</f>
        <v>2878583</v>
      </c>
      <c r="K45" s="277">
        <f>IF(K42&gt;K43,K42-K43,0)</f>
        <v>27817865</v>
      </c>
    </row>
    <row r="46" spans="1:11" ht="12.75">
      <c r="A46" s="204" t="s">
        <v>227</v>
      </c>
      <c r="B46" s="205"/>
      <c r="C46" s="205"/>
      <c r="D46" s="205"/>
      <c r="E46" s="205"/>
      <c r="F46" s="205"/>
      <c r="G46" s="205"/>
      <c r="H46" s="206"/>
      <c r="I46" s="4">
        <v>150</v>
      </c>
      <c r="J46" s="277">
        <f>IF(J43&gt;J42,J43-J42,0)</f>
        <v>0</v>
      </c>
      <c r="K46" s="277">
        <f>IF(K43&gt;K42,K43-K42,0)</f>
        <v>0</v>
      </c>
    </row>
    <row r="47" spans="1:11" ht="12.75">
      <c r="A47" s="182" t="s">
        <v>225</v>
      </c>
      <c r="B47" s="183"/>
      <c r="C47" s="183"/>
      <c r="D47" s="183"/>
      <c r="E47" s="183"/>
      <c r="F47" s="183"/>
      <c r="G47" s="183"/>
      <c r="H47" s="184"/>
      <c r="I47" s="4">
        <v>151</v>
      </c>
      <c r="J47" s="278">
        <v>1576541</v>
      </c>
      <c r="K47" s="278">
        <v>2569650</v>
      </c>
    </row>
    <row r="48" spans="1:11" ht="12.75">
      <c r="A48" s="182" t="s">
        <v>245</v>
      </c>
      <c r="B48" s="183"/>
      <c r="C48" s="183"/>
      <c r="D48" s="183"/>
      <c r="E48" s="183"/>
      <c r="F48" s="183"/>
      <c r="G48" s="183"/>
      <c r="H48" s="184"/>
      <c r="I48" s="4">
        <v>152</v>
      </c>
      <c r="J48" s="277">
        <f>J44-J47</f>
        <v>1302042</v>
      </c>
      <c r="K48" s="277">
        <f>K44-K47</f>
        <v>25248215</v>
      </c>
    </row>
    <row r="49" spans="1:11" ht="12.75">
      <c r="A49" s="204" t="s">
        <v>200</v>
      </c>
      <c r="B49" s="205"/>
      <c r="C49" s="205"/>
      <c r="D49" s="205"/>
      <c r="E49" s="205"/>
      <c r="F49" s="205"/>
      <c r="G49" s="205"/>
      <c r="H49" s="206"/>
      <c r="I49" s="4">
        <v>153</v>
      </c>
      <c r="J49" s="277">
        <f>IF(J48&gt;0,J48,0)</f>
        <v>1302042</v>
      </c>
      <c r="K49" s="277">
        <f>IF(K48&gt;0,K48,0)</f>
        <v>25248215</v>
      </c>
    </row>
    <row r="50" spans="1:11" ht="12.75" customHeight="1">
      <c r="A50" s="282" t="s">
        <v>228</v>
      </c>
      <c r="B50" s="283"/>
      <c r="C50" s="283"/>
      <c r="D50" s="283"/>
      <c r="E50" s="283"/>
      <c r="F50" s="283"/>
      <c r="G50" s="283"/>
      <c r="H50" s="284"/>
      <c r="I50" s="7">
        <v>154</v>
      </c>
      <c r="J50" s="281">
        <f>IF(J48&lt;0,-J48,0)</f>
        <v>0</v>
      </c>
      <c r="K50" s="281">
        <f>IF(K48&lt;0,-K48,0)</f>
        <v>0</v>
      </c>
    </row>
    <row r="51" spans="1:11" ht="12.75">
      <c r="A51" s="201" t="s">
        <v>120</v>
      </c>
      <c r="B51" s="215"/>
      <c r="C51" s="215"/>
      <c r="D51" s="215"/>
      <c r="E51" s="215"/>
      <c r="F51" s="215"/>
      <c r="G51" s="215"/>
      <c r="H51" s="215"/>
      <c r="I51" s="227"/>
      <c r="J51" s="227"/>
      <c r="K51" s="228"/>
    </row>
    <row r="52" spans="1:11" ht="12.75">
      <c r="A52" s="179" t="s">
        <v>194</v>
      </c>
      <c r="B52" s="180"/>
      <c r="C52" s="180"/>
      <c r="D52" s="180"/>
      <c r="E52" s="180"/>
      <c r="F52" s="180"/>
      <c r="G52" s="180"/>
      <c r="H52" s="180"/>
      <c r="I52" s="218"/>
      <c r="J52" s="218"/>
      <c r="K52" s="219"/>
    </row>
    <row r="53" spans="1:11" ht="12.75">
      <c r="A53" s="224" t="s">
        <v>242</v>
      </c>
      <c r="B53" s="225"/>
      <c r="C53" s="225"/>
      <c r="D53" s="225"/>
      <c r="E53" s="225"/>
      <c r="F53" s="225"/>
      <c r="G53" s="225"/>
      <c r="H53" s="226"/>
      <c r="I53" s="4">
        <v>155</v>
      </c>
      <c r="J53" s="278">
        <v>1076804</v>
      </c>
      <c r="K53" s="278">
        <v>24869507</v>
      </c>
    </row>
    <row r="54" spans="1:11" ht="12.75">
      <c r="A54" s="224" t="s">
        <v>243</v>
      </c>
      <c r="B54" s="225"/>
      <c r="C54" s="225"/>
      <c r="D54" s="225"/>
      <c r="E54" s="225"/>
      <c r="F54" s="225"/>
      <c r="G54" s="225"/>
      <c r="H54" s="226"/>
      <c r="I54" s="4">
        <v>156</v>
      </c>
      <c r="J54" s="279">
        <v>225236</v>
      </c>
      <c r="K54" s="279">
        <v>378708</v>
      </c>
    </row>
    <row r="55" spans="1:11" ht="12.75">
      <c r="A55" s="201" t="s">
        <v>197</v>
      </c>
      <c r="B55" s="215"/>
      <c r="C55" s="215"/>
      <c r="D55" s="215"/>
      <c r="E55" s="215"/>
      <c r="F55" s="215"/>
      <c r="G55" s="215"/>
      <c r="H55" s="215"/>
      <c r="I55" s="227"/>
      <c r="J55" s="227"/>
      <c r="K55" s="228"/>
    </row>
    <row r="56" spans="1:11" ht="12.75">
      <c r="A56" s="179" t="s">
        <v>212</v>
      </c>
      <c r="B56" s="180"/>
      <c r="C56" s="180"/>
      <c r="D56" s="180"/>
      <c r="E56" s="180"/>
      <c r="F56" s="180"/>
      <c r="G56" s="180"/>
      <c r="H56" s="181"/>
      <c r="I56" s="19">
        <v>157</v>
      </c>
      <c r="J56" s="276">
        <v>1302042</v>
      </c>
      <c r="K56" s="276">
        <v>25248215</v>
      </c>
    </row>
    <row r="57" spans="1:11" ht="12.75">
      <c r="A57" s="182" t="s">
        <v>229</v>
      </c>
      <c r="B57" s="183"/>
      <c r="C57" s="183"/>
      <c r="D57" s="183"/>
      <c r="E57" s="183"/>
      <c r="F57" s="183"/>
      <c r="G57" s="183"/>
      <c r="H57" s="184"/>
      <c r="I57" s="4">
        <v>158</v>
      </c>
      <c r="J57" s="277">
        <f>SUM(J58:J64)</f>
        <v>0</v>
      </c>
      <c r="K57" s="277">
        <f>SUM(K58:K64)</f>
        <v>3023333</v>
      </c>
    </row>
    <row r="58" spans="1:11" ht="12.75">
      <c r="A58" s="182" t="s">
        <v>236</v>
      </c>
      <c r="B58" s="183"/>
      <c r="C58" s="183"/>
      <c r="D58" s="183"/>
      <c r="E58" s="183"/>
      <c r="F58" s="183"/>
      <c r="G58" s="183"/>
      <c r="H58" s="184"/>
      <c r="I58" s="4">
        <v>159</v>
      </c>
      <c r="J58" s="278"/>
      <c r="K58" s="278"/>
    </row>
    <row r="59" spans="1:11" ht="24" customHeight="1">
      <c r="A59" s="182" t="s">
        <v>237</v>
      </c>
      <c r="B59" s="183"/>
      <c r="C59" s="183"/>
      <c r="D59" s="183"/>
      <c r="E59" s="183"/>
      <c r="F59" s="183"/>
      <c r="G59" s="183"/>
      <c r="H59" s="184"/>
      <c r="I59" s="4">
        <v>160</v>
      </c>
      <c r="J59" s="278"/>
      <c r="K59" s="278">
        <v>3020600</v>
      </c>
    </row>
    <row r="60" spans="1:11" ht="24" customHeight="1">
      <c r="A60" s="182" t="s">
        <v>45</v>
      </c>
      <c r="B60" s="183"/>
      <c r="C60" s="183"/>
      <c r="D60" s="183"/>
      <c r="E60" s="183"/>
      <c r="F60" s="183"/>
      <c r="G60" s="183"/>
      <c r="H60" s="184"/>
      <c r="I60" s="4">
        <v>161</v>
      </c>
      <c r="J60" s="278"/>
      <c r="K60" s="278">
        <v>2733</v>
      </c>
    </row>
    <row r="61" spans="1:11" ht="12.75">
      <c r="A61" s="182" t="s">
        <v>238</v>
      </c>
      <c r="B61" s="183"/>
      <c r="C61" s="183"/>
      <c r="D61" s="183"/>
      <c r="E61" s="183"/>
      <c r="F61" s="183"/>
      <c r="G61" s="183"/>
      <c r="H61" s="184"/>
      <c r="I61" s="4">
        <v>162</v>
      </c>
      <c r="J61" s="278"/>
      <c r="K61" s="278"/>
    </row>
    <row r="62" spans="1:11" ht="12.75">
      <c r="A62" s="182" t="s">
        <v>239</v>
      </c>
      <c r="B62" s="183"/>
      <c r="C62" s="183"/>
      <c r="D62" s="183"/>
      <c r="E62" s="183"/>
      <c r="F62" s="183"/>
      <c r="G62" s="183"/>
      <c r="H62" s="184"/>
      <c r="I62" s="4">
        <v>163</v>
      </c>
      <c r="J62" s="278"/>
      <c r="K62" s="278"/>
    </row>
    <row r="63" spans="1:11" ht="12.75">
      <c r="A63" s="182" t="s">
        <v>240</v>
      </c>
      <c r="B63" s="183"/>
      <c r="C63" s="183"/>
      <c r="D63" s="183"/>
      <c r="E63" s="183"/>
      <c r="F63" s="183"/>
      <c r="G63" s="183"/>
      <c r="H63" s="184"/>
      <c r="I63" s="4">
        <v>164</v>
      </c>
      <c r="J63" s="278"/>
      <c r="K63" s="278"/>
    </row>
    <row r="64" spans="1:11" ht="12.75">
      <c r="A64" s="182" t="s">
        <v>241</v>
      </c>
      <c r="B64" s="183"/>
      <c r="C64" s="183"/>
      <c r="D64" s="183"/>
      <c r="E64" s="183"/>
      <c r="F64" s="183"/>
      <c r="G64" s="183"/>
      <c r="H64" s="184"/>
      <c r="I64" s="4">
        <v>165</v>
      </c>
      <c r="J64" s="278"/>
      <c r="K64" s="278"/>
    </row>
    <row r="65" spans="1:11" ht="12.75">
      <c r="A65" s="182" t="s">
        <v>230</v>
      </c>
      <c r="B65" s="183"/>
      <c r="C65" s="183"/>
      <c r="D65" s="183"/>
      <c r="E65" s="183"/>
      <c r="F65" s="183"/>
      <c r="G65" s="183"/>
      <c r="H65" s="184"/>
      <c r="I65" s="4">
        <v>166</v>
      </c>
      <c r="J65" s="278"/>
      <c r="K65" s="278"/>
    </row>
    <row r="66" spans="1:11" ht="12.75">
      <c r="A66" s="182" t="s">
        <v>201</v>
      </c>
      <c r="B66" s="183"/>
      <c r="C66" s="183"/>
      <c r="D66" s="183"/>
      <c r="E66" s="183"/>
      <c r="F66" s="183"/>
      <c r="G66" s="183"/>
      <c r="H66" s="184"/>
      <c r="I66" s="4">
        <v>167</v>
      </c>
      <c r="J66" s="277">
        <f>J57-J65</f>
        <v>0</v>
      </c>
      <c r="K66" s="277">
        <f>K57-K65</f>
        <v>3023333</v>
      </c>
    </row>
    <row r="67" spans="1:11" ht="12.75">
      <c r="A67" s="182" t="s">
        <v>202</v>
      </c>
      <c r="B67" s="183"/>
      <c r="C67" s="183"/>
      <c r="D67" s="183"/>
      <c r="E67" s="183"/>
      <c r="F67" s="183"/>
      <c r="G67" s="183"/>
      <c r="H67" s="184"/>
      <c r="I67" s="4">
        <v>168</v>
      </c>
      <c r="J67" s="281">
        <f>J56+J66</f>
        <v>1302042</v>
      </c>
      <c r="K67" s="281">
        <f>K56+K66</f>
        <v>28271548</v>
      </c>
    </row>
    <row r="68" spans="1:11" ht="12.75">
      <c r="A68" s="201" t="s">
        <v>196</v>
      </c>
      <c r="B68" s="215"/>
      <c r="C68" s="215"/>
      <c r="D68" s="215"/>
      <c r="E68" s="215"/>
      <c r="F68" s="215"/>
      <c r="G68" s="215"/>
      <c r="H68" s="215"/>
      <c r="I68" s="227"/>
      <c r="J68" s="227"/>
      <c r="K68" s="228"/>
    </row>
    <row r="69" spans="1:11" ht="12.75">
      <c r="A69" s="179" t="s">
        <v>195</v>
      </c>
      <c r="B69" s="180"/>
      <c r="C69" s="180"/>
      <c r="D69" s="180"/>
      <c r="E69" s="180"/>
      <c r="F69" s="180"/>
      <c r="G69" s="180"/>
      <c r="H69" s="180"/>
      <c r="I69" s="218"/>
      <c r="J69" s="218"/>
      <c r="K69" s="219"/>
    </row>
    <row r="70" spans="1:11" ht="12.75">
      <c r="A70" s="224" t="s">
        <v>242</v>
      </c>
      <c r="B70" s="225"/>
      <c r="C70" s="225"/>
      <c r="D70" s="225"/>
      <c r="E70" s="225"/>
      <c r="F70" s="225"/>
      <c r="G70" s="225"/>
      <c r="H70" s="226"/>
      <c r="I70" s="4">
        <v>169</v>
      </c>
      <c r="J70" s="278">
        <v>1076804</v>
      </c>
      <c r="K70" s="278">
        <v>27892840</v>
      </c>
    </row>
    <row r="71" spans="1:11" ht="12.75">
      <c r="A71" s="229" t="s">
        <v>243</v>
      </c>
      <c r="B71" s="230"/>
      <c r="C71" s="230"/>
      <c r="D71" s="230"/>
      <c r="E71" s="230"/>
      <c r="F71" s="230"/>
      <c r="G71" s="230"/>
      <c r="H71" s="231"/>
      <c r="I71" s="7">
        <v>170</v>
      </c>
      <c r="J71" s="279">
        <v>225236</v>
      </c>
      <c r="K71" s="279">
        <v>378708</v>
      </c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A4" sqref="A4:K4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32" t="s">
        <v>170</v>
      </c>
      <c r="B1" s="233"/>
      <c r="C1" s="233"/>
      <c r="D1" s="233"/>
      <c r="E1" s="233"/>
      <c r="F1" s="233"/>
      <c r="G1" s="233"/>
      <c r="H1" s="233"/>
      <c r="I1" s="233"/>
      <c r="J1" s="234"/>
      <c r="K1" s="174"/>
    </row>
    <row r="2" spans="1:11" ht="12.75">
      <c r="A2" s="236" t="s">
        <v>345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82"/>
      <c r="B3" s="83"/>
      <c r="C3" s="83"/>
      <c r="D3" s="83"/>
      <c r="E3" s="83"/>
      <c r="F3" s="83"/>
      <c r="G3" s="83"/>
      <c r="H3" s="83"/>
      <c r="I3" s="83"/>
      <c r="J3" s="84"/>
      <c r="K3" s="3"/>
    </row>
    <row r="4" spans="1:11" ht="12.75">
      <c r="A4" s="238" t="s">
        <v>348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5" t="s">
        <v>290</v>
      </c>
      <c r="J5" s="86" t="s">
        <v>156</v>
      </c>
      <c r="K5" s="86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7">
        <v>2</v>
      </c>
      <c r="J6" s="88" t="s">
        <v>294</v>
      </c>
      <c r="K6" s="88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5" t="s">
        <v>40</v>
      </c>
      <c r="B8" s="186"/>
      <c r="C8" s="186"/>
      <c r="D8" s="186"/>
      <c r="E8" s="186"/>
      <c r="F8" s="186"/>
      <c r="G8" s="186"/>
      <c r="H8" s="186"/>
      <c r="I8" s="4">
        <v>1</v>
      </c>
      <c r="J8" s="8">
        <v>2878583</v>
      </c>
      <c r="K8" s="13">
        <v>30841198</v>
      </c>
    </row>
    <row r="9" spans="1:11" ht="12.75">
      <c r="A9" s="185" t="s">
        <v>41</v>
      </c>
      <c r="B9" s="186"/>
      <c r="C9" s="186"/>
      <c r="D9" s="186"/>
      <c r="E9" s="186"/>
      <c r="F9" s="186"/>
      <c r="G9" s="186"/>
      <c r="H9" s="186"/>
      <c r="I9" s="4">
        <v>2</v>
      </c>
      <c r="J9" s="8">
        <v>46342475</v>
      </c>
      <c r="K9" s="13">
        <v>52037378</v>
      </c>
    </row>
    <row r="10" spans="1:11" ht="12.75">
      <c r="A10" s="185" t="s">
        <v>42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>
        <v>118877550</v>
      </c>
    </row>
    <row r="11" spans="1:11" ht="12.75">
      <c r="A11" s="185" t="s">
        <v>43</v>
      </c>
      <c r="B11" s="186"/>
      <c r="C11" s="186"/>
      <c r="D11" s="186"/>
      <c r="E11" s="186"/>
      <c r="F11" s="186"/>
      <c r="G11" s="186"/>
      <c r="H11" s="186"/>
      <c r="I11" s="4">
        <v>4</v>
      </c>
      <c r="J11" s="8">
        <v>185970144</v>
      </c>
      <c r="K11" s="13"/>
    </row>
    <row r="12" spans="1:11" ht="12.75">
      <c r="A12" s="185" t="s">
        <v>44</v>
      </c>
      <c r="B12" s="186"/>
      <c r="C12" s="186"/>
      <c r="D12" s="186"/>
      <c r="E12" s="186"/>
      <c r="F12" s="186"/>
      <c r="G12" s="186"/>
      <c r="H12" s="186"/>
      <c r="I12" s="4">
        <v>5</v>
      </c>
      <c r="J12" s="8">
        <v>139672022</v>
      </c>
      <c r="K12" s="13">
        <v>109080308</v>
      </c>
    </row>
    <row r="13" spans="1:11" ht="12.75">
      <c r="A13" s="185" t="s">
        <v>53</v>
      </c>
      <c r="B13" s="186"/>
      <c r="C13" s="186"/>
      <c r="D13" s="186"/>
      <c r="E13" s="186"/>
      <c r="F13" s="186"/>
      <c r="G13" s="186"/>
      <c r="H13" s="186"/>
      <c r="I13" s="4">
        <v>6</v>
      </c>
      <c r="J13" s="8">
        <v>56710929</v>
      </c>
      <c r="K13" s="13">
        <v>45093545</v>
      </c>
    </row>
    <row r="14" spans="1:11" ht="12.75">
      <c r="A14" s="182" t="s">
        <v>163</v>
      </c>
      <c r="B14" s="183"/>
      <c r="C14" s="183"/>
      <c r="D14" s="183"/>
      <c r="E14" s="183"/>
      <c r="F14" s="183"/>
      <c r="G14" s="183"/>
      <c r="H14" s="183"/>
      <c r="I14" s="4">
        <v>7</v>
      </c>
      <c r="J14" s="9">
        <f>SUM(J8:J13)</f>
        <v>431574153</v>
      </c>
      <c r="K14" s="12">
        <f>SUM(K8:K13)</f>
        <v>355929979</v>
      </c>
    </row>
    <row r="15" spans="1:11" ht="12.75">
      <c r="A15" s="185" t="s">
        <v>54</v>
      </c>
      <c r="B15" s="186"/>
      <c r="C15" s="186"/>
      <c r="D15" s="186"/>
      <c r="E15" s="186"/>
      <c r="F15" s="186"/>
      <c r="G15" s="186"/>
      <c r="H15" s="186"/>
      <c r="I15" s="4">
        <v>8</v>
      </c>
      <c r="J15" s="8">
        <v>148792961</v>
      </c>
      <c r="K15" s="13"/>
    </row>
    <row r="16" spans="1:11" ht="12.75">
      <c r="A16" s="185" t="s">
        <v>55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>
        <v>4256081</v>
      </c>
    </row>
    <row r="17" spans="1:11" ht="12.75">
      <c r="A17" s="185" t="s">
        <v>56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57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>
        <v>29804877</v>
      </c>
      <c r="K18" s="13">
        <v>55057103</v>
      </c>
    </row>
    <row r="19" spans="1:11" ht="12.75">
      <c r="A19" s="182" t="s">
        <v>164</v>
      </c>
      <c r="B19" s="183"/>
      <c r="C19" s="183"/>
      <c r="D19" s="183"/>
      <c r="E19" s="183"/>
      <c r="F19" s="183"/>
      <c r="G19" s="183"/>
      <c r="H19" s="183"/>
      <c r="I19" s="4">
        <v>12</v>
      </c>
      <c r="J19" s="9">
        <f>SUM(J15:J18)</f>
        <v>178597838</v>
      </c>
      <c r="K19" s="12">
        <f>SUM(K15:K18)</f>
        <v>59313184</v>
      </c>
    </row>
    <row r="20" spans="1:11" ht="12.75">
      <c r="A20" s="182" t="s">
        <v>36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IF(J14&gt;J19,J14-J19,0)</f>
        <v>252976315</v>
      </c>
      <c r="K20" s="12">
        <f>IF(K14&gt;K19,K14-K19,0)</f>
        <v>296616795</v>
      </c>
    </row>
    <row r="21" spans="1:11" ht="12.75">
      <c r="A21" s="182" t="s">
        <v>37</v>
      </c>
      <c r="B21" s="183"/>
      <c r="C21" s="183"/>
      <c r="D21" s="183"/>
      <c r="E21" s="183"/>
      <c r="F21" s="183"/>
      <c r="G21" s="183"/>
      <c r="H21" s="183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85" t="s">
        <v>185</v>
      </c>
      <c r="B23" s="186"/>
      <c r="C23" s="186"/>
      <c r="D23" s="186"/>
      <c r="E23" s="186"/>
      <c r="F23" s="186"/>
      <c r="G23" s="186"/>
      <c r="H23" s="186"/>
      <c r="I23" s="4">
        <v>15</v>
      </c>
      <c r="J23" s="8">
        <v>458870</v>
      </c>
      <c r="K23" s="13"/>
    </row>
    <row r="24" spans="1:11" ht="12.75">
      <c r="A24" s="185" t="s">
        <v>186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187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>
        <v>7957416</v>
      </c>
      <c r="K25" s="13">
        <v>2806056</v>
      </c>
    </row>
    <row r="26" spans="1:11" ht="12.75">
      <c r="A26" s="185" t="s">
        <v>188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>
        <v>7717292</v>
      </c>
      <c r="K26" s="13">
        <v>100</v>
      </c>
    </row>
    <row r="27" spans="1:11" ht="12.75">
      <c r="A27" s="185" t="s">
        <v>189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>
        <v>855565</v>
      </c>
      <c r="K27" s="13">
        <v>280116</v>
      </c>
    </row>
    <row r="28" spans="1:11" ht="12.75">
      <c r="A28" s="182" t="s">
        <v>174</v>
      </c>
      <c r="B28" s="183"/>
      <c r="C28" s="183"/>
      <c r="D28" s="183"/>
      <c r="E28" s="183"/>
      <c r="F28" s="183"/>
      <c r="G28" s="183"/>
      <c r="H28" s="183"/>
      <c r="I28" s="4">
        <v>20</v>
      </c>
      <c r="J28" s="9">
        <f>SUM(J23:J27)</f>
        <v>16989143</v>
      </c>
      <c r="K28" s="12">
        <f>SUM(K23:K27)</f>
        <v>3086272</v>
      </c>
    </row>
    <row r="29" spans="1:11" ht="12.75">
      <c r="A29" s="185" t="s">
        <v>121</v>
      </c>
      <c r="B29" s="186"/>
      <c r="C29" s="186"/>
      <c r="D29" s="186"/>
      <c r="E29" s="186"/>
      <c r="F29" s="186"/>
      <c r="G29" s="186"/>
      <c r="H29" s="186"/>
      <c r="I29" s="4">
        <v>21</v>
      </c>
      <c r="J29" s="8">
        <v>69956113</v>
      </c>
      <c r="K29" s="13">
        <v>85186602</v>
      </c>
    </row>
    <row r="30" spans="1:11" ht="12.75">
      <c r="A30" s="185" t="s">
        <v>122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>
        <v>87724485</v>
      </c>
      <c r="K30" s="13"/>
    </row>
    <row r="31" spans="1:11" ht="12.75">
      <c r="A31" s="185" t="s">
        <v>16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>
        <v>99947</v>
      </c>
      <c r="K31" s="13">
        <v>31409</v>
      </c>
    </row>
    <row r="32" spans="1:11" ht="12.75">
      <c r="A32" s="182" t="s">
        <v>5</v>
      </c>
      <c r="B32" s="183"/>
      <c r="C32" s="183"/>
      <c r="D32" s="183"/>
      <c r="E32" s="183"/>
      <c r="F32" s="183"/>
      <c r="G32" s="183"/>
      <c r="H32" s="183"/>
      <c r="I32" s="4">
        <v>24</v>
      </c>
      <c r="J32" s="9">
        <f>SUM(J29:J31)</f>
        <v>157780545</v>
      </c>
      <c r="K32" s="12">
        <f>SUM(K29:K31)</f>
        <v>85218011</v>
      </c>
    </row>
    <row r="33" spans="1:11" ht="12.75">
      <c r="A33" s="182" t="s">
        <v>38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2" t="s">
        <v>39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IF(J32&gt;J28,J32-J28,0)</f>
        <v>140791402</v>
      </c>
      <c r="K34" s="12">
        <f>IF(K32&gt;K28,K32-K28,0)</f>
        <v>82131739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85" t="s">
        <v>180</v>
      </c>
      <c r="B36" s="186"/>
      <c r="C36" s="186"/>
      <c r="D36" s="186"/>
      <c r="E36" s="186"/>
      <c r="F36" s="186"/>
      <c r="G36" s="186"/>
      <c r="H36" s="186"/>
      <c r="I36" s="4">
        <v>27</v>
      </c>
      <c r="J36" s="8">
        <v>75000000</v>
      </c>
      <c r="K36" s="13"/>
    </row>
    <row r="37" spans="1:11" ht="12.75">
      <c r="A37" s="185" t="s">
        <v>29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>
        <v>141135540</v>
      </c>
      <c r="K37" s="13">
        <v>54950000</v>
      </c>
    </row>
    <row r="38" spans="1:11" ht="12.75">
      <c r="A38" s="185" t="s">
        <v>30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>
        <v>45083518</v>
      </c>
      <c r="K38" s="13"/>
    </row>
    <row r="39" spans="1:11" ht="12.75">
      <c r="A39" s="182" t="s">
        <v>70</v>
      </c>
      <c r="B39" s="183"/>
      <c r="C39" s="183"/>
      <c r="D39" s="183"/>
      <c r="E39" s="183"/>
      <c r="F39" s="183"/>
      <c r="G39" s="183"/>
      <c r="H39" s="183"/>
      <c r="I39" s="4">
        <v>30</v>
      </c>
      <c r="J39" s="9">
        <f>SUM(J36:J38)</f>
        <v>261219058</v>
      </c>
      <c r="K39" s="12">
        <f>SUM(K36:K38)</f>
        <v>54950000</v>
      </c>
    </row>
    <row r="40" spans="1:11" ht="12.75">
      <c r="A40" s="185" t="s">
        <v>31</v>
      </c>
      <c r="B40" s="186"/>
      <c r="C40" s="186"/>
      <c r="D40" s="186"/>
      <c r="E40" s="186"/>
      <c r="F40" s="186"/>
      <c r="G40" s="186"/>
      <c r="H40" s="186"/>
      <c r="I40" s="4">
        <v>31</v>
      </c>
      <c r="J40" s="8">
        <v>277297447</v>
      </c>
      <c r="K40" s="13">
        <v>252042694</v>
      </c>
    </row>
    <row r="41" spans="1:11" ht="12.75">
      <c r="A41" s="185" t="s">
        <v>32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33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>
        <v>1229879</v>
      </c>
      <c r="K42" s="13">
        <v>968261</v>
      </c>
    </row>
    <row r="43" spans="1:11" ht="12.75">
      <c r="A43" s="185" t="s">
        <v>34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>
        <v>6473530</v>
      </c>
    </row>
    <row r="44" spans="1:11" ht="12.75">
      <c r="A44" s="185" t="s">
        <v>35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>
        <v>37907545</v>
      </c>
      <c r="K44" s="13">
        <v>13645423</v>
      </c>
    </row>
    <row r="45" spans="1:11" ht="12.75">
      <c r="A45" s="182" t="s">
        <v>71</v>
      </c>
      <c r="B45" s="183"/>
      <c r="C45" s="183"/>
      <c r="D45" s="183"/>
      <c r="E45" s="183"/>
      <c r="F45" s="183"/>
      <c r="G45" s="183"/>
      <c r="H45" s="183"/>
      <c r="I45" s="4">
        <v>36</v>
      </c>
      <c r="J45" s="9">
        <f>SUM(J40:J44)</f>
        <v>316434871</v>
      </c>
      <c r="K45" s="12">
        <f>SUM(K40:K44)</f>
        <v>273129908</v>
      </c>
    </row>
    <row r="46" spans="1:11" ht="12.75">
      <c r="A46" s="182" t="s">
        <v>17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2" t="s">
        <v>18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IF(J45&gt;J39,J45-J39,0)</f>
        <v>55215813</v>
      </c>
      <c r="K47" s="12">
        <f>IF(K45&gt;K39,K45-K39,0)</f>
        <v>218179908</v>
      </c>
    </row>
    <row r="48" spans="1:11" ht="12.75">
      <c r="A48" s="185" t="s">
        <v>72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IF(J20-J21+J33-J34+J46-J47&gt;0,J20-J21+J33-J34+J46-J47,0)</f>
        <v>56969100</v>
      </c>
      <c r="K48" s="12">
        <f>IF(K20-K21+K33-K34+K46-K47&gt;0,K20-K21+K33-K34+K46-K47,0)</f>
        <v>0</v>
      </c>
    </row>
    <row r="49" spans="1:11" ht="12.75">
      <c r="A49" s="185" t="s">
        <v>73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3694852</v>
      </c>
    </row>
    <row r="50" spans="1:11" ht="12.75">
      <c r="A50" s="185" t="s">
        <v>167</v>
      </c>
      <c r="B50" s="186"/>
      <c r="C50" s="186"/>
      <c r="D50" s="186"/>
      <c r="E50" s="186"/>
      <c r="F50" s="186"/>
      <c r="G50" s="186"/>
      <c r="H50" s="186"/>
      <c r="I50" s="4">
        <v>41</v>
      </c>
      <c r="J50" s="8">
        <v>6003272</v>
      </c>
      <c r="K50" s="13">
        <v>62972372</v>
      </c>
    </row>
    <row r="51" spans="1:11" ht="12.75">
      <c r="A51" s="185" t="s">
        <v>182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>
        <v>56969100</v>
      </c>
      <c r="K51" s="13"/>
    </row>
    <row r="52" spans="1:11" ht="12.75">
      <c r="A52" s="185" t="s">
        <v>183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>
        <v>3694852</v>
      </c>
    </row>
    <row r="53" spans="1:11" ht="12.75">
      <c r="A53" s="207" t="s">
        <v>184</v>
      </c>
      <c r="B53" s="208"/>
      <c r="C53" s="208"/>
      <c r="D53" s="208"/>
      <c r="E53" s="208"/>
      <c r="F53" s="208"/>
      <c r="G53" s="208"/>
      <c r="H53" s="208"/>
      <c r="I53" s="7">
        <v>44</v>
      </c>
      <c r="J53" s="10">
        <f>J50+J51-J52</f>
        <v>62972372</v>
      </c>
      <c r="K53" s="17">
        <f>K50+K51-K52</f>
        <v>59277520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2" t="s">
        <v>205</v>
      </c>
      <c r="B1" s="233"/>
      <c r="C1" s="233"/>
      <c r="D1" s="233"/>
      <c r="E1" s="233"/>
      <c r="F1" s="233"/>
      <c r="G1" s="233"/>
      <c r="H1" s="233"/>
      <c r="I1" s="233"/>
      <c r="J1" s="234"/>
      <c r="K1" s="247"/>
    </row>
    <row r="2" spans="1:11" ht="12.75">
      <c r="A2" s="236" t="s">
        <v>6</v>
      </c>
      <c r="B2" s="237"/>
      <c r="C2" s="237"/>
      <c r="D2" s="237"/>
      <c r="E2" s="237"/>
      <c r="F2" s="237"/>
      <c r="G2" s="237"/>
      <c r="H2" s="237"/>
      <c r="I2" s="237"/>
      <c r="J2" s="234"/>
      <c r="K2" s="235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38" t="s">
        <v>7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5" t="s">
        <v>290</v>
      </c>
      <c r="J5" s="86" t="s">
        <v>156</v>
      </c>
      <c r="K5" s="86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7">
        <v>2</v>
      </c>
      <c r="J6" s="88" t="s">
        <v>294</v>
      </c>
      <c r="K6" s="88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85" t="s">
        <v>207</v>
      </c>
      <c r="B8" s="186"/>
      <c r="C8" s="186"/>
      <c r="D8" s="186"/>
      <c r="E8" s="186"/>
      <c r="F8" s="186"/>
      <c r="G8" s="186"/>
      <c r="H8" s="186"/>
      <c r="I8" s="4">
        <v>1</v>
      </c>
      <c r="J8" s="8"/>
      <c r="K8" s="13"/>
    </row>
    <row r="9" spans="1:11" ht="12.75">
      <c r="A9" s="185" t="s">
        <v>125</v>
      </c>
      <c r="B9" s="186"/>
      <c r="C9" s="186"/>
      <c r="D9" s="186"/>
      <c r="E9" s="186"/>
      <c r="F9" s="186"/>
      <c r="G9" s="186"/>
      <c r="H9" s="186"/>
      <c r="I9" s="4">
        <v>2</v>
      </c>
      <c r="J9" s="8"/>
      <c r="K9" s="13"/>
    </row>
    <row r="10" spans="1:11" ht="12.75">
      <c r="A10" s="185" t="s">
        <v>126</v>
      </c>
      <c r="B10" s="186"/>
      <c r="C10" s="186"/>
      <c r="D10" s="186"/>
      <c r="E10" s="186"/>
      <c r="F10" s="186"/>
      <c r="G10" s="186"/>
      <c r="H10" s="186"/>
      <c r="I10" s="4">
        <v>3</v>
      </c>
      <c r="J10" s="8"/>
      <c r="K10" s="13"/>
    </row>
    <row r="11" spans="1:11" ht="12.75">
      <c r="A11" s="185" t="s">
        <v>127</v>
      </c>
      <c r="B11" s="186"/>
      <c r="C11" s="186"/>
      <c r="D11" s="186"/>
      <c r="E11" s="186"/>
      <c r="F11" s="186"/>
      <c r="G11" s="186"/>
      <c r="H11" s="186"/>
      <c r="I11" s="4">
        <v>4</v>
      </c>
      <c r="J11" s="8"/>
      <c r="K11" s="13"/>
    </row>
    <row r="12" spans="1:11" ht="12.75">
      <c r="A12" s="185" t="s">
        <v>128</v>
      </c>
      <c r="B12" s="186"/>
      <c r="C12" s="186"/>
      <c r="D12" s="186"/>
      <c r="E12" s="186"/>
      <c r="F12" s="186"/>
      <c r="G12" s="186"/>
      <c r="H12" s="186"/>
      <c r="I12" s="4">
        <v>5</v>
      </c>
      <c r="J12" s="8"/>
      <c r="K12" s="13"/>
    </row>
    <row r="13" spans="1:11" ht="12.75">
      <c r="A13" s="182" t="s">
        <v>206</v>
      </c>
      <c r="B13" s="183"/>
      <c r="C13" s="183"/>
      <c r="D13" s="183"/>
      <c r="E13" s="183"/>
      <c r="F13" s="183"/>
      <c r="G13" s="183"/>
      <c r="H13" s="183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5" t="s">
        <v>129</v>
      </c>
      <c r="B14" s="186"/>
      <c r="C14" s="186"/>
      <c r="D14" s="186"/>
      <c r="E14" s="186"/>
      <c r="F14" s="186"/>
      <c r="G14" s="186"/>
      <c r="H14" s="186"/>
      <c r="I14" s="4">
        <v>7</v>
      </c>
      <c r="J14" s="8"/>
      <c r="K14" s="13"/>
    </row>
    <row r="15" spans="1:11" ht="12.75">
      <c r="A15" s="185" t="s">
        <v>130</v>
      </c>
      <c r="B15" s="186"/>
      <c r="C15" s="186"/>
      <c r="D15" s="186"/>
      <c r="E15" s="186"/>
      <c r="F15" s="186"/>
      <c r="G15" s="186"/>
      <c r="H15" s="186"/>
      <c r="I15" s="4">
        <v>8</v>
      </c>
      <c r="J15" s="8"/>
      <c r="K15" s="13"/>
    </row>
    <row r="16" spans="1:11" ht="12.75">
      <c r="A16" s="185" t="s">
        <v>131</v>
      </c>
      <c r="B16" s="186"/>
      <c r="C16" s="186"/>
      <c r="D16" s="186"/>
      <c r="E16" s="186"/>
      <c r="F16" s="186"/>
      <c r="G16" s="186"/>
      <c r="H16" s="186"/>
      <c r="I16" s="4">
        <v>9</v>
      </c>
      <c r="J16" s="8"/>
      <c r="K16" s="13"/>
    </row>
    <row r="17" spans="1:11" ht="12.75">
      <c r="A17" s="185" t="s">
        <v>132</v>
      </c>
      <c r="B17" s="186"/>
      <c r="C17" s="186"/>
      <c r="D17" s="186"/>
      <c r="E17" s="186"/>
      <c r="F17" s="186"/>
      <c r="G17" s="186"/>
      <c r="H17" s="186"/>
      <c r="I17" s="4">
        <v>10</v>
      </c>
      <c r="J17" s="8"/>
      <c r="K17" s="13"/>
    </row>
    <row r="18" spans="1:11" ht="12.75">
      <c r="A18" s="185" t="s">
        <v>133</v>
      </c>
      <c r="B18" s="186"/>
      <c r="C18" s="186"/>
      <c r="D18" s="186"/>
      <c r="E18" s="186"/>
      <c r="F18" s="186"/>
      <c r="G18" s="186"/>
      <c r="H18" s="186"/>
      <c r="I18" s="4">
        <v>11</v>
      </c>
      <c r="J18" s="8"/>
      <c r="K18" s="13"/>
    </row>
    <row r="19" spans="1:11" ht="12.75">
      <c r="A19" s="185" t="s">
        <v>134</v>
      </c>
      <c r="B19" s="186"/>
      <c r="C19" s="186"/>
      <c r="D19" s="186"/>
      <c r="E19" s="186"/>
      <c r="F19" s="186"/>
      <c r="G19" s="186"/>
      <c r="H19" s="186"/>
      <c r="I19" s="4">
        <v>12</v>
      </c>
      <c r="J19" s="8"/>
      <c r="K19" s="13"/>
    </row>
    <row r="20" spans="1:11" ht="12.75">
      <c r="A20" s="182" t="s">
        <v>47</v>
      </c>
      <c r="B20" s="183"/>
      <c r="C20" s="183"/>
      <c r="D20" s="183"/>
      <c r="E20" s="183"/>
      <c r="F20" s="183"/>
      <c r="G20" s="183"/>
      <c r="H20" s="183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2" t="s">
        <v>111</v>
      </c>
      <c r="B21" s="248"/>
      <c r="C21" s="248"/>
      <c r="D21" s="248"/>
      <c r="E21" s="248"/>
      <c r="F21" s="248"/>
      <c r="G21" s="248"/>
      <c r="H21" s="24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8" t="s">
        <v>112</v>
      </c>
      <c r="B22" s="250"/>
      <c r="C22" s="250"/>
      <c r="D22" s="250"/>
      <c r="E22" s="250"/>
      <c r="F22" s="250"/>
      <c r="G22" s="250"/>
      <c r="H22" s="25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85" t="s">
        <v>171</v>
      </c>
      <c r="B24" s="186"/>
      <c r="C24" s="186"/>
      <c r="D24" s="186"/>
      <c r="E24" s="186"/>
      <c r="F24" s="186"/>
      <c r="G24" s="186"/>
      <c r="H24" s="186"/>
      <c r="I24" s="4">
        <v>16</v>
      </c>
      <c r="J24" s="8"/>
      <c r="K24" s="13"/>
    </row>
    <row r="25" spans="1:11" ht="12.75">
      <c r="A25" s="185" t="s">
        <v>172</v>
      </c>
      <c r="B25" s="186"/>
      <c r="C25" s="186"/>
      <c r="D25" s="186"/>
      <c r="E25" s="186"/>
      <c r="F25" s="186"/>
      <c r="G25" s="186"/>
      <c r="H25" s="186"/>
      <c r="I25" s="4">
        <v>17</v>
      </c>
      <c r="J25" s="8"/>
      <c r="K25" s="13"/>
    </row>
    <row r="26" spans="1:11" ht="12.75">
      <c r="A26" s="185" t="s">
        <v>48</v>
      </c>
      <c r="B26" s="186"/>
      <c r="C26" s="186"/>
      <c r="D26" s="186"/>
      <c r="E26" s="186"/>
      <c r="F26" s="186"/>
      <c r="G26" s="186"/>
      <c r="H26" s="186"/>
      <c r="I26" s="4">
        <v>18</v>
      </c>
      <c r="J26" s="8"/>
      <c r="K26" s="13"/>
    </row>
    <row r="27" spans="1:11" ht="12.75">
      <c r="A27" s="185" t="s">
        <v>49</v>
      </c>
      <c r="B27" s="186"/>
      <c r="C27" s="186"/>
      <c r="D27" s="186"/>
      <c r="E27" s="186"/>
      <c r="F27" s="186"/>
      <c r="G27" s="186"/>
      <c r="H27" s="186"/>
      <c r="I27" s="4">
        <v>19</v>
      </c>
      <c r="J27" s="8"/>
      <c r="K27" s="13"/>
    </row>
    <row r="28" spans="1:11" ht="12.75">
      <c r="A28" s="185" t="s">
        <v>173</v>
      </c>
      <c r="B28" s="186"/>
      <c r="C28" s="186"/>
      <c r="D28" s="186"/>
      <c r="E28" s="186"/>
      <c r="F28" s="186"/>
      <c r="G28" s="186"/>
      <c r="H28" s="186"/>
      <c r="I28" s="4">
        <v>20</v>
      </c>
      <c r="J28" s="8"/>
      <c r="K28" s="13"/>
    </row>
    <row r="29" spans="1:11" ht="12.75">
      <c r="A29" s="182" t="s">
        <v>119</v>
      </c>
      <c r="B29" s="183"/>
      <c r="C29" s="183"/>
      <c r="D29" s="183"/>
      <c r="E29" s="183"/>
      <c r="F29" s="183"/>
      <c r="G29" s="183"/>
      <c r="H29" s="183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5" t="s">
        <v>2</v>
      </c>
      <c r="B30" s="186"/>
      <c r="C30" s="186"/>
      <c r="D30" s="186"/>
      <c r="E30" s="186"/>
      <c r="F30" s="186"/>
      <c r="G30" s="186"/>
      <c r="H30" s="186"/>
      <c r="I30" s="4">
        <v>22</v>
      </c>
      <c r="J30" s="8"/>
      <c r="K30" s="13"/>
    </row>
    <row r="31" spans="1:11" ht="12.75">
      <c r="A31" s="185" t="s">
        <v>3</v>
      </c>
      <c r="B31" s="186"/>
      <c r="C31" s="186"/>
      <c r="D31" s="186"/>
      <c r="E31" s="186"/>
      <c r="F31" s="186"/>
      <c r="G31" s="186"/>
      <c r="H31" s="186"/>
      <c r="I31" s="4">
        <v>23</v>
      </c>
      <c r="J31" s="8"/>
      <c r="K31" s="13"/>
    </row>
    <row r="32" spans="1:11" ht="12.75">
      <c r="A32" s="185" t="s">
        <v>4</v>
      </c>
      <c r="B32" s="186"/>
      <c r="C32" s="186"/>
      <c r="D32" s="186"/>
      <c r="E32" s="186"/>
      <c r="F32" s="186"/>
      <c r="G32" s="186"/>
      <c r="H32" s="186"/>
      <c r="I32" s="4">
        <v>24</v>
      </c>
      <c r="J32" s="8"/>
      <c r="K32" s="13"/>
    </row>
    <row r="33" spans="1:11" ht="12.75">
      <c r="A33" s="182" t="s">
        <v>50</v>
      </c>
      <c r="B33" s="183"/>
      <c r="C33" s="183"/>
      <c r="D33" s="183"/>
      <c r="E33" s="183"/>
      <c r="F33" s="183"/>
      <c r="G33" s="183"/>
      <c r="H33" s="183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2" t="s">
        <v>113</v>
      </c>
      <c r="B34" s="183"/>
      <c r="C34" s="183"/>
      <c r="D34" s="183"/>
      <c r="E34" s="183"/>
      <c r="F34" s="183"/>
      <c r="G34" s="183"/>
      <c r="H34" s="183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2" t="s">
        <v>114</v>
      </c>
      <c r="B35" s="183"/>
      <c r="C35" s="183"/>
      <c r="D35" s="183"/>
      <c r="E35" s="183"/>
      <c r="F35" s="183"/>
      <c r="G35" s="183"/>
      <c r="H35" s="183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85" t="s">
        <v>180</v>
      </c>
      <c r="B37" s="186"/>
      <c r="C37" s="186"/>
      <c r="D37" s="186"/>
      <c r="E37" s="186"/>
      <c r="F37" s="186"/>
      <c r="G37" s="186"/>
      <c r="H37" s="186"/>
      <c r="I37" s="4">
        <v>28</v>
      </c>
      <c r="J37" s="8"/>
      <c r="K37" s="13"/>
    </row>
    <row r="38" spans="1:11" ht="12.75">
      <c r="A38" s="185" t="s">
        <v>29</v>
      </c>
      <c r="B38" s="186"/>
      <c r="C38" s="186"/>
      <c r="D38" s="186"/>
      <c r="E38" s="186"/>
      <c r="F38" s="186"/>
      <c r="G38" s="186"/>
      <c r="H38" s="186"/>
      <c r="I38" s="4">
        <v>29</v>
      </c>
      <c r="J38" s="8"/>
      <c r="K38" s="13"/>
    </row>
    <row r="39" spans="1:11" ht="12.75">
      <c r="A39" s="185" t="s">
        <v>30</v>
      </c>
      <c r="B39" s="186"/>
      <c r="C39" s="186"/>
      <c r="D39" s="186"/>
      <c r="E39" s="186"/>
      <c r="F39" s="186"/>
      <c r="G39" s="186"/>
      <c r="H39" s="186"/>
      <c r="I39" s="4">
        <v>30</v>
      </c>
      <c r="J39" s="8"/>
      <c r="K39" s="13"/>
    </row>
    <row r="40" spans="1:11" ht="12.75">
      <c r="A40" s="182" t="s">
        <v>51</v>
      </c>
      <c r="B40" s="183"/>
      <c r="C40" s="183"/>
      <c r="D40" s="183"/>
      <c r="E40" s="183"/>
      <c r="F40" s="183"/>
      <c r="G40" s="183"/>
      <c r="H40" s="183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5" t="s">
        <v>31</v>
      </c>
      <c r="B41" s="186"/>
      <c r="C41" s="186"/>
      <c r="D41" s="186"/>
      <c r="E41" s="186"/>
      <c r="F41" s="186"/>
      <c r="G41" s="186"/>
      <c r="H41" s="186"/>
      <c r="I41" s="4">
        <v>32</v>
      </c>
      <c r="J41" s="8"/>
      <c r="K41" s="13"/>
    </row>
    <row r="42" spans="1:11" ht="12.75">
      <c r="A42" s="185" t="s">
        <v>32</v>
      </c>
      <c r="B42" s="186"/>
      <c r="C42" s="186"/>
      <c r="D42" s="186"/>
      <c r="E42" s="186"/>
      <c r="F42" s="186"/>
      <c r="G42" s="186"/>
      <c r="H42" s="186"/>
      <c r="I42" s="4">
        <v>33</v>
      </c>
      <c r="J42" s="8"/>
      <c r="K42" s="13"/>
    </row>
    <row r="43" spans="1:11" ht="12.75">
      <c r="A43" s="185" t="s">
        <v>33</v>
      </c>
      <c r="B43" s="186"/>
      <c r="C43" s="186"/>
      <c r="D43" s="186"/>
      <c r="E43" s="186"/>
      <c r="F43" s="186"/>
      <c r="G43" s="186"/>
      <c r="H43" s="186"/>
      <c r="I43" s="4">
        <v>34</v>
      </c>
      <c r="J43" s="8"/>
      <c r="K43" s="13"/>
    </row>
    <row r="44" spans="1:11" ht="12.75">
      <c r="A44" s="185" t="s">
        <v>34</v>
      </c>
      <c r="B44" s="186"/>
      <c r="C44" s="186"/>
      <c r="D44" s="186"/>
      <c r="E44" s="186"/>
      <c r="F44" s="186"/>
      <c r="G44" s="186"/>
      <c r="H44" s="186"/>
      <c r="I44" s="4">
        <v>35</v>
      </c>
      <c r="J44" s="8"/>
      <c r="K44" s="13"/>
    </row>
    <row r="45" spans="1:11" ht="12.75">
      <c r="A45" s="185" t="s">
        <v>35</v>
      </c>
      <c r="B45" s="186"/>
      <c r="C45" s="186"/>
      <c r="D45" s="186"/>
      <c r="E45" s="186"/>
      <c r="F45" s="186"/>
      <c r="G45" s="186"/>
      <c r="H45" s="186"/>
      <c r="I45" s="4">
        <v>36</v>
      </c>
      <c r="J45" s="8"/>
      <c r="K45" s="13"/>
    </row>
    <row r="46" spans="1:11" ht="12.75">
      <c r="A46" s="182" t="s">
        <v>154</v>
      </c>
      <c r="B46" s="183"/>
      <c r="C46" s="183"/>
      <c r="D46" s="183"/>
      <c r="E46" s="183"/>
      <c r="F46" s="183"/>
      <c r="G46" s="183"/>
      <c r="H46" s="183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2" t="s">
        <v>168</v>
      </c>
      <c r="B47" s="183"/>
      <c r="C47" s="183"/>
      <c r="D47" s="183"/>
      <c r="E47" s="183"/>
      <c r="F47" s="183"/>
      <c r="G47" s="183"/>
      <c r="H47" s="183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2" t="s">
        <v>169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2" t="s">
        <v>155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2" t="s">
        <v>15</v>
      </c>
      <c r="B50" s="183"/>
      <c r="C50" s="183"/>
      <c r="D50" s="183"/>
      <c r="E50" s="183"/>
      <c r="F50" s="183"/>
      <c r="G50" s="183"/>
      <c r="H50" s="183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2" t="s">
        <v>167</v>
      </c>
      <c r="B51" s="183"/>
      <c r="C51" s="183"/>
      <c r="D51" s="183"/>
      <c r="E51" s="183"/>
      <c r="F51" s="183"/>
      <c r="G51" s="183"/>
      <c r="H51" s="183"/>
      <c r="I51" s="4">
        <v>42</v>
      </c>
      <c r="J51" s="8"/>
      <c r="K51" s="13"/>
    </row>
    <row r="52" spans="1:11" ht="12.75">
      <c r="A52" s="182" t="s">
        <v>182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/>
      <c r="K52" s="13"/>
    </row>
    <row r="53" spans="1:11" ht="12.75">
      <c r="A53" s="182" t="s">
        <v>183</v>
      </c>
      <c r="B53" s="183"/>
      <c r="C53" s="183"/>
      <c r="D53" s="183"/>
      <c r="E53" s="183"/>
      <c r="F53" s="183"/>
      <c r="G53" s="183"/>
      <c r="H53" s="183"/>
      <c r="I53" s="4">
        <v>44</v>
      </c>
      <c r="J53" s="8"/>
      <c r="K53" s="13"/>
    </row>
    <row r="54" spans="1:11" ht="12.75">
      <c r="A54" s="198" t="s">
        <v>184</v>
      </c>
      <c r="B54" s="199"/>
      <c r="C54" s="199"/>
      <c r="D54" s="199"/>
      <c r="E54" s="199"/>
      <c r="F54" s="199"/>
      <c r="G54" s="199"/>
      <c r="H54" s="199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89" t="s">
        <v>181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A8" sqref="A8:H8"/>
    </sheetView>
  </sheetViews>
  <sheetFormatPr defaultColWidth="9.140625" defaultRowHeight="12.75"/>
  <cols>
    <col min="1" max="4" width="9.140625" style="96" customWidth="1"/>
    <col min="5" max="5" width="10.140625" style="96" bestFit="1" customWidth="1"/>
    <col min="6" max="9" width="9.140625" style="96" customWidth="1"/>
    <col min="10" max="11" width="9.8515625" style="96" bestFit="1" customWidth="1"/>
    <col min="12" max="16384" width="9.140625" style="96" customWidth="1"/>
  </cols>
  <sheetData>
    <row r="1" spans="1:12" ht="12.75">
      <c r="A1" s="258" t="s">
        <v>292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95"/>
    </row>
    <row r="2" spans="1:12" ht="15.75">
      <c r="A2" s="93"/>
      <c r="B2" s="94"/>
      <c r="C2" s="268" t="s">
        <v>293</v>
      </c>
      <c r="D2" s="268"/>
      <c r="E2" s="98">
        <v>40179</v>
      </c>
      <c r="F2" s="97" t="s">
        <v>258</v>
      </c>
      <c r="G2" s="269">
        <v>40543</v>
      </c>
      <c r="H2" s="270"/>
      <c r="I2" s="94"/>
      <c r="J2" s="94"/>
      <c r="K2" s="94"/>
      <c r="L2" s="99"/>
    </row>
    <row r="3" spans="1:11" ht="24" thickBot="1">
      <c r="A3" s="271" t="s">
        <v>61</v>
      </c>
      <c r="B3" s="271"/>
      <c r="C3" s="271"/>
      <c r="D3" s="271"/>
      <c r="E3" s="271"/>
      <c r="F3" s="271"/>
      <c r="G3" s="271"/>
      <c r="H3" s="271"/>
      <c r="I3" s="100" t="s">
        <v>316</v>
      </c>
      <c r="J3" s="101" t="s">
        <v>156</v>
      </c>
      <c r="K3" s="101" t="s">
        <v>157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103">
        <v>2</v>
      </c>
      <c r="J4" s="102" t="s">
        <v>294</v>
      </c>
      <c r="K4" s="102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4">
        <v>1</v>
      </c>
      <c r="J5" s="105">
        <v>384947782</v>
      </c>
      <c r="K5" s="105">
        <v>384948774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4">
        <v>2</v>
      </c>
      <c r="J6" s="106">
        <v>13659518</v>
      </c>
      <c r="K6" s="106">
        <v>13659552</v>
      </c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4">
        <v>3</v>
      </c>
      <c r="J7" s="106">
        <v>37932530</v>
      </c>
      <c r="K7" s="106">
        <v>24917010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4">
        <v>4</v>
      </c>
      <c r="J8" s="106">
        <v>166462784</v>
      </c>
      <c r="K8" s="106">
        <v>163646966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4">
        <v>5</v>
      </c>
      <c r="J9" s="106">
        <v>1302042</v>
      </c>
      <c r="K9" s="106">
        <v>28271548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4">
        <v>6</v>
      </c>
      <c r="J10" s="106">
        <v>10515039</v>
      </c>
      <c r="K10" s="106">
        <v>7494438</v>
      </c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4">
        <v>7</v>
      </c>
      <c r="J11" s="106"/>
      <c r="K11" s="106"/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4">
        <v>8</v>
      </c>
      <c r="J12" s="106">
        <v>-2603727</v>
      </c>
      <c r="K12" s="106"/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4">
        <v>9</v>
      </c>
      <c r="J13" s="106"/>
      <c r="K13" s="106"/>
    </row>
    <row r="14" spans="1:11" ht="12.75">
      <c r="A14" s="262" t="s">
        <v>305</v>
      </c>
      <c r="B14" s="263"/>
      <c r="C14" s="263"/>
      <c r="D14" s="263"/>
      <c r="E14" s="263"/>
      <c r="F14" s="263"/>
      <c r="G14" s="263"/>
      <c r="H14" s="263"/>
      <c r="I14" s="104">
        <v>10</v>
      </c>
      <c r="J14" s="107">
        <f>SUM(J5:J13)</f>
        <v>612215968</v>
      </c>
      <c r="K14" s="107">
        <f>SUM(K5:K13)</f>
        <v>622938288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4">
        <v>11</v>
      </c>
      <c r="J15" s="106"/>
      <c r="K15" s="106"/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4">
        <v>12</v>
      </c>
      <c r="J16" s="106"/>
      <c r="K16" s="106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4">
        <v>13</v>
      </c>
      <c r="J17" s="106"/>
      <c r="K17" s="106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4">
        <v>14</v>
      </c>
      <c r="J18" s="106"/>
      <c r="K18" s="106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4">
        <v>15</v>
      </c>
      <c r="J19" s="106"/>
      <c r="K19" s="106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4">
        <v>16</v>
      </c>
      <c r="J20" s="106"/>
      <c r="K20" s="106"/>
    </row>
    <row r="21" spans="1:11" ht="12.75">
      <c r="A21" s="262" t="s">
        <v>312</v>
      </c>
      <c r="B21" s="263"/>
      <c r="C21" s="263"/>
      <c r="D21" s="263"/>
      <c r="E21" s="263"/>
      <c r="F21" s="263"/>
      <c r="G21" s="263"/>
      <c r="H21" s="263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64"/>
      <c r="B22" s="265"/>
      <c r="C22" s="265"/>
      <c r="D22" s="265"/>
      <c r="E22" s="265"/>
      <c r="F22" s="265"/>
      <c r="G22" s="265"/>
      <c r="H22" s="265"/>
      <c r="I22" s="266"/>
      <c r="J22" s="266"/>
      <c r="K22" s="267"/>
    </row>
    <row r="23" spans="1:11" ht="12.75">
      <c r="A23" s="252" t="s">
        <v>313</v>
      </c>
      <c r="B23" s="253"/>
      <c r="C23" s="253"/>
      <c r="D23" s="253"/>
      <c r="E23" s="253"/>
      <c r="F23" s="253"/>
      <c r="G23" s="253"/>
      <c r="H23" s="253"/>
      <c r="I23" s="109">
        <v>18</v>
      </c>
      <c r="J23" s="105">
        <v>458413003</v>
      </c>
      <c r="K23" s="105">
        <v>472319113</v>
      </c>
    </row>
    <row r="24" spans="1:11" ht="23.25" customHeight="1">
      <c r="A24" s="254" t="s">
        <v>314</v>
      </c>
      <c r="B24" s="255"/>
      <c r="C24" s="255"/>
      <c r="D24" s="255"/>
      <c r="E24" s="255"/>
      <c r="F24" s="255"/>
      <c r="G24" s="255"/>
      <c r="H24" s="255"/>
      <c r="I24" s="110">
        <v>19</v>
      </c>
      <c r="J24" s="108">
        <v>153802965</v>
      </c>
      <c r="K24" s="108">
        <v>150619175</v>
      </c>
    </row>
    <row r="25" spans="1:11" ht="30" customHeight="1">
      <c r="A25" s="256" t="s">
        <v>315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F38" sqref="F38"/>
    </sheetView>
  </sheetViews>
  <sheetFormatPr defaultColWidth="9.140625" defaultRowHeight="12.75"/>
  <sheetData>
    <row r="1" spans="1:10" ht="12.75">
      <c r="A1" s="90"/>
      <c r="B1" s="90"/>
      <c r="C1" s="90"/>
      <c r="D1" s="90"/>
      <c r="E1" s="90"/>
      <c r="F1" s="90"/>
      <c r="G1" s="90"/>
      <c r="H1" s="90"/>
      <c r="I1" s="90"/>
      <c r="J1" s="90"/>
    </row>
    <row r="2" spans="1:10" ht="15.75">
      <c r="A2" s="273" t="s">
        <v>291</v>
      </c>
      <c r="B2" s="273"/>
      <c r="C2" s="273"/>
      <c r="D2" s="273"/>
      <c r="E2" s="273"/>
      <c r="F2" s="273"/>
      <c r="G2" s="273"/>
      <c r="H2" s="273"/>
      <c r="I2" s="273"/>
      <c r="J2" s="273"/>
    </row>
    <row r="3" spans="1:10" ht="12.75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ht="12.75" customHeight="1">
      <c r="A4" s="274" t="s">
        <v>322</v>
      </c>
      <c r="B4" s="274"/>
      <c r="C4" s="274"/>
      <c r="D4" s="274"/>
      <c r="E4" s="274"/>
      <c r="F4" s="274"/>
      <c r="G4" s="274"/>
      <c r="H4" s="274"/>
      <c r="I4" s="274"/>
      <c r="J4" s="274"/>
    </row>
    <row r="5" spans="1:10" ht="12.7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</row>
    <row r="6" spans="1:10" ht="12.75" customHeight="1">
      <c r="A6" s="274"/>
      <c r="B6" s="274"/>
      <c r="C6" s="274"/>
      <c r="D6" s="274"/>
      <c r="E6" s="274"/>
      <c r="F6" s="274"/>
      <c r="G6" s="274"/>
      <c r="H6" s="274"/>
      <c r="I6" s="274"/>
      <c r="J6" s="274"/>
    </row>
    <row r="7" spans="1:10" ht="12.75" customHeight="1">
      <c r="A7" s="274"/>
      <c r="B7" s="274"/>
      <c r="C7" s="274"/>
      <c r="D7" s="274"/>
      <c r="E7" s="274"/>
      <c r="F7" s="274"/>
      <c r="G7" s="274"/>
      <c r="H7" s="274"/>
      <c r="I7" s="274"/>
      <c r="J7" s="274"/>
    </row>
    <row r="8" spans="1:10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2.75" customHeight="1">
      <c r="A9" s="274"/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12.75" customHeight="1">
      <c r="A10" s="274"/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12.75">
      <c r="A11" s="275"/>
      <c r="B11" s="275"/>
      <c r="C11" s="275"/>
      <c r="D11" s="275"/>
      <c r="E11" s="275"/>
      <c r="F11" s="275"/>
      <c r="G11" s="275"/>
      <c r="H11" s="275"/>
      <c r="I11" s="275"/>
      <c r="J11" s="275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1"/>
    </row>
    <row r="13" spans="1:10" ht="12.75">
      <c r="A13" s="91"/>
      <c r="B13" s="91"/>
      <c r="C13" s="91"/>
      <c r="D13" s="91"/>
      <c r="E13" s="91"/>
      <c r="F13" s="91"/>
      <c r="G13" s="91"/>
      <c r="H13" s="91"/>
      <c r="I13" s="91"/>
      <c r="J13" s="91"/>
    </row>
    <row r="14" spans="1:10" ht="12.75">
      <c r="A14" s="91"/>
      <c r="B14" s="91"/>
      <c r="C14" s="91"/>
      <c r="D14" s="91"/>
      <c r="E14" s="91"/>
      <c r="F14" s="91"/>
      <c r="G14" s="91"/>
      <c r="H14" s="91"/>
      <c r="I14" s="91"/>
      <c r="J14" s="91"/>
    </row>
    <row r="15" spans="1:10" ht="12.75">
      <c r="A15" s="91"/>
      <c r="B15" s="91"/>
      <c r="C15" s="91"/>
      <c r="D15" s="91"/>
      <c r="E15" s="91"/>
      <c r="F15" s="91"/>
      <c r="G15" s="91"/>
      <c r="H15" s="91"/>
      <c r="I15" s="91"/>
      <c r="J15" s="91"/>
    </row>
    <row r="16" spans="1:10" ht="12.75">
      <c r="A16" s="91"/>
      <c r="B16" s="91"/>
      <c r="C16" s="91"/>
      <c r="D16" s="91"/>
      <c r="E16" s="91"/>
      <c r="F16" s="91"/>
      <c r="G16" s="91"/>
      <c r="H16" s="91"/>
      <c r="I16" s="91"/>
      <c r="J16" s="91"/>
    </row>
    <row r="17" spans="1:10" ht="12.75">
      <c r="A17" s="91"/>
      <c r="B17" s="91"/>
      <c r="C17" s="91"/>
      <c r="D17" s="91"/>
      <c r="E17" s="91"/>
      <c r="F17" s="91"/>
      <c r="G17" s="91"/>
      <c r="H17" s="91"/>
      <c r="I17" s="91"/>
      <c r="J17" s="91"/>
    </row>
    <row r="18" spans="1:10" ht="12.75">
      <c r="A18" s="91"/>
      <c r="B18" s="91"/>
      <c r="C18" s="91"/>
      <c r="D18" s="91"/>
      <c r="E18" s="91"/>
      <c r="F18" s="91"/>
      <c r="G18" s="91"/>
      <c r="H18" s="91"/>
      <c r="I18" s="91"/>
      <c r="J18" s="91"/>
    </row>
    <row r="19" spans="1:10" ht="12.75">
      <c r="A19" s="91"/>
      <c r="B19" s="91"/>
      <c r="C19" s="91"/>
      <c r="D19" s="91"/>
      <c r="E19" s="91"/>
      <c r="F19" s="91"/>
      <c r="G19" s="91"/>
      <c r="H19" s="91"/>
      <c r="I19" s="91"/>
      <c r="J19" s="91"/>
    </row>
    <row r="20" spans="1:10" ht="12.75">
      <c r="A20" s="91"/>
      <c r="B20" s="91"/>
      <c r="C20" s="91"/>
      <c r="D20" s="91"/>
      <c r="E20" s="91"/>
      <c r="F20" s="91"/>
      <c r="G20" s="91"/>
      <c r="H20" s="91"/>
      <c r="I20" s="91"/>
      <c r="J20" s="91"/>
    </row>
    <row r="21" spans="1:10" ht="12.75">
      <c r="A21" s="91"/>
      <c r="B21" s="91"/>
      <c r="C21" s="91"/>
      <c r="D21" s="91"/>
      <c r="E21" s="91"/>
      <c r="F21" s="91"/>
      <c r="G21" s="91"/>
      <c r="H21" s="91"/>
      <c r="I21" s="91"/>
      <c r="J21" s="91"/>
    </row>
    <row r="22" spans="1:10" ht="12.75">
      <c r="A22" s="91"/>
      <c r="B22" s="91"/>
      <c r="C22" s="91"/>
      <c r="D22" s="91"/>
      <c r="E22" s="91"/>
      <c r="F22" s="91"/>
      <c r="G22" s="91"/>
      <c r="H22" s="91"/>
      <c r="I22" s="91"/>
      <c r="J22" s="91"/>
    </row>
    <row r="23" spans="1:10" ht="12.75">
      <c r="A23" s="91"/>
      <c r="B23" s="91"/>
      <c r="C23" s="91"/>
      <c r="D23" s="91"/>
      <c r="E23" s="91"/>
      <c r="F23" s="91"/>
      <c r="G23" s="91"/>
      <c r="H23" s="91"/>
      <c r="I23" s="91"/>
      <c r="J23" s="91"/>
    </row>
    <row r="24" spans="1:10" ht="12.75">
      <c r="A24" s="91"/>
      <c r="B24" s="91"/>
      <c r="C24" s="91"/>
      <c r="D24" s="91"/>
      <c r="E24" s="91"/>
      <c r="F24" s="91"/>
      <c r="G24" s="91"/>
      <c r="H24" s="91"/>
      <c r="I24" s="91"/>
      <c r="J24" s="91"/>
    </row>
    <row r="25" spans="1:10" ht="12.75">
      <c r="A25" s="91"/>
      <c r="B25" s="91"/>
      <c r="C25" s="91"/>
      <c r="D25" s="91"/>
      <c r="E25" s="91"/>
      <c r="F25" s="91"/>
      <c r="G25" s="91"/>
      <c r="H25" s="91"/>
      <c r="I25" s="91"/>
      <c r="J25" s="91"/>
    </row>
    <row r="26" spans="1:10" ht="15">
      <c r="A26" s="91"/>
      <c r="B26" s="91"/>
      <c r="C26" s="91"/>
      <c r="D26" s="91"/>
      <c r="E26" s="91"/>
      <c r="F26" s="91"/>
      <c r="G26" s="91"/>
      <c r="H26" s="91"/>
      <c r="I26" s="92"/>
      <c r="J26" s="91"/>
    </row>
    <row r="27" spans="1:10" ht="12.75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0" ht="12.75">
      <c r="A28" s="91"/>
      <c r="B28" s="91"/>
      <c r="C28" s="91"/>
      <c r="D28" s="91"/>
      <c r="E28" s="91"/>
      <c r="F28" s="91"/>
      <c r="G28" s="91"/>
      <c r="H28" s="91"/>
      <c r="I28" s="91"/>
      <c r="J28" s="9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zsmojver</cp:lastModifiedBy>
  <cp:lastPrinted>2011-05-02T12:30:14Z</cp:lastPrinted>
  <dcterms:created xsi:type="dcterms:W3CDTF">2008-10-17T11:51:54Z</dcterms:created>
  <dcterms:modified xsi:type="dcterms:W3CDTF">2011-05-02T12:31:09Z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