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545" windowWidth="16140" windowHeight="11640" firstSheet="1" activeTab="3"/>
  </bookViews>
  <sheets>
    <sheet name="Skriveni" sheetId="1" state="hidden" r:id="rId1"/>
    <sheet name="General data" sheetId="2" r:id="rId2"/>
    <sheet name="Balance sheet" sheetId="3" r:id="rId3"/>
    <sheet name="P&amp;L account" sheetId="4" r:id="rId4"/>
    <sheet name="Cash flow" sheetId="5" r:id="rId5"/>
    <sheet name="NT_D" sheetId="6" r:id="rId6"/>
    <sheet name="Changes in equity" sheetId="7" r:id="rId7"/>
    <sheet name="Notes" sheetId="8" r:id="rId8"/>
  </sheets>
  <definedNames>
    <definedName name="_xlnm.Print_Titles" localSheetId="2">'Balance sheet'!$3:$4</definedName>
    <definedName name="_xlnm.Print_Area" localSheetId="7">'Notes'!$A$1:$J$7</definedName>
  </definedNames>
  <calcPr fullCalcOnLoad="1"/>
</workbook>
</file>

<file path=xl/sharedStrings.xml><?xml version="1.0" encoding="utf-8"?>
<sst xmlns="http://schemas.openxmlformats.org/spreadsheetml/2006/main" count="882" uniqueCount="468">
  <si>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</si>
  <si>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</si>
  <si>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</si>
  <si>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</si>
  <si>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</si>
  <si>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>VI. Ukupno novčani izdaci od financijskih aktivnosti (032 do 036)</t>
  </si>
  <si>
    <t>Ukupno povećanje novčanog tijeka (014 – 015 + 026 – 027 + 038 – 039)</t>
  </si>
  <si>
    <t>SIF_OBL_ORG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</si>
  <si>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</si>
  <si>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</si>
  <si>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</si>
  <si>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IZNOS12</t>
  </si>
  <si>
    <t>IZNOS13</t>
  </si>
  <si>
    <t>IZNOS14</t>
  </si>
  <si>
    <t>IZNOS15</t>
  </si>
  <si>
    <t>KONS_MB</t>
  </si>
  <si>
    <t>KONS_NAZ</t>
  </si>
  <si>
    <t>KONS_MJ</t>
  </si>
  <si>
    <t>KONS_POST</t>
  </si>
  <si>
    <t>OVL_OSOBA</t>
  </si>
  <si>
    <t>KONTAKT_EMAIL</t>
  </si>
  <si>
    <t>IMABILJ</t>
  </si>
  <si>
    <t>IMAREVIZ</t>
  </si>
  <si>
    <t>IMAGODIZV</t>
  </si>
  <si>
    <t>IMAODLRASP</t>
  </si>
  <si>
    <t>IMAODLUTVR</t>
  </si>
  <si>
    <t>Prethodna godina</t>
  </si>
  <si>
    <t>Tekuća godina</t>
  </si>
  <si>
    <t>OIB</t>
  </si>
  <si>
    <t>NOVČANI TIJEK OD POSLOVNIH AKTIVNOSTI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</si>
  <si>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</si>
  <si>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</si>
  <si>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</si>
  <si>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</si>
  <si>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</si>
  <si>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3</t>
  </si>
  <si>
    <t>4</t>
  </si>
  <si>
    <t xml:space="preserve">   3. Goodwill</t>
  </si>
  <si>
    <t>M.P.</t>
  </si>
  <si>
    <t>KNTRLISTE</t>
  </si>
  <si>
    <t>KTR_BROJ</t>
  </si>
  <si>
    <t>Naziv pozicije</t>
  </si>
  <si>
    <t>AOP</t>
  </si>
  <si>
    <t>E_MAIL</t>
  </si>
  <si>
    <t>WEB</t>
  </si>
  <si>
    <t>KONS</t>
  </si>
  <si>
    <t>REVIZIJA</t>
  </si>
  <si>
    <t>SVRHA</t>
  </si>
  <si>
    <t>VELICINA</t>
  </si>
  <si>
    <t>VLAST</t>
  </si>
  <si>
    <t>KAPITALD</t>
  </si>
  <si>
    <t>KAPITALS</t>
  </si>
  <si>
    <t>ZAPSTANJEP</t>
  </si>
  <si>
    <t>ZAPSTANJET</t>
  </si>
  <si>
    <t>ZAPPROST</t>
  </si>
  <si>
    <t>ZAPPROSD</t>
  </si>
  <si>
    <t>MJPOSLP</t>
  </si>
  <si>
    <t>MJPOSLT</t>
  </si>
  <si>
    <t>PRIPMB1</t>
  </si>
  <si>
    <t>PRIPMB2</t>
  </si>
  <si>
    <t>PRIPMB3</t>
  </si>
  <si>
    <t>STATMB1</t>
  </si>
  <si>
    <t>STATMB2</t>
  </si>
  <si>
    <t>STATMB3</t>
  </si>
  <si>
    <t>MBSERVIS</t>
  </si>
  <si>
    <t>NAZIVSERVIS</t>
  </si>
  <si>
    <t>KONTAKT_OS</t>
  </si>
  <si>
    <t>TEL</t>
  </si>
  <si>
    <t>FAX</t>
  </si>
  <si>
    <t>IMALM</t>
  </si>
  <si>
    <t>KONTROLIRAN</t>
  </si>
  <si>
    <t>Povećanje  novca i novčanih ekvivalenata</t>
  </si>
  <si>
    <t>Smanjenje novca i novčanih ekvivalenata</t>
  </si>
  <si>
    <t>Novac i novčani ekvivalenti na kraju razdoblja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</si>
  <si>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</si>
  <si>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</si>
  <si>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</si>
  <si>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KTR_LISTAMB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</si>
  <si>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</si>
  <si>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</si>
  <si>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</si>
  <si>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</si>
  <si>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</si>
  <si>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</si>
  <si>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</si>
  <si>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</si>
  <si>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Ukupno smanjenje novčanog tijeka (015 – 014 + 027 – 026 + 039 – 038)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</si>
  <si>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</si>
  <si>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</si>
  <si>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</si>
  <si>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</si>
  <si>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VP</t>
  </si>
  <si>
    <t>777</t>
  </si>
  <si>
    <t>VER</t>
  </si>
  <si>
    <t>* Primici s osnove kamata i dividendi mogu se razvrstati kao i poslovne aktivnosti (MRS 7 Dodatak A)</t>
  </si>
  <si>
    <t>III. Ukupno novčani primici od investicijskih aktivnosti (016 do 020)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</si>
  <si>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</si>
  <si>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</si>
  <si>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</si>
  <si>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</si>
  <si>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</si>
  <si>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</si>
  <si>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</si>
  <si>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</si>
  <si>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</si>
  <si>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</si>
  <si>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</si>
  <si>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</si>
  <si>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</si>
  <si>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>RDG</t>
  </si>
  <si>
    <t>PK</t>
  </si>
  <si>
    <t>GOD_OBR</t>
  </si>
  <si>
    <t>1100</t>
  </si>
  <si>
    <t>BIL</t>
  </si>
  <si>
    <t>DOD</t>
  </si>
  <si>
    <t>NTI</t>
  </si>
  <si>
    <t>NTD</t>
  </si>
  <si>
    <t>DECIMALE</t>
  </si>
  <si>
    <t>do</t>
  </si>
  <si>
    <t>KNTBR</t>
  </si>
  <si>
    <t>IZNOS01</t>
  </si>
  <si>
    <t>IZNOS02</t>
  </si>
  <si>
    <t>IZNOS03</t>
  </si>
  <si>
    <t>IZNOS04</t>
  </si>
  <si>
    <t>IZNOS05</t>
  </si>
  <si>
    <t>IZNOS06</t>
  </si>
  <si>
    <t>IZNOS07</t>
  </si>
  <si>
    <t>IZNOS08</t>
  </si>
  <si>
    <t>IZNOS09</t>
  </si>
  <si>
    <t>IZNOS10</t>
  </si>
  <si>
    <t>IZNOS11</t>
  </si>
  <si>
    <t>MB</t>
  </si>
  <si>
    <t>MBS</t>
  </si>
  <si>
    <t>NAZIV</t>
  </si>
  <si>
    <t>POSTA</t>
  </si>
  <si>
    <t>MJESTO</t>
  </si>
  <si>
    <t>ADRESA</t>
  </si>
  <si>
    <t>DJELAT</t>
  </si>
  <si>
    <t>OPCINA</t>
  </si>
  <si>
    <t>ZUPANIJA</t>
  </si>
  <si>
    <t>VRSTA_IZV</t>
  </si>
  <si>
    <t>OPIS</t>
  </si>
  <si>
    <t>VRIJEDNOST</t>
  </si>
  <si>
    <t>OBRAZAC</t>
  </si>
  <si>
    <t>SIFRA</t>
  </si>
  <si>
    <t>BILJESKA</t>
  </si>
  <si>
    <t>IMARDG</t>
  </si>
  <si>
    <t>IMABIL</t>
  </si>
  <si>
    <t>IMADOD</t>
  </si>
  <si>
    <t>IMANTD</t>
  </si>
  <si>
    <t>IMANTI</t>
  </si>
  <si>
    <t>IMAPK</t>
  </si>
  <si>
    <t>DATUMOD</t>
  </si>
  <si>
    <t>DATUMDO</t>
  </si>
  <si>
    <t xml:space="preserve">  u razdoblju od</t>
  </si>
  <si>
    <r>
      <t xml:space="preserve">AOP
</t>
    </r>
    <r>
      <rPr>
        <b/>
        <sz val="8"/>
        <rFont val="Arial"/>
        <family val="2"/>
      </rPr>
      <t>oznaka</t>
    </r>
  </si>
  <si>
    <t>REV</t>
  </si>
  <si>
    <t>GFI</t>
  </si>
  <si>
    <t>Bepo: 1.260,865 obveznice PBZ +13,251</t>
  </si>
  <si>
    <t>Geopodravina -200+zaklade 30+ udjel podd 100</t>
  </si>
  <si>
    <t>Stanovi 1.671,   + depoziti 4.895+ 1.382 Vulherc+ostalo</t>
  </si>
  <si>
    <t>Prema  REV- u</t>
  </si>
  <si>
    <t>fondovi PODD -4.796+ BEPO : 10.004+ MJENICE 25.720</t>
  </si>
  <si>
    <t>depozit 45.788</t>
  </si>
  <si>
    <t>Dug imovina za PODD -5.101+ Huma-3.665 + ostala potraživanja</t>
  </si>
  <si>
    <t>Item</t>
  </si>
  <si>
    <t>ASSETS</t>
  </si>
  <si>
    <t xml:space="preserve">A)  RECEIVABLES FOR SUBSCRIBED BUT  NOT PAID-IN  CAPITAL </t>
  </si>
  <si>
    <t>I. INTANGIBLE ASSETS (004 to 009)</t>
  </si>
  <si>
    <t xml:space="preserve">   4. Prepayments for purchase of intangible assets 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</si>
  <si>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</si>
  <si>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</si>
  <si>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</si>
  <si>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</si>
  <si>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4. Tools, facility inventory and transport assets </t>
  </si>
  <si>
    <t xml:space="preserve">    5. Biological assets</t>
  </si>
  <si>
    <t xml:space="preserve">    6. Prepayments for tangible assets</t>
  </si>
  <si>
    <t xml:space="preserve">    7. Tangible assets in progress</t>
  </si>
  <si>
    <t xml:space="preserve">    8. Other tangible assets</t>
  </si>
  <si>
    <t xml:space="preserve">     1. Investments (shares) with related parties </t>
  </si>
  <si>
    <t xml:space="preserve">     3. Participating interest (shares)</t>
  </si>
  <si>
    <t xml:space="preserve">     1.Receivables from related parties</t>
  </si>
  <si>
    <t xml:space="preserve">     3. Other receivables</t>
  </si>
  <si>
    <t>V. DEFERRED TAX ASSETS</t>
  </si>
  <si>
    <t xml:space="preserve">   1. Raw-material and supplies</t>
  </si>
  <si>
    <t xml:space="preserve">   2. Work in progress</t>
  </si>
  <si>
    <t xml:space="preserve">   1. Receivables from related parties </t>
  </si>
  <si>
    <t xml:space="preserve">   3. Receivables from participating parties  </t>
  </si>
  <si>
    <t xml:space="preserve">   4. Receivables from employees and members of related parties </t>
  </si>
  <si>
    <t xml:space="preserve">   5. Receivables from government and other institutions </t>
  </si>
  <si>
    <t xml:space="preserve">   6. Other receivables </t>
  </si>
  <si>
    <t xml:space="preserve">     3. Participating interests (shares) </t>
  </si>
  <si>
    <t xml:space="preserve">     7. Other financial assets </t>
  </si>
  <si>
    <t>D)  PREPAID EXPENSES AND ACCRUED REVENUE</t>
  </si>
  <si>
    <t>G)  OFF-BALANCE RECORDS</t>
  </si>
  <si>
    <t>I. SUBSCRIBED CAPITAL</t>
  </si>
  <si>
    <t>II. CAPITAL RESERVES</t>
  </si>
  <si>
    <t>III.RESERVES FROM PROFIT (066+067-068+069+070)</t>
  </si>
  <si>
    <t>2. Reserves for treasury shares</t>
  </si>
  <si>
    <t>4. Statutory reserves</t>
  </si>
  <si>
    <t>5. Other reserves</t>
  </si>
  <si>
    <t>IV. REVALUATION RESERVES</t>
  </si>
  <si>
    <t>IX. MINORITY INTERESTS</t>
  </si>
  <si>
    <t xml:space="preserve">     1. Liabilities to related parties</t>
  </si>
  <si>
    <t xml:space="preserve">     3. Liabilities to banks and other financial institutions </t>
  </si>
  <si>
    <t xml:space="preserve">APPENDIX to balance sheet(to be filled in by entrepreneur that prepares consolidated annual financial report) </t>
  </si>
  <si>
    <t>CAPITAL AND RESERVES</t>
  </si>
  <si>
    <r>
      <t xml:space="preserve">AOP
</t>
    </r>
    <r>
      <rPr>
        <b/>
        <sz val="8"/>
        <rFont val="Arial"/>
        <family val="2"/>
      </rPr>
      <t>code</t>
    </r>
  </si>
  <si>
    <t>BALANCE SHEET</t>
  </si>
  <si>
    <t xml:space="preserve">            as at</t>
  </si>
  <si>
    <t>AOP
code</t>
  </si>
  <si>
    <t>Last year</t>
  </si>
  <si>
    <t>Current year</t>
  </si>
  <si>
    <t xml:space="preserve">  for the period</t>
  </si>
  <si>
    <t xml:space="preserve">        b) Costs of goods sold</t>
  </si>
  <si>
    <t xml:space="preserve">        c) Other external costs</t>
  </si>
  <si>
    <t xml:space="preserve">        a) Net  salaries and wages</t>
  </si>
  <si>
    <t>CASH FLOW FROM OPERATING ACTIVITIES</t>
  </si>
  <si>
    <t xml:space="preserve">   2. Depreciation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</si>
  <si>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</si>
  <si>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</si>
  <si>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</si>
  <si>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</si>
  <si>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</si>
  <si>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</si>
  <si>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>A1) NET INCREASE IN CASH FLOW FROM OPERATING ACTIVITIES 
       AKTIVNOSTI (007-012)</t>
  </si>
  <si>
    <t>A2) NET DECREASE IN IN CASH FLOW FROM OPERATING ACTIVITIES
       AKTIVNOSTI (012-007)</t>
  </si>
  <si>
    <t xml:space="preserve">   5. Other cash inflows from investing activities</t>
  </si>
  <si>
    <t>III. Total cash inflows from investing activities (015 to 019)</t>
  </si>
  <si>
    <t xml:space="preserve">   3. Other cash outflow for investing activities </t>
  </si>
  <si>
    <t>IV. Total cash outflow for investing activities (021 do 023)</t>
  </si>
  <si>
    <t>B1) NET INCREASE IN CASH FLOW FROM INVESTING ACTIVITIES (020-024)</t>
  </si>
  <si>
    <t>B2) NET DECREASE IN CASH FLOW FROM INVESTING ACTIVITIES
       AKTIVNOSTI (024-020)</t>
  </si>
  <si>
    <t xml:space="preserve">CASH FLOW FROM FINANCIAL ACTIVITIES 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</si>
  <si>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</si>
  <si>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</si>
  <si>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</si>
  <si>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</si>
  <si>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</si>
  <si>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</si>
  <si>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</si>
  <si>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  </t>
  </si>
  <si>
    <t xml:space="preserve">   5. Other cash outflow for financial activities</t>
  </si>
  <si>
    <t>VI. Total cash outflow for financial activities  (031 to 035)</t>
  </si>
  <si>
    <t>C1) NET INCREASE IN CASH FLOW FROM FINANCIAL ACTIVITIES 
       AKTIVNOSTI (030-036)</t>
  </si>
  <si>
    <t>C2) NET DECREASE  IN CASH FLOW FROM FINANCIAL ACTIVITIES 
       AKTIVNOSTI (036-030)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</si>
  <si>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</si>
  <si>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</si>
  <si>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</si>
  <si>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</si>
  <si>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>Decrease of cash and cash equivalents</t>
  </si>
  <si>
    <t xml:space="preserve">Cash and cash equivalents at the end of the period </t>
  </si>
  <si>
    <t>for the period</t>
  </si>
  <si>
    <t xml:space="preserve">  1. Subscribed capital</t>
  </si>
  <si>
    <t xml:space="preserve">  2. Capital reserves</t>
  </si>
  <si>
    <t xml:space="preserve">  3. Reserves from profit</t>
  </si>
  <si>
    <t xml:space="preserve">  9. Other revaluation</t>
  </si>
  <si>
    <t>10. Total capital and reserves (AOP 001 do 009)</t>
  </si>
  <si>
    <t>16. Other changes of capital</t>
  </si>
  <si>
    <t>Reporting period:</t>
  </si>
  <si>
    <t>to</t>
  </si>
  <si>
    <t>Number of employees</t>
  </si>
  <si>
    <t>Surname and name</t>
  </si>
  <si>
    <t xml:space="preserve">   1. Assets development </t>
  </si>
  <si>
    <t xml:space="preserve">   2. Concessions, patents, licences fees, trade and service marks, software and other rights</t>
  </si>
  <si>
    <t xml:space="preserve">    3. Plant and equipment</t>
  </si>
  <si>
    <t xml:space="preserve">    9. Investments in buildings</t>
  </si>
  <si>
    <t xml:space="preserve">     2. Loans given to related parties </t>
  </si>
  <si>
    <t xml:space="preserve">     7. Other long - term financial assets </t>
  </si>
  <si>
    <t xml:space="preserve">     2. Receivables from based on trade loans</t>
  </si>
  <si>
    <t xml:space="preserve">     2. Loans given to related parties</t>
  </si>
  <si>
    <t>IV. CASH AT BANK AND IN CASHIER</t>
  </si>
  <si>
    <t>LIABILITIES AND CAPITAL</t>
  </si>
  <si>
    <t>1. Reserves prescribed by low</t>
  </si>
  <si>
    <t xml:space="preserve">     2. Liabilities for loans, deposits etc.</t>
  </si>
  <si>
    <t xml:space="preserve">     5. Accounts payable</t>
  </si>
  <si>
    <t xml:space="preserve">        b) Cost for taxes and contributions from salaries </t>
  </si>
  <si>
    <t xml:space="preserve">    4. Other financial expenses</t>
  </si>
  <si>
    <t xml:space="preserve">   3. Increase in short term liabilities</t>
  </si>
  <si>
    <t xml:space="preserve">   1. Decrease in short term liabilities</t>
  </si>
  <si>
    <t xml:space="preserve">   4. Decrease in short term receivables</t>
  </si>
  <si>
    <t xml:space="preserve">   2. Increase in short term receivables</t>
  </si>
  <si>
    <t xml:space="preserve">CASH FLOW FROM INVESTING ACTIVITIES </t>
  </si>
  <si>
    <t xml:space="preserve">   1. Cash inflows from sales of long-term tangible and intangible assets </t>
  </si>
  <si>
    <t xml:space="preserve">   2. Cash inflows from sales of  equity and debt  instruments </t>
  </si>
  <si>
    <t xml:space="preserve">   1. Cash outflow for purchase of long-term tangible and intangible assets </t>
  </si>
  <si>
    <t xml:space="preserve">   2. Cash outflow for acquisition of equity and debt financial instruments </t>
  </si>
  <si>
    <t>Notes</t>
  </si>
  <si>
    <t xml:space="preserve">   3. Finished goods</t>
  </si>
  <si>
    <t xml:space="preserve">   5. Prepayments for inventories</t>
  </si>
  <si>
    <t xml:space="preserve">     5. Investments in securities</t>
  </si>
  <si>
    <t xml:space="preserve">     6. Loans, deposits and similar assets</t>
  </si>
  <si>
    <t>III. LONG-TERM FINANCIAL ASSETS (021 to 028)</t>
  </si>
  <si>
    <t>B)  LONG-TERM ASSETS (003+010+020+029+033)</t>
  </si>
  <si>
    <t>C) SHORT TERM ASSETS (035+043+050+058)</t>
  </si>
  <si>
    <t>I. INVENTORIES (036 to 042)</t>
  </si>
  <si>
    <t xml:space="preserve">   7. Biological assets</t>
  </si>
  <si>
    <t>II. RECEIVABLES (044 to 049)</t>
  </si>
  <si>
    <t>III. SHORT TERM FINANCIAL ASSETS (051 to 057)</t>
  </si>
  <si>
    <t>F)  OFF-BALANCE RECORDS</t>
  </si>
  <si>
    <t>E)  TOTAL ASSETS (001+002+034+059)</t>
  </si>
  <si>
    <t xml:space="preserve">     6. Loans, deposits, etc.</t>
  </si>
  <si>
    <t>A)  CAPITAL AND RESERVES (063+064+065+071+072+075+078)</t>
  </si>
  <si>
    <t xml:space="preserve">     4. Loans to entrepreneurs in whom the entity holds participating interests</t>
  </si>
  <si>
    <t xml:space="preserve">     8. Investments accounted by equity method</t>
  </si>
  <si>
    <t xml:space="preserve">   4. Merchandise</t>
  </si>
  <si>
    <t xml:space="preserve">   6. Long - term assets held for sales</t>
  </si>
  <si>
    <t xml:space="preserve">   2. Accounts receivable</t>
  </si>
  <si>
    <t xml:space="preserve">     1. Shares (stocks) in related parties </t>
  </si>
  <si>
    <t>3. Treasury stocks and shares (deduction)</t>
  </si>
  <si>
    <t>1. Retained earnings</t>
  </si>
  <si>
    <t>2. Accumulated loss</t>
  </si>
  <si>
    <t>1. Profit for the current year</t>
  </si>
  <si>
    <t>2. Loss for the current year</t>
  </si>
  <si>
    <t xml:space="preserve">     1. Provisions for pensions, severance pay, and similar liabilities </t>
  </si>
  <si>
    <t xml:space="preserve">     3. Other reserves</t>
  </si>
  <si>
    <t xml:space="preserve">     2. Reserves for tax liabilities</t>
  </si>
  <si>
    <t>B)  PROVISIONS (080 to 082)</t>
  </si>
  <si>
    <t>C)  LONG - TERM LIABILITIES (084 to 092)</t>
  </si>
  <si>
    <t xml:space="preserve">     4. Liabilities for received prepayments</t>
  </si>
  <si>
    <t xml:space="preserve">     6. Liabilities arising from debt securities</t>
  </si>
  <si>
    <t>D)  SHORT - TERM LIABILITIES (094 to 105)</t>
  </si>
  <si>
    <t xml:space="preserve">     7. Liabilities to entrepreneurs in whom the entity holds participating interests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</si>
  <si>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</si>
  <si>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</si>
  <si>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</si>
  <si>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12. Other short - term liabilities</t>
  </si>
  <si>
    <t xml:space="preserve">   11. Liabilities for long-term assets held for sale </t>
  </si>
  <si>
    <t>F) TOTAL – CAPITAL AND LIABILITIES (062+079+083+093+106)</t>
  </si>
  <si>
    <t>E) DEFFERED SETTLEMENTS OF CHARGES AND INCOME DEFERRED TO FUTURE PERIOD</t>
  </si>
  <si>
    <t xml:space="preserve">     8. Other long-term liabilities</t>
  </si>
  <si>
    <t xml:space="preserve">     9. Deferred tax liability</t>
  </si>
  <si>
    <t xml:space="preserve">   1. Profit before tax </t>
  </si>
  <si>
    <t xml:space="preserve">   3. Interests receipts</t>
  </si>
  <si>
    <t xml:space="preserve">   4. Dividend receipts</t>
  </si>
  <si>
    <t>STATEMENT OF CASH FLOWS  - INDIRECT METHOD</t>
  </si>
  <si>
    <t xml:space="preserve">  4. Retained earnings or accumulated loss </t>
  </si>
  <si>
    <t xml:space="preserve">  5. Profit or loss for the current year 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</si>
  <si>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</si>
  <si>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</si>
  <si>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</si>
  <si>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</si>
  <si>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</si>
  <si>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</si>
  <si>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</si>
  <si>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</si>
  <si>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17. Total increase or decrease in capital (AOP 011 do 016)</t>
  </si>
  <si>
    <t>STATEMENT OF CHANGES IN EQUITY</t>
  </si>
  <si>
    <t>PROFIT AND LOSS ACCOUNT</t>
  </si>
  <si>
    <t>I. OPERATING REVENUE (112+113)</t>
  </si>
  <si>
    <t xml:space="preserve">   1. Sales revenue</t>
  </si>
  <si>
    <t xml:space="preserve">   2. Other operating revenues</t>
  </si>
  <si>
    <t>II. OPERATING EXPENSES (115+116+120+124+125+126+129+130)</t>
  </si>
  <si>
    <t xml:space="preserve">    1. Changes in value of work in progress and  finished products
         i and finished products  </t>
  </si>
  <si>
    <t xml:space="preserve">    2. Material costs (117 to 119)</t>
  </si>
  <si>
    <t xml:space="preserve">        a) Raw material and material costs</t>
  </si>
  <si>
    <t xml:space="preserve">  3. Staff costs (121 to 123)</t>
  </si>
  <si>
    <t xml:space="preserve">        c) Contributions on gross salaries</t>
  </si>
  <si>
    <t xml:space="preserve">   4. Depreciation</t>
  </si>
  <si>
    <t xml:space="preserve">   5. Other costs</t>
  </si>
  <si>
    <r>
      <t xml:space="preserve">   6. Impairment </t>
    </r>
    <r>
      <rPr>
        <sz val="9"/>
        <rFont val="Arial"/>
        <family val="2"/>
      </rPr>
      <t>(127+128)</t>
    </r>
  </si>
  <si>
    <t xml:space="preserve">       a) Impairment of long-term assets (financial assets excluded)</t>
  </si>
  <si>
    <t xml:space="preserve">       b) Impairment of short - term assets (financial assets excluded)</t>
  </si>
  <si>
    <t xml:space="preserve">   7. Provisions</t>
  </si>
  <si>
    <t xml:space="preserve">   8. Other operating costs</t>
  </si>
  <si>
    <t>III. FINANCIAL INCOME (132 to 136)</t>
  </si>
  <si>
    <t xml:space="preserve">    3. Unrealized losses (expenses) on financial assets</t>
  </si>
  <si>
    <t xml:space="preserve">     4. Unrealized gains (income) from financial assets</t>
  </si>
  <si>
    <t xml:space="preserve">     5. Other financial income</t>
  </si>
  <si>
    <t xml:space="preserve">     1. Interest income, foreign exchange gains, dividends and similar income from related parties
         povezanim poduzetnicima</t>
  </si>
  <si>
    <t xml:space="preserve">     2. Interest income, foreign exchange gains, dividends and similar income from non - related parties and other entities
         povezanim poduzetnicima</t>
  </si>
  <si>
    <t xml:space="preserve">     3. Share in income from affiliated entrepreneurs and participating interests</t>
  </si>
  <si>
    <r>
      <t xml:space="preserve">IV. FINANCIAL EXPENSES </t>
    </r>
    <r>
      <rPr>
        <sz val="9"/>
        <rFont val="Arial"/>
        <family val="2"/>
      </rPr>
      <t>(138 do 141)</t>
    </r>
  </si>
  <si>
    <t xml:space="preserve">    1. Interest expenses, foreign exchange losses, dividends and similar expenses from related parties
         povezanim poduzetnicima</t>
  </si>
  <si>
    <t xml:space="preserve">    2. Interest expenses, foreign exchange losses, dividends and similar expenses from non - related parties and other entities
         povezanim poduzetnicima</t>
  </si>
  <si>
    <t>V.    INCOME FROM INVESTMENT - SHARE IN PROFIT OF ASSOCIATED ENTREPRENEURS</t>
  </si>
  <si>
    <t>VI.    LOSS FROM INVESTMENT - SHARE IN LOSS OF ASSOCIATED ENTREPRENEURS</t>
  </si>
  <si>
    <t>VII.  EXTRAORDINARY - OTHER INCOME</t>
  </si>
  <si>
    <t>VIII. 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</si>
  <si>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</si>
  <si>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</si>
  <si>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TAXATION </t>
    </r>
    <r>
      <rPr>
        <sz val="9"/>
        <rFont val="Arial"/>
        <family val="2"/>
      </rPr>
      <t>(146-147)</t>
    </r>
  </si>
  <si>
    <t xml:space="preserve">  1. Profit before taxation (146-147)</t>
  </si>
  <si>
    <t xml:space="preserve">  2. Loss before taxation (147-146)</t>
  </si>
  <si>
    <t>XII.  PROFIT TAX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</si>
  <si>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</si>
  <si>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 (149-151)</t>
  </si>
  <si>
    <t xml:space="preserve">  2. Loss for the period (151-148)</t>
  </si>
  <si>
    <t>XIV. PROFIT OR LOSS FOR THE PERIOD</t>
  </si>
  <si>
    <t xml:space="preserve">APPENDIX to P&amp;L account (to be filled in by entrepreneur that prepares consolidated financial report) </t>
  </si>
  <si>
    <t>I. PROFIT OR LOSS FOR THE PERIOD (= 152)</t>
  </si>
  <si>
    <r>
      <t xml:space="preserve">II. OTHER COMPREHENSIVE INCOME / LOSS BEFORE TAX </t>
    </r>
    <r>
      <rPr>
        <sz val="9"/>
        <rFont val="Arial"/>
        <family val="2"/>
      </rPr>
      <t>(159 do 165)</t>
    </r>
  </si>
  <si>
    <t xml:space="preserve">APPENDIX to Statement of other comprenhensive income (to be filled in by entrepreneur that prepares consolidated financial report) </t>
  </si>
  <si>
    <t>STATEMENT OF OTHER COMPREHENSIVE INCOME (IFRS)</t>
  </si>
  <si>
    <t>VI. COMPREHENSIVE INCOME OR LOSS FOR THE PERIOD</t>
  </si>
  <si>
    <t>V. COMPREHENSIVE INCOME OR LOSS FOR THE PERIOD (157+167)</t>
  </si>
  <si>
    <r>
      <t>IV. NET OTHER COMPREHENSIVE INCOME OR LOSS FOR THE PERIOD</t>
    </r>
    <r>
      <rPr>
        <sz val="9"/>
        <rFont val="Arial"/>
        <family val="2"/>
      </rPr>
      <t xml:space="preserve"> (158-166)</t>
    </r>
  </si>
  <si>
    <t>III. TAX ON OTHER COMPREHENSIVE INCOME FOR THE PERIOD</t>
  </si>
  <si>
    <t xml:space="preserve">    1. Exchange differences on translation of foreign operations</t>
  </si>
  <si>
    <t xml:space="preserve">    2. Movements in revaluation reserves of long - term tangible and intangible assets</t>
  </si>
  <si>
    <t xml:space="preserve">    3. Profit or loss from reevaluation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</si>
  <si>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</si>
  <si>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</si>
  <si>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</si>
  <si>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</si>
  <si>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17 a. Attributed to equity holders of parent company</t>
  </si>
  <si>
    <t>17 b.  Attributed to minority interest</t>
  </si>
  <si>
    <t xml:space="preserve">   1. Attributed to equity holders of parent company </t>
  </si>
  <si>
    <t xml:space="preserve">   2. Attributed to minority interest</t>
  </si>
  <si>
    <t xml:space="preserve">1. Attributed to equity holders of parent company </t>
  </si>
  <si>
    <t>2. Attributed to minority interest</t>
  </si>
  <si>
    <t xml:space="preserve">   5. Intangible assets in preparation</t>
  </si>
  <si>
    <t>IV. RECEIVABLES (030 to 032)</t>
  </si>
  <si>
    <t>V. RETAINED EARNINGS OR ACCUMULATED LOSS (073-074)</t>
  </si>
  <si>
    <t>VI. PROFIT/LOSS FOR THE CURRENT YEAR (076-077)</t>
  </si>
  <si>
    <t>01650971</t>
  </si>
  <si>
    <t>010049135</t>
  </si>
  <si>
    <t>04525204420</t>
  </si>
  <si>
    <t>VIRO TVORNICA ŠEĆERA d.d.</t>
  </si>
  <si>
    <t>VIROVITICA</t>
  </si>
  <si>
    <t>MATIJE GUPCA 254</t>
  </si>
  <si>
    <t>viro@secerana.hr</t>
  </si>
  <si>
    <t>www.secerana.hr</t>
  </si>
  <si>
    <t>VIROVITIČKO-PODRAVSKA</t>
  </si>
  <si>
    <t>1081</t>
  </si>
  <si>
    <t>033840103</t>
  </si>
  <si>
    <t>racunovodstvo-viro@secerana.hr</t>
  </si>
  <si>
    <t>Internet address:</t>
  </si>
  <si>
    <t>ENCLOSURE 1</t>
  </si>
  <si>
    <t>ZDENKA SMOJVER</t>
  </si>
  <si>
    <t>033840100</t>
  </si>
  <si>
    <t>ŽELJKO ZADRO</t>
  </si>
  <si>
    <t>Annual Financial Report-GFI-POD</t>
  </si>
  <si>
    <t>Book-keeping firm</t>
  </si>
  <si>
    <t>Contact person</t>
  </si>
  <si>
    <t>Telephone</t>
  </si>
  <si>
    <t>e-mail address</t>
  </si>
  <si>
    <t>Documents for publication</t>
  </si>
  <si>
    <t>1. Revised Annual Financial Statements</t>
  </si>
  <si>
    <t>2. Statements for persons responsible for composing financial statements</t>
  </si>
  <si>
    <t>3. Management report</t>
  </si>
  <si>
    <t>(signature of authorized person)</t>
  </si>
  <si>
    <t>Tax Number (MB):</t>
  </si>
  <si>
    <t>Registration Number (MBS):</t>
  </si>
  <si>
    <t>Personal Identification Number (OIB):</t>
  </si>
  <si>
    <t>Issuer:</t>
  </si>
  <si>
    <t>Postal Code and Location:</t>
  </si>
  <si>
    <t>Street and number:</t>
  </si>
  <si>
    <t>e-mail address:</t>
  </si>
  <si>
    <t>Code and name for municipality/city</t>
  </si>
  <si>
    <t>Code and name for county</t>
  </si>
  <si>
    <t>(at the year's end)</t>
  </si>
  <si>
    <t>Consolidated Report</t>
  </si>
  <si>
    <t>Business activity code:</t>
  </si>
  <si>
    <t>Entities in consolidation (according to IFRS)</t>
  </si>
  <si>
    <t>Registered seat:</t>
  </si>
  <si>
    <t>Tax number (MB):</t>
  </si>
  <si>
    <t>(unosi se samo prezime i ime osobe za kontakt)</t>
  </si>
  <si>
    <t>Telefaks:</t>
  </si>
  <si>
    <t>(osoba ovlaštene za zastupanje)</t>
  </si>
  <si>
    <t>1 January 2010</t>
  </si>
  <si>
    <t>31 December 2010</t>
  </si>
  <si>
    <t>YES</t>
  </si>
  <si>
    <t>SLADORANA d.d.</t>
  </si>
  <si>
    <t>VIROVITICA, MATIJE GUPCA 254</t>
  </si>
  <si>
    <t>ŽUPANJA, ŠEĆERANA 63</t>
  </si>
  <si>
    <t>03307484</t>
  </si>
  <si>
    <t>for the period 01.01.2010. do 31.12.2010.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</si>
</sst>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m/d/yyyy"/>
  </numFmts>
  <fonts count="4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0"/>
      <color indexed="18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5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medium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 vertical="top"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5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1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0" borderId="0" applyNumberFormat="0" applyBorder="0" applyAlignment="0" applyProtection="0"/>
    <xf numFmtId="0" fontId="14" fillId="22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33" borderId="0" applyNumberFormat="0" applyBorder="0" applyAlignment="0" applyProtection="0"/>
    <xf numFmtId="0" fontId="15" fillId="3" borderId="0" applyNumberFormat="0" applyBorder="0" applyAlignment="0" applyProtection="0"/>
    <xf numFmtId="0" fontId="0" fillId="34" borderId="1" applyNumberFormat="0" applyAlignment="0" applyProtection="0"/>
    <xf numFmtId="0" fontId="16" fillId="35" borderId="2" applyNumberFormat="0" applyAlignment="0" applyProtection="0"/>
    <xf numFmtId="0" fontId="17" fillId="36" borderId="3" applyNumberFormat="0" applyAlignment="0" applyProtection="0"/>
    <xf numFmtId="0" fontId="36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7" borderId="2" applyNumberFormat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40" borderId="0" applyNumberFormat="0" applyBorder="0" applyAlignment="0" applyProtection="0"/>
    <xf numFmtId="0" fontId="42" fillId="41" borderId="7" applyNumberFormat="0" applyAlignment="0" applyProtection="0"/>
    <xf numFmtId="0" fontId="34" fillId="41" borderId="2" applyNumberFormat="0" applyAlignment="0" applyProtection="0"/>
    <xf numFmtId="0" fontId="24" fillId="0" borderId="8" applyNumberFormat="0" applyFill="0" applyAlignment="0" applyProtection="0"/>
    <xf numFmtId="0" fontId="33" fillId="9" borderId="0" applyNumberFormat="0" applyBorder="0" applyAlignment="0" applyProtection="0"/>
    <xf numFmtId="0" fontId="2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25" fillId="42" borderId="0" applyNumberFormat="0" applyBorder="0" applyAlignment="0" applyProtection="0"/>
    <xf numFmtId="0" fontId="44" fillId="43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30" fillId="0" borderId="0">
      <alignment vertical="top"/>
      <protection/>
    </xf>
    <xf numFmtId="0" fontId="0" fillId="44" borderId="1" applyNumberFormat="0" applyFont="0" applyAlignment="0" applyProtection="0"/>
    <xf numFmtId="0" fontId="0" fillId="0" borderId="0">
      <alignment/>
      <protection/>
    </xf>
    <xf numFmtId="0" fontId="26" fillId="35" borderId="7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5" fillId="0" borderId="0" applyNumberFormat="0" applyFill="0" applyBorder="0" applyAlignment="0" applyProtection="0"/>
    <xf numFmtId="0" fontId="35" fillId="45" borderId="3" applyNumberFormat="0" applyAlignment="0" applyProtection="0"/>
    <xf numFmtId="0" fontId="8" fillId="0" borderId="0">
      <alignment vertical="top"/>
      <protection/>
    </xf>
    <xf numFmtId="0" fontId="3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46" fillId="0" borderId="9" applyNumberFormat="0" applyFill="0" applyAlignment="0" applyProtection="0"/>
    <xf numFmtId="0" fontId="41" fillId="13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2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0" fillId="0" borderId="0" xfId="0" applyNumberFormat="1" applyAlignment="1">
      <alignment/>
    </xf>
    <xf numFmtId="0" fontId="0" fillId="0" borderId="18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9" xfId="0" applyFill="1" applyBorder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2" fontId="0" fillId="0" borderId="18" xfId="0" applyNumberFormat="1" applyBorder="1" applyAlignment="1">
      <alignment/>
    </xf>
    <xf numFmtId="3" fontId="1" fillId="0" borderId="20" xfId="0" applyNumberFormat="1" applyFont="1" applyFill="1" applyBorder="1" applyAlignment="1" applyProtection="1">
      <alignment vertical="center"/>
      <protection locked="0"/>
    </xf>
    <xf numFmtId="3" fontId="1" fillId="46" borderId="20" xfId="0" applyNumberFormat="1" applyFont="1" applyFill="1" applyBorder="1" applyAlignment="1" applyProtection="1">
      <alignment vertical="center"/>
      <protection hidden="1"/>
    </xf>
    <xf numFmtId="3" fontId="1" fillId="46" borderId="21" xfId="0" applyNumberFormat="1" applyFont="1" applyFill="1" applyBorder="1" applyAlignment="1" applyProtection="1">
      <alignment vertical="center"/>
      <protection hidden="1"/>
    </xf>
    <xf numFmtId="3" fontId="1" fillId="0" borderId="22" xfId="0" applyNumberFormat="1" applyFont="1" applyFill="1" applyBorder="1" applyAlignment="1" applyProtection="1">
      <alignment vertical="center"/>
      <protection locked="0"/>
    </xf>
    <xf numFmtId="3" fontId="1" fillId="46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3" fontId="1" fillId="46" borderId="13" xfId="0" applyNumberFormat="1" applyFont="1" applyFill="1" applyBorder="1" applyAlignment="1" applyProtection="1">
      <alignment vertical="center"/>
      <protection hidden="1"/>
    </xf>
    <xf numFmtId="1" fontId="0" fillId="0" borderId="18" xfId="0" applyNumberFormat="1" applyBorder="1" applyAlignment="1">
      <alignment/>
    </xf>
    <xf numFmtId="1" fontId="0" fillId="0" borderId="23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0" xfId="0" applyNumberFormat="1" applyBorder="1" applyAlignment="1">
      <alignment/>
    </xf>
    <xf numFmtId="3" fontId="1" fillId="46" borderId="22" xfId="0" applyNumberFormat="1" applyFont="1" applyFill="1" applyBorder="1" applyAlignment="1" applyProtection="1">
      <alignment vertical="center"/>
      <protection hidden="1"/>
    </xf>
    <xf numFmtId="0" fontId="0" fillId="0" borderId="0" xfId="99" applyFont="1">
      <alignment vertical="top"/>
      <protection/>
    </xf>
    <xf numFmtId="0" fontId="6" fillId="0" borderId="0" xfId="99" applyFont="1" applyAlignment="1">
      <alignment horizontal="center"/>
      <protection/>
    </xf>
    <xf numFmtId="0" fontId="7" fillId="0" borderId="0" xfId="99" applyFont="1" applyFill="1" applyBorder="1" applyAlignment="1">
      <alignment horizontal="center" vertical="center"/>
      <protection/>
    </xf>
    <xf numFmtId="0" fontId="6" fillId="0" borderId="0" xfId="99" applyFont="1" applyFill="1" applyBorder="1" applyAlignment="1" applyProtection="1">
      <alignment horizontal="center" vertical="center"/>
      <protection hidden="1"/>
    </xf>
    <xf numFmtId="0" fontId="6" fillId="0" borderId="14" xfId="99" applyFont="1" applyFill="1" applyBorder="1" applyAlignment="1" applyProtection="1">
      <alignment horizontal="center" vertical="center"/>
      <protection hidden="1"/>
    </xf>
    <xf numFmtId="0" fontId="2" fillId="36" borderId="24" xfId="0" applyFont="1" applyFill="1" applyBorder="1" applyAlignment="1" applyProtection="1">
      <alignment horizontal="center" vertical="center" wrapText="1"/>
      <protection hidden="1"/>
    </xf>
    <xf numFmtId="0" fontId="13" fillId="36" borderId="24" xfId="0" applyFont="1" applyFill="1" applyBorder="1" applyAlignment="1" applyProtection="1">
      <alignment horizontal="center" vertical="center" wrapText="1"/>
      <protection hidden="1"/>
    </xf>
    <xf numFmtId="0" fontId="13" fillId="36" borderId="25" xfId="0" applyFont="1" applyFill="1" applyBorder="1" applyAlignment="1" applyProtection="1">
      <alignment horizontal="center" vertical="center" wrapText="1"/>
      <protection hidden="1"/>
    </xf>
    <xf numFmtId="0" fontId="13" fillId="36" borderId="25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167" fontId="2" fillId="0" borderId="22" xfId="0" applyNumberFormat="1" applyFont="1" applyFill="1" applyBorder="1" applyAlignment="1">
      <alignment horizontal="center" vertical="center"/>
    </xf>
    <xf numFmtId="0" fontId="0" fillId="0" borderId="0" xfId="99" applyFont="1" applyBorder="1" applyAlignment="1">
      <alignment horizontal="center" vertical="center"/>
      <protection/>
    </xf>
    <xf numFmtId="0" fontId="0" fillId="0" borderId="0" xfId="99" applyFont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99" applyFont="1" applyBorder="1" applyAlignment="1">
      <alignment/>
      <protection/>
    </xf>
    <xf numFmtId="0" fontId="2" fillId="36" borderId="24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3" fillId="36" borderId="25" xfId="0" applyFont="1" applyFill="1" applyBorder="1" applyAlignment="1">
      <alignment horizontal="center" vertical="center"/>
    </xf>
    <xf numFmtId="49" fontId="13" fillId="36" borderId="25" xfId="0" applyNumberFormat="1" applyFont="1" applyFill="1" applyBorder="1" applyAlignment="1">
      <alignment horizontal="center" vertical="center" wrapText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46" borderId="20" xfId="0" applyNumberFormat="1" applyFont="1" applyFill="1" applyBorder="1" applyAlignment="1" applyProtection="1">
      <alignment vertical="center"/>
      <protection hidden="1"/>
    </xf>
    <xf numFmtId="3" fontId="1" fillId="46" borderId="10" xfId="0" applyNumberFormat="1" applyFont="1" applyFill="1" applyBorder="1" applyAlignment="1" applyProtection="1">
      <alignment vertical="center"/>
      <protection hidden="1"/>
    </xf>
    <xf numFmtId="167" fontId="2" fillId="0" borderId="13" xfId="0" applyNumberFormat="1" applyFont="1" applyFill="1" applyBorder="1" applyAlignment="1">
      <alignment horizontal="center" vertical="center"/>
    </xf>
    <xf numFmtId="3" fontId="1" fillId="46" borderId="21" xfId="0" applyNumberFormat="1" applyFont="1" applyFill="1" applyBorder="1" applyAlignment="1" applyProtection="1">
      <alignment vertical="center"/>
      <protection hidden="1"/>
    </xf>
    <xf numFmtId="3" fontId="1" fillId="46" borderId="13" xfId="0" applyNumberFormat="1" applyFont="1" applyFill="1" applyBorder="1" applyAlignment="1" applyProtection="1">
      <alignment vertical="center"/>
      <protection hidden="1"/>
    </xf>
    <xf numFmtId="0" fontId="13" fillId="36" borderId="24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0" fillId="0" borderId="0" xfId="99" applyFont="1" applyAlignment="1">
      <alignment wrapText="1"/>
      <protection/>
    </xf>
    <xf numFmtId="0" fontId="0" fillId="0" borderId="0" xfId="99" applyFont="1" applyBorder="1" applyAlignment="1">
      <alignment wrapText="1"/>
      <protection/>
    </xf>
    <xf numFmtId="3" fontId="0" fillId="0" borderId="0" xfId="0" applyNumberFormat="1" applyFont="1" applyAlignment="1">
      <alignment/>
    </xf>
    <xf numFmtId="0" fontId="3" fillId="0" borderId="0" xfId="88" applyFont="1" applyAlignment="1">
      <alignment/>
      <protection/>
    </xf>
    <xf numFmtId="0" fontId="0" fillId="0" borderId="0" xfId="88" applyFont="1" applyAlignment="1">
      <alignment/>
      <protection/>
    </xf>
    <xf numFmtId="0" fontId="3" fillId="0" borderId="0" xfId="88" applyFont="1" applyFill="1" applyBorder="1" applyAlignment="1" applyProtection="1">
      <alignment/>
      <protection hidden="1"/>
    </xf>
    <xf numFmtId="0" fontId="3" fillId="0" borderId="0" xfId="88" applyFont="1" applyFill="1" applyBorder="1" applyAlignment="1" applyProtection="1">
      <alignment horizontal="right" vertical="top" wrapText="1"/>
      <protection hidden="1"/>
    </xf>
    <xf numFmtId="4" fontId="0" fillId="0" borderId="0" xfId="0" applyNumberFormat="1" applyFont="1" applyAlignment="1">
      <alignment/>
    </xf>
    <xf numFmtId="0" fontId="7" fillId="0" borderId="0" xfId="99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14" fontId="6" fillId="46" borderId="0" xfId="99" applyNumberFormat="1" applyFont="1" applyFill="1" applyBorder="1" applyAlignment="1" applyProtection="1">
      <alignment horizontal="center" vertical="center"/>
      <protection hidden="1" locked="0"/>
    </xf>
    <xf numFmtId="49" fontId="13" fillId="36" borderId="25" xfId="0" applyNumberFormat="1" applyFont="1" applyFill="1" applyBorder="1" applyAlignment="1">
      <alignment horizontal="center" vertical="center" wrapText="1"/>
    </xf>
    <xf numFmtId="49" fontId="13" fillId="36" borderId="25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7" fillId="0" borderId="0" xfId="99" applyFont="1" applyFill="1" applyBorder="1" applyAlignment="1">
      <alignment horizontal="center" vertical="center"/>
      <protection/>
    </xf>
    <xf numFmtId="0" fontId="0" fillId="0" borderId="0" xfId="99" applyFont="1" applyBorder="1" applyAlignment="1">
      <alignment horizontal="center" vertical="center"/>
      <protection/>
    </xf>
    <xf numFmtId="0" fontId="6" fillId="0" borderId="14" xfId="99" applyFont="1" applyFill="1" applyBorder="1" applyAlignment="1" applyProtection="1">
      <alignment horizontal="center" vertical="center"/>
      <protection hidden="1"/>
    </xf>
    <xf numFmtId="0" fontId="0" fillId="0" borderId="0" xfId="99" applyFont="1" applyBorder="1" applyAlignment="1">
      <alignment horizontal="center"/>
      <protection/>
    </xf>
    <xf numFmtId="0" fontId="0" fillId="0" borderId="0" xfId="99" applyFont="1" applyBorder="1" applyAlignment="1">
      <alignment/>
      <protection/>
    </xf>
    <xf numFmtId="0" fontId="13" fillId="36" borderId="25" xfId="0" applyFont="1" applyFill="1" applyBorder="1" applyAlignment="1">
      <alignment horizontal="center" vertical="center"/>
    </xf>
    <xf numFmtId="3" fontId="1" fillId="0" borderId="26" xfId="0" applyNumberFormat="1" applyFont="1" applyFill="1" applyBorder="1" applyAlignment="1" applyProtection="1">
      <alignment vertical="center"/>
      <protection locked="0"/>
    </xf>
    <xf numFmtId="0" fontId="0" fillId="0" borderId="0" xfId="89">
      <alignment/>
      <protection/>
    </xf>
    <xf numFmtId="0" fontId="6" fillId="0" borderId="0" xfId="89" applyFont="1" applyFill="1" applyBorder="1" applyAlignment="1" applyProtection="1">
      <alignment horizontal="center" vertical="top" wrapText="1"/>
      <protection hidden="1"/>
    </xf>
    <xf numFmtId="0" fontId="0" fillId="0" borderId="0" xfId="89" applyFont="1" applyFill="1" applyBorder="1" applyAlignment="1" applyProtection="1">
      <alignment horizontal="center" vertical="top" wrapText="1"/>
      <protection hidden="1"/>
    </xf>
    <xf numFmtId="0" fontId="6" fillId="0" borderId="0" xfId="89" applyFont="1" applyFill="1" applyBorder="1" applyAlignment="1" applyProtection="1">
      <alignment horizontal="center" vertical="center" wrapText="1"/>
      <protection hidden="1"/>
    </xf>
    <xf numFmtId="0" fontId="2" fillId="36" borderId="24" xfId="89" applyFont="1" applyFill="1" applyBorder="1" applyAlignment="1" applyProtection="1">
      <alignment horizontal="center" vertical="center" wrapText="1"/>
      <protection hidden="1"/>
    </xf>
    <xf numFmtId="0" fontId="13" fillId="36" borderId="25" xfId="89" applyFont="1" applyFill="1" applyBorder="1" applyAlignment="1" applyProtection="1">
      <alignment horizontal="center" vertical="center" wrapText="1"/>
      <protection hidden="1"/>
    </xf>
    <xf numFmtId="0" fontId="13" fillId="36" borderId="25" xfId="89" applyFont="1" applyFill="1" applyBorder="1" applyAlignment="1" applyProtection="1">
      <alignment horizontal="center" vertical="center"/>
      <protection hidden="1"/>
    </xf>
    <xf numFmtId="167" fontId="2" fillId="0" borderId="12" xfId="89" applyNumberFormat="1" applyFont="1" applyFill="1" applyBorder="1" applyAlignment="1">
      <alignment horizontal="center" vertical="center"/>
      <protection/>
    </xf>
    <xf numFmtId="167" fontId="2" fillId="0" borderId="10" xfId="89" applyNumberFormat="1" applyFont="1" applyFill="1" applyBorder="1" applyAlignment="1">
      <alignment horizontal="center" vertical="center"/>
      <protection/>
    </xf>
    <xf numFmtId="167" fontId="2" fillId="0" borderId="11" xfId="89" applyNumberFormat="1" applyFont="1" applyFill="1" applyBorder="1" applyAlignment="1">
      <alignment horizontal="center" vertical="center"/>
      <protection/>
    </xf>
    <xf numFmtId="0" fontId="0" fillId="0" borderId="27" xfId="89" applyFont="1" applyBorder="1" applyAlignment="1">
      <alignment vertical="center"/>
      <protection/>
    </xf>
    <xf numFmtId="167" fontId="2" fillId="0" borderId="22" xfId="89" applyNumberFormat="1" applyFont="1" applyFill="1" applyBorder="1" applyAlignment="1">
      <alignment horizontal="center" vertical="center"/>
      <protection/>
    </xf>
    <xf numFmtId="167" fontId="2" fillId="0" borderId="13" xfId="89" applyNumberFormat="1" applyFont="1" applyFill="1" applyBorder="1" applyAlignment="1">
      <alignment horizontal="center" vertical="center"/>
      <protection/>
    </xf>
    <xf numFmtId="0" fontId="12" fillId="0" borderId="0" xfId="0" applyFont="1" applyAlignment="1">
      <alignment/>
    </xf>
    <xf numFmtId="0" fontId="13" fillId="36" borderId="28" xfId="89" applyFont="1" applyFill="1" applyBorder="1" applyAlignment="1" applyProtection="1">
      <alignment horizontal="center" vertical="center" wrapText="1"/>
      <protection hidden="1"/>
    </xf>
    <xf numFmtId="0" fontId="3" fillId="0" borderId="0" xfId="91" applyFont="1" applyBorder="1" applyAlignment="1" applyProtection="1">
      <alignment vertical="top" wrapText="1"/>
      <protection hidden="1"/>
    </xf>
    <xf numFmtId="0" fontId="3" fillId="0" borderId="0" xfId="91" applyFont="1" applyBorder="1" applyAlignment="1" applyProtection="1">
      <alignment horizontal="center" vertical="top"/>
      <protection hidden="1"/>
    </xf>
    <xf numFmtId="0" fontId="3" fillId="0" borderId="0" xfId="91" applyFont="1" applyAlignment="1">
      <alignment/>
      <protection/>
    </xf>
    <xf numFmtId="194" fontId="2" fillId="47" borderId="29" xfId="91" applyNumberFormat="1" applyFont="1" applyFill="1" applyBorder="1" applyAlignment="1" applyProtection="1">
      <alignment horizontal="center" vertical="center"/>
      <protection hidden="1" locked="0"/>
    </xf>
    <xf numFmtId="0" fontId="3" fillId="0" borderId="30" xfId="91" applyFont="1" applyFill="1" applyBorder="1" applyAlignment="1" applyProtection="1">
      <alignment horizontal="center" vertical="center"/>
      <protection hidden="1" locked="0"/>
    </xf>
    <xf numFmtId="0" fontId="2" fillId="0" borderId="0" xfId="91" applyFont="1" applyFill="1" applyBorder="1" applyAlignment="1" applyProtection="1">
      <alignment horizontal="left" vertical="center"/>
      <protection hidden="1"/>
    </xf>
    <xf numFmtId="0" fontId="3" fillId="0" borderId="0" xfId="91" applyFont="1" applyFill="1" applyBorder="1" applyAlignment="1" applyProtection="1">
      <alignment horizontal="left" vertical="center" wrapText="1"/>
      <protection hidden="1"/>
    </xf>
    <xf numFmtId="0" fontId="3" fillId="0" borderId="0" xfId="91" applyFont="1" applyFill="1" applyBorder="1" applyAlignment="1" applyProtection="1">
      <alignment vertical="center"/>
      <protection hidden="1"/>
    </xf>
    <xf numFmtId="0" fontId="3" fillId="0" borderId="0" xfId="91" applyFont="1" applyFill="1" applyBorder="1" applyAlignment="1" applyProtection="1">
      <alignment horizontal="center" vertical="center" wrapText="1"/>
      <protection hidden="1"/>
    </xf>
    <xf numFmtId="0" fontId="3" fillId="0" borderId="0" xfId="91" applyFont="1" applyBorder="1" applyAlignment="1" applyProtection="1">
      <alignment horizontal="left" vertical="center" wrapText="1"/>
      <protection hidden="1"/>
    </xf>
    <xf numFmtId="0" fontId="3" fillId="0" borderId="0" xfId="91" applyFont="1" applyBorder="1" applyAlignment="1" applyProtection="1">
      <alignment/>
      <protection hidden="1"/>
    </xf>
    <xf numFmtId="0" fontId="3" fillId="0" borderId="0" xfId="91" applyFont="1" applyAlignment="1" applyProtection="1">
      <alignment/>
      <protection hidden="1"/>
    </xf>
    <xf numFmtId="0" fontId="10" fillId="0" borderId="0" xfId="91" applyFont="1" applyBorder="1" applyAlignment="1" applyProtection="1">
      <alignment horizontal="right" vertical="center" wrapText="1"/>
      <protection hidden="1"/>
    </xf>
    <xf numFmtId="0" fontId="10" fillId="0" borderId="0" xfId="91" applyFont="1" applyAlignment="1" applyProtection="1">
      <alignment horizontal="right"/>
      <protection hidden="1"/>
    </xf>
    <xf numFmtId="0" fontId="10" fillId="0" borderId="0" xfId="91" applyNumberFormat="1" applyFont="1" applyFill="1" applyBorder="1" applyAlignment="1" applyProtection="1">
      <alignment horizontal="right" vertical="center" shrinkToFit="1"/>
      <protection hidden="1" locked="0"/>
    </xf>
    <xf numFmtId="0" fontId="10" fillId="0" borderId="0" xfId="91" applyFont="1" applyFill="1" applyBorder="1" applyAlignment="1" applyProtection="1">
      <alignment horizontal="left" vertical="center"/>
      <protection hidden="1"/>
    </xf>
    <xf numFmtId="0" fontId="3" fillId="0" borderId="0" xfId="91" applyFont="1" applyFill="1" applyBorder="1" applyAlignment="1" applyProtection="1">
      <alignment/>
      <protection hidden="1"/>
    </xf>
    <xf numFmtId="0" fontId="3" fillId="0" borderId="0" xfId="91" applyFont="1" applyAlignment="1" applyProtection="1">
      <alignment wrapText="1"/>
      <protection hidden="1"/>
    </xf>
    <xf numFmtId="0" fontId="3" fillId="0" borderId="0" xfId="91" applyFont="1" applyAlignment="1" applyProtection="1">
      <alignment horizontal="right"/>
      <protection hidden="1"/>
    </xf>
    <xf numFmtId="0" fontId="3" fillId="0" borderId="0" xfId="91" applyFont="1" applyBorder="1" applyProtection="1">
      <alignment vertical="top"/>
      <protection hidden="1"/>
    </xf>
    <xf numFmtId="0" fontId="3" fillId="0" borderId="0" xfId="91" applyFont="1" applyProtection="1">
      <alignment vertical="top"/>
      <protection hidden="1"/>
    </xf>
    <xf numFmtId="0" fontId="3" fillId="0" borderId="0" xfId="91" applyFont="1" applyAlignment="1" applyProtection="1">
      <alignment horizontal="right" wrapText="1"/>
      <protection hidden="1"/>
    </xf>
    <xf numFmtId="0" fontId="3" fillId="0" borderId="0" xfId="91" applyFont="1" applyBorder="1" applyAlignment="1" applyProtection="1">
      <alignment horizontal="left"/>
      <protection hidden="1"/>
    </xf>
    <xf numFmtId="0" fontId="3" fillId="0" borderId="0" xfId="91" applyFont="1" applyBorder="1" applyAlignment="1" applyProtection="1">
      <alignment vertical="top"/>
      <protection hidden="1"/>
    </xf>
    <xf numFmtId="1" fontId="2" fillId="46" borderId="31" xfId="91" applyNumberFormat="1" applyFont="1" applyFill="1" applyBorder="1" applyAlignment="1" applyProtection="1">
      <alignment horizontal="center" vertical="center"/>
      <protection hidden="1" locked="0"/>
    </xf>
    <xf numFmtId="0" fontId="2" fillId="0" borderId="0" xfId="91" applyFont="1" applyFill="1" applyBorder="1" applyAlignment="1" applyProtection="1">
      <alignment horizontal="right" vertical="center"/>
      <protection hidden="1" locked="0"/>
    </xf>
    <xf numFmtId="0" fontId="3" fillId="0" borderId="0" xfId="91" applyFont="1" applyAlignment="1" applyProtection="1">
      <alignment horizontal="right" vertical="center"/>
      <protection hidden="1"/>
    </xf>
    <xf numFmtId="3" fontId="2" fillId="47" borderId="32" xfId="91" applyNumberFormat="1" applyFont="1" applyFill="1" applyBorder="1" applyAlignment="1" applyProtection="1">
      <alignment horizontal="right" vertical="center"/>
      <protection hidden="1" locked="0"/>
    </xf>
    <xf numFmtId="0" fontId="3" fillId="0" borderId="0" xfId="91" applyFont="1" applyBorder="1" applyAlignment="1" applyProtection="1">
      <alignment vertical="top"/>
      <protection hidden="1"/>
    </xf>
    <xf numFmtId="0" fontId="2" fillId="47" borderId="32" xfId="91" applyFont="1" applyFill="1" applyBorder="1" applyAlignment="1" applyProtection="1">
      <alignment horizontal="center" vertical="center"/>
      <protection hidden="1" locked="0"/>
    </xf>
    <xf numFmtId="0" fontId="2" fillId="0" borderId="0" xfId="91" applyFont="1" applyBorder="1" applyAlignment="1" applyProtection="1">
      <alignment vertical="top"/>
      <protection hidden="1"/>
    </xf>
    <xf numFmtId="49" fontId="2" fillId="47" borderId="32" xfId="91" applyNumberFormat="1" applyFont="1" applyFill="1" applyBorder="1" applyAlignment="1" applyProtection="1">
      <alignment horizontal="right" vertical="center"/>
      <protection hidden="1" locked="0"/>
    </xf>
    <xf numFmtId="0" fontId="3" fillId="0" borderId="0" xfId="91" applyFont="1" applyBorder="1" applyAlignment="1" applyProtection="1">
      <alignment horizontal="left" vertical="top" wrapText="1"/>
      <protection hidden="1"/>
    </xf>
    <xf numFmtId="0" fontId="3" fillId="0" borderId="0" xfId="91" applyFont="1" applyBorder="1" applyAlignment="1" applyProtection="1">
      <alignment horizontal="center" vertical="center"/>
      <protection hidden="1" locked="0"/>
    </xf>
    <xf numFmtId="0" fontId="3" fillId="0" borderId="0" xfId="91" applyFont="1" applyBorder="1" applyAlignment="1" applyProtection="1">
      <alignment horizontal="right"/>
      <protection hidden="1"/>
    </xf>
    <xf numFmtId="0" fontId="3" fillId="0" borderId="0" xfId="91" applyFont="1" applyAlignment="1" applyProtection="1">
      <alignment horizontal="left" vertical="top" indent="2"/>
      <protection hidden="1"/>
    </xf>
    <xf numFmtId="0" fontId="3" fillId="0" borderId="0" xfId="91" applyFont="1" applyBorder="1" applyAlignment="1" applyProtection="1">
      <alignment wrapText="1"/>
      <protection hidden="1"/>
    </xf>
    <xf numFmtId="0" fontId="3" fillId="0" borderId="0" xfId="91" applyFont="1" applyAlignment="1" applyProtection="1">
      <alignment horizontal="left" vertical="top" wrapText="1" indent="2"/>
      <protection hidden="1"/>
    </xf>
    <xf numFmtId="0" fontId="3" fillId="0" borderId="0" xfId="91" applyFont="1" applyBorder="1" applyAlignment="1" applyProtection="1">
      <alignment horizontal="right" vertical="top"/>
      <protection hidden="1"/>
    </xf>
    <xf numFmtId="0" fontId="3" fillId="0" borderId="0" xfId="91" applyFont="1" applyBorder="1" applyAlignment="1" applyProtection="1">
      <alignment horizontal="center"/>
      <protection hidden="1"/>
    </xf>
    <xf numFmtId="0" fontId="2" fillId="47" borderId="0" xfId="91" applyFont="1" applyFill="1" applyBorder="1" applyAlignment="1" applyProtection="1">
      <alignment horizontal="right" vertical="center"/>
      <protection hidden="1" locked="0"/>
    </xf>
    <xf numFmtId="0" fontId="3" fillId="0" borderId="0" xfId="91" applyFont="1" applyBorder="1" applyAlignment="1">
      <alignment/>
      <protection/>
    </xf>
    <xf numFmtId="49" fontId="2" fillId="47" borderId="0" xfId="91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91" applyNumberFormat="1" applyFont="1" applyBorder="1" applyAlignment="1" applyProtection="1">
      <alignment horizontal="center" vertical="center"/>
      <protection hidden="1" locked="0"/>
    </xf>
    <xf numFmtId="0" fontId="3" fillId="0" borderId="0" xfId="91" applyFont="1" applyBorder="1" applyAlignment="1" applyProtection="1">
      <alignment horizontal="left" vertical="top"/>
      <protection hidden="1"/>
    </xf>
    <xf numFmtId="0" fontId="3" fillId="0" borderId="0" xfId="91" applyFont="1" applyBorder="1" applyAlignment="1" applyProtection="1">
      <alignment horizontal="left"/>
      <protection hidden="1"/>
    </xf>
    <xf numFmtId="0" fontId="3" fillId="0" borderId="33" xfId="91" applyFont="1" applyBorder="1" applyAlignment="1" applyProtection="1">
      <alignment/>
      <protection hidden="1"/>
    </xf>
    <xf numFmtId="0" fontId="3" fillId="0" borderId="0" xfId="91" applyFont="1" applyAlignment="1" applyProtection="1">
      <alignment vertical="top"/>
      <protection hidden="1"/>
    </xf>
    <xf numFmtId="0" fontId="3" fillId="0" borderId="0" xfId="91" applyFont="1" applyAlignment="1" applyProtection="1">
      <alignment horizontal="left"/>
      <protection hidden="1"/>
    </xf>
    <xf numFmtId="0" fontId="3" fillId="0" borderId="0" xfId="91" applyFont="1" applyBorder="1" applyAlignment="1" applyProtection="1">
      <alignment vertical="center"/>
      <protection hidden="1"/>
    </xf>
    <xf numFmtId="0" fontId="11" fillId="0" borderId="0" xfId="91" applyFont="1" applyBorder="1" applyAlignment="1" applyProtection="1">
      <alignment vertical="center"/>
      <protection hidden="1"/>
    </xf>
    <xf numFmtId="0" fontId="11" fillId="0" borderId="0" xfId="91" applyFont="1" applyFill="1" applyBorder="1" applyAlignment="1" applyProtection="1">
      <alignment vertical="center"/>
      <protection hidden="1"/>
    </xf>
    <xf numFmtId="0" fontId="2" fillId="0" borderId="0" xfId="91" applyFont="1" applyAlignment="1" applyProtection="1">
      <alignment vertical="center"/>
      <protection hidden="1"/>
    </xf>
    <xf numFmtId="0" fontId="3" fillId="0" borderId="34" xfId="91" applyFont="1" applyBorder="1" applyAlignment="1" applyProtection="1">
      <alignment/>
      <protection hidden="1"/>
    </xf>
    <xf numFmtId="0" fontId="3" fillId="0" borderId="34" xfId="91" applyFont="1" applyBorder="1" applyAlignment="1">
      <alignment/>
      <protection/>
    </xf>
    <xf numFmtId="0" fontId="3" fillId="0" borderId="0" xfId="91" applyFont="1" applyFill="1" applyBorder="1" applyAlignment="1" applyProtection="1">
      <alignment horizontal="right" vertical="top" wrapText="1"/>
      <protection hidden="1"/>
    </xf>
    <xf numFmtId="0" fontId="3" fillId="0" borderId="17" xfId="91" applyFont="1" applyBorder="1" applyAlignment="1">
      <alignment horizontal="left" vertical="center"/>
      <protection/>
    </xf>
    <xf numFmtId="0" fontId="3" fillId="0" borderId="0" xfId="93" applyFont="1" applyBorder="1" applyAlignment="1">
      <alignment horizontal="center" vertical="center"/>
      <protection/>
    </xf>
    <xf numFmtId="0" fontId="3" fillId="0" borderId="16" xfId="91" applyFont="1" applyBorder="1" applyAlignment="1">
      <alignment horizontal="left" vertical="center"/>
      <protection/>
    </xf>
    <xf numFmtId="0" fontId="2" fillId="46" borderId="15" xfId="91" applyFont="1" applyFill="1" applyBorder="1" applyAlignment="1" applyProtection="1">
      <alignment horizontal="left" vertical="center"/>
      <protection hidden="1" locked="0"/>
    </xf>
    <xf numFmtId="0" fontId="3" fillId="0" borderId="16" xfId="91" applyFont="1" applyBorder="1" applyAlignment="1">
      <alignment horizontal="left"/>
      <protection/>
    </xf>
    <xf numFmtId="0" fontId="3" fillId="0" borderId="17" xfId="91" applyFont="1" applyBorder="1" applyAlignment="1">
      <alignment horizontal="left"/>
      <protection/>
    </xf>
    <xf numFmtId="0" fontId="3" fillId="0" borderId="0" xfId="93" applyFont="1" applyBorder="1" applyAlignment="1" applyProtection="1">
      <alignment horizontal="center" vertical="center"/>
      <protection hidden="1"/>
    </xf>
    <xf numFmtId="0" fontId="2" fillId="47" borderId="32" xfId="91" applyFont="1" applyFill="1" applyBorder="1" applyAlignment="1" applyProtection="1">
      <alignment horizontal="left" vertical="center"/>
      <protection hidden="1" locked="0"/>
    </xf>
    <xf numFmtId="0" fontId="3" fillId="0" borderId="0" xfId="91" applyFont="1" applyBorder="1" applyAlignment="1" applyProtection="1">
      <alignment vertical="top" wrapText="1"/>
      <protection hidden="1"/>
    </xf>
    <xf numFmtId="49" fontId="47" fillId="47" borderId="32" xfId="93" applyNumberFormat="1" applyFont="1" applyFill="1" applyBorder="1" applyAlignment="1" applyProtection="1">
      <alignment horizontal="center" vertical="center"/>
      <protection locked="0"/>
    </xf>
    <xf numFmtId="0" fontId="3" fillId="0" borderId="0" xfId="93" applyFont="1" applyBorder="1" applyAlignment="1">
      <alignment horizontal="center"/>
      <protection/>
    </xf>
    <xf numFmtId="3" fontId="1" fillId="0" borderId="22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46" borderId="10" xfId="0" applyNumberFormat="1" applyFont="1" applyFill="1" applyBorder="1" applyAlignment="1" applyProtection="1">
      <alignment vertical="center"/>
      <protection hidden="1"/>
    </xf>
    <xf numFmtId="3" fontId="1" fillId="46" borderId="13" xfId="0" applyNumberFormat="1" applyFont="1" applyFill="1" applyBorder="1" applyAlignment="1" applyProtection="1">
      <alignment vertical="center"/>
      <protection hidden="1"/>
    </xf>
    <xf numFmtId="0" fontId="11" fillId="0" borderId="0" xfId="91" applyFont="1" applyBorder="1" applyAlignment="1" applyProtection="1">
      <alignment horizontal="left"/>
      <protection hidden="1"/>
    </xf>
    <xf numFmtId="0" fontId="3" fillId="0" borderId="0" xfId="88" applyFont="1" applyFill="1" applyBorder="1" applyAlignment="1" applyProtection="1">
      <alignment horizontal="center" vertical="top"/>
      <protection hidden="1"/>
    </xf>
    <xf numFmtId="0" fontId="3" fillId="0" borderId="0" xfId="88" applyFont="1" applyFill="1" applyBorder="1" applyAlignment="1" applyProtection="1">
      <alignment horizontal="center"/>
      <protection hidden="1"/>
    </xf>
    <xf numFmtId="0" fontId="3" fillId="0" borderId="35" xfId="91" applyFont="1" applyBorder="1" applyAlignment="1" applyProtection="1">
      <alignment horizontal="center" vertical="top"/>
      <protection hidden="1"/>
    </xf>
    <xf numFmtId="0" fontId="3" fillId="0" borderId="0" xfId="91" applyFont="1" applyFill="1" applyBorder="1" applyAlignment="1" applyProtection="1">
      <alignment horizontal="center" vertical="top"/>
      <protection hidden="1"/>
    </xf>
    <xf numFmtId="0" fontId="3" fillId="0" borderId="36" xfId="91" applyFont="1" applyBorder="1" applyAlignment="1" applyProtection="1">
      <alignment horizontal="right" vertical="center" wrapText="1"/>
      <protection hidden="1"/>
    </xf>
    <xf numFmtId="49" fontId="4" fillId="46" borderId="15" xfId="69" applyNumberFormat="1" applyFill="1" applyBorder="1" applyAlignment="1" applyProtection="1">
      <alignment horizontal="left" vertical="center"/>
      <protection hidden="1" locked="0"/>
    </xf>
    <xf numFmtId="49" fontId="2" fillId="0" borderId="16" xfId="91" applyNumberFormat="1" applyFont="1" applyBorder="1" applyAlignment="1" applyProtection="1">
      <alignment horizontal="left" vertical="center"/>
      <protection hidden="1" locked="0"/>
    </xf>
    <xf numFmtId="49" fontId="2" fillId="0" borderId="17" xfId="91" applyNumberFormat="1" applyFont="1" applyBorder="1" applyAlignment="1" applyProtection="1">
      <alignment horizontal="left" vertical="center"/>
      <protection hidden="1" locked="0"/>
    </xf>
    <xf numFmtId="0" fontId="3" fillId="0" borderId="36" xfId="91" applyFont="1" applyBorder="1" applyAlignment="1" applyProtection="1">
      <alignment horizontal="right" vertical="center"/>
      <protection hidden="1"/>
    </xf>
    <xf numFmtId="49" fontId="2" fillId="47" borderId="32" xfId="91" applyNumberFormat="1" applyFont="1" applyFill="1" applyBorder="1" applyAlignment="1" applyProtection="1">
      <alignment horizontal="left" vertical="center"/>
      <protection hidden="1" locked="0"/>
    </xf>
    <xf numFmtId="0" fontId="3" fillId="0" borderId="0" xfId="91" applyFont="1" applyBorder="1" applyAlignment="1" applyProtection="1">
      <alignment horizontal="center" vertical="top"/>
      <protection hidden="1"/>
    </xf>
    <xf numFmtId="0" fontId="3" fillId="0" borderId="0" xfId="91" applyFont="1" applyBorder="1" applyAlignment="1" applyProtection="1">
      <alignment vertical="center"/>
      <protection hidden="1"/>
    </xf>
    <xf numFmtId="0" fontId="2" fillId="47" borderId="37" xfId="91" applyFont="1" applyFill="1" applyBorder="1" applyAlignment="1" applyProtection="1">
      <alignment horizontal="left" vertical="center"/>
      <protection hidden="1" locked="0"/>
    </xf>
    <xf numFmtId="0" fontId="2" fillId="47" borderId="32" xfId="91" applyFont="1" applyFill="1" applyBorder="1" applyAlignment="1" applyProtection="1">
      <alignment horizontal="right" vertical="center"/>
      <protection hidden="1" locked="0"/>
    </xf>
    <xf numFmtId="0" fontId="2" fillId="47" borderId="37" xfId="91" applyFont="1" applyFill="1" applyBorder="1" applyAlignment="1" applyProtection="1">
      <alignment horizontal="right" vertical="center"/>
      <protection hidden="1" locked="0"/>
    </xf>
    <xf numFmtId="49" fontId="2" fillId="47" borderId="32" xfId="91" applyNumberFormat="1" applyFont="1" applyFill="1" applyBorder="1" applyAlignment="1" applyProtection="1">
      <alignment horizontal="center" vertical="center"/>
      <protection hidden="1" locked="0"/>
    </xf>
    <xf numFmtId="0" fontId="4" fillId="46" borderId="15" xfId="69" applyFill="1" applyBorder="1" applyAlignment="1" applyProtection="1">
      <alignment/>
      <protection hidden="1" locked="0"/>
    </xf>
    <xf numFmtId="0" fontId="2" fillId="0" borderId="16" xfId="91" applyFont="1" applyBorder="1" applyAlignment="1" applyProtection="1">
      <alignment/>
      <protection hidden="1" locked="0"/>
    </xf>
    <xf numFmtId="0" fontId="2" fillId="0" borderId="17" xfId="91" applyFont="1" applyBorder="1" applyAlignment="1" applyProtection="1">
      <alignment/>
      <protection hidden="1" locked="0"/>
    </xf>
    <xf numFmtId="0" fontId="3" fillId="0" borderId="23" xfId="91" applyFont="1" applyBorder="1" applyAlignment="1" applyProtection="1">
      <alignment horizontal="right" vertical="center"/>
      <protection hidden="1"/>
    </xf>
    <xf numFmtId="0" fontId="3" fillId="0" borderId="0" xfId="91" applyFont="1" applyBorder="1" applyAlignment="1" applyProtection="1">
      <alignment horizontal="right"/>
      <protection hidden="1"/>
    </xf>
    <xf numFmtId="0" fontId="7" fillId="0" borderId="0" xfId="91" applyFont="1" applyBorder="1" applyAlignment="1">
      <alignment/>
      <protection/>
    </xf>
    <xf numFmtId="0" fontId="2" fillId="0" borderId="38" xfId="91" applyFont="1" applyFill="1" applyBorder="1" applyAlignment="1" applyProtection="1">
      <alignment horizontal="left" vertical="center" wrapText="1"/>
      <protection hidden="1"/>
    </xf>
    <xf numFmtId="0" fontId="9" fillId="0" borderId="0" xfId="91" applyFont="1" applyBorder="1" applyAlignment="1" applyProtection="1">
      <alignment horizontal="center" vertical="center" wrapText="1"/>
      <protection hidden="1"/>
    </xf>
    <xf numFmtId="49" fontId="2" fillId="46" borderId="15" xfId="91" applyNumberFormat="1" applyFont="1" applyFill="1" applyBorder="1" applyAlignment="1" applyProtection="1">
      <alignment horizontal="center" vertical="center"/>
      <protection hidden="1" locked="0"/>
    </xf>
    <xf numFmtId="49" fontId="2" fillId="0" borderId="17" xfId="91" applyNumberFormat="1" applyFont="1" applyBorder="1" applyAlignment="1" applyProtection="1">
      <alignment horizontal="center" vertical="center"/>
      <protection hidden="1" locked="0"/>
    </xf>
    <xf numFmtId="0" fontId="3" fillId="0" borderId="0" xfId="91" applyFont="1" applyAlignment="1" applyProtection="1">
      <alignment wrapText="1"/>
      <protection hidden="1"/>
    </xf>
    <xf numFmtId="0" fontId="1" fillId="0" borderId="36" xfId="91" applyFont="1" applyBorder="1" applyAlignment="1" applyProtection="1">
      <alignment horizontal="right" vertical="center" wrapText="1"/>
      <protection hidden="1"/>
    </xf>
    <xf numFmtId="1" fontId="2" fillId="46" borderId="15" xfId="91" applyNumberFormat="1" applyFont="1" applyFill="1" applyBorder="1" applyAlignment="1" applyProtection="1">
      <alignment horizontal="center" vertical="center"/>
      <protection hidden="1" locked="0"/>
    </xf>
    <xf numFmtId="1" fontId="2" fillId="46" borderId="17" xfId="9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91" applyFont="1" applyBorder="1" applyAlignment="1" applyProtection="1">
      <alignment horizontal="right" vertical="center" wrapText="1"/>
      <protection hidden="1"/>
    </xf>
    <xf numFmtId="0" fontId="2" fillId="35" borderId="15" xfId="0" applyFont="1" applyFill="1" applyBorder="1" applyAlignment="1">
      <alignment horizontal="left" vertical="center" wrapText="1"/>
    </xf>
    <xf numFmtId="0" fontId="0" fillId="35" borderId="16" xfId="0" applyFont="1" applyFill="1" applyBorder="1" applyAlignment="1">
      <alignment horizontal="left" vertical="center" wrapText="1"/>
    </xf>
    <xf numFmtId="0" fontId="0" fillId="35" borderId="17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2" fillId="0" borderId="39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6" fillId="0" borderId="16" xfId="99" applyFont="1" applyBorder="1" applyAlignment="1">
      <alignment horizontal="left" wrapText="1"/>
      <protection/>
    </xf>
    <xf numFmtId="0" fontId="0" fillId="0" borderId="17" xfId="0" applyFont="1" applyBorder="1" applyAlignment="1">
      <alignment horizontal="left" wrapText="1"/>
    </xf>
    <xf numFmtId="14" fontId="6" fillId="46" borderId="43" xfId="99" applyNumberFormat="1" applyFont="1" applyFill="1" applyBorder="1" applyAlignment="1" applyProtection="1">
      <alignment horizontal="center" vertical="center"/>
      <protection hidden="1" locked="0"/>
    </xf>
    <xf numFmtId="0" fontId="0" fillId="0" borderId="44" xfId="99" applyFont="1" applyBorder="1" applyAlignment="1">
      <alignment horizontal="center"/>
      <protection/>
    </xf>
    <xf numFmtId="0" fontId="2" fillId="36" borderId="28" xfId="0" applyFont="1" applyFill="1" applyBorder="1" applyAlignment="1" applyProtection="1">
      <alignment horizontal="center" vertical="center" wrapText="1"/>
      <protection hidden="1"/>
    </xf>
    <xf numFmtId="0" fontId="2" fillId="36" borderId="45" xfId="0" applyFont="1" applyFill="1" applyBorder="1" applyAlignment="1" applyProtection="1">
      <alignment horizontal="center" vertical="center" wrapText="1"/>
      <protection hidden="1"/>
    </xf>
    <xf numFmtId="0" fontId="2" fillId="36" borderId="46" xfId="0" applyFont="1" applyFill="1" applyBorder="1" applyAlignment="1" applyProtection="1">
      <alignment horizontal="center" vertical="center" wrapText="1"/>
      <protection hidden="1"/>
    </xf>
    <xf numFmtId="0" fontId="13" fillId="36" borderId="25" xfId="0" applyFont="1" applyFill="1" applyBorder="1" applyAlignment="1" applyProtection="1">
      <alignment horizontal="center" vertical="center" wrapText="1"/>
      <protection hidden="1"/>
    </xf>
    <xf numFmtId="0" fontId="3" fillId="48" borderId="20" xfId="0" applyFont="1" applyFill="1" applyBorder="1" applyAlignment="1">
      <alignment horizontal="left" vertical="center" wrapText="1"/>
    </xf>
    <xf numFmtId="0" fontId="3" fillId="48" borderId="41" xfId="0" applyFont="1" applyFill="1" applyBorder="1" applyAlignment="1">
      <alignment horizontal="left" vertical="center" wrapText="1"/>
    </xf>
    <xf numFmtId="0" fontId="3" fillId="48" borderId="42" xfId="0" applyFont="1" applyFill="1" applyBorder="1" applyAlignment="1">
      <alignment horizontal="left" vertical="center" wrapText="1"/>
    </xf>
    <xf numFmtId="0" fontId="2" fillId="48" borderId="20" xfId="0" applyFont="1" applyFill="1" applyBorder="1" applyAlignment="1">
      <alignment horizontal="left" vertical="center" wrapText="1"/>
    </xf>
    <xf numFmtId="0" fontId="2" fillId="48" borderId="41" xfId="0" applyFont="1" applyFill="1" applyBorder="1" applyAlignment="1">
      <alignment horizontal="left" vertical="center" wrapText="1"/>
    </xf>
    <xf numFmtId="0" fontId="2" fillId="48" borderId="42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35" borderId="43" xfId="0" applyFont="1" applyFill="1" applyBorder="1" applyAlignment="1">
      <alignment horizontal="left" vertical="center" wrapText="1"/>
    </xf>
    <xf numFmtId="0" fontId="0" fillId="35" borderId="49" xfId="0" applyFont="1" applyFill="1" applyBorder="1" applyAlignment="1">
      <alignment vertical="center"/>
    </xf>
    <xf numFmtId="0" fontId="0" fillId="35" borderId="44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2" fillId="35" borderId="16" xfId="0" applyFont="1" applyFill="1" applyBorder="1" applyAlignment="1">
      <alignment horizontal="left" vertical="center" wrapText="1"/>
    </xf>
    <xf numFmtId="0" fontId="6" fillId="35" borderId="16" xfId="0" applyFont="1" applyFill="1" applyBorder="1" applyAlignment="1">
      <alignment vertical="center" wrapText="1"/>
    </xf>
    <xf numFmtId="0" fontId="6" fillId="35" borderId="17" xfId="0" applyFont="1" applyFill="1" applyBorder="1" applyAlignment="1">
      <alignment vertical="center" wrapText="1"/>
    </xf>
    <xf numFmtId="0" fontId="0" fillId="0" borderId="27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13" fillId="36" borderId="25" xfId="89" applyFont="1" applyFill="1" applyBorder="1" applyAlignment="1" applyProtection="1">
      <alignment horizontal="center" vertical="center" wrapText="1"/>
      <protection hidden="1"/>
    </xf>
    <xf numFmtId="0" fontId="7" fillId="0" borderId="0" xfId="89" applyFont="1" applyFill="1" applyBorder="1" applyAlignment="1" applyProtection="1">
      <alignment horizontal="center" vertical="center" wrapText="1"/>
      <protection hidden="1"/>
    </xf>
    <xf numFmtId="0" fontId="6" fillId="0" borderId="0" xfId="89" applyFont="1" applyFill="1" applyBorder="1" applyAlignment="1" applyProtection="1">
      <alignment horizontal="center" vertical="top" wrapText="1"/>
      <protection hidden="1"/>
    </xf>
    <xf numFmtId="0" fontId="6" fillId="49" borderId="15" xfId="89" applyFont="1" applyFill="1" applyBorder="1" applyAlignment="1" applyProtection="1">
      <alignment horizontal="left" vertical="center" wrapText="1"/>
      <protection hidden="1"/>
    </xf>
    <xf numFmtId="0" fontId="6" fillId="49" borderId="16" xfId="89" applyFont="1" applyFill="1" applyBorder="1" applyAlignment="1" applyProtection="1">
      <alignment horizontal="left" vertical="center" wrapText="1"/>
      <protection hidden="1"/>
    </xf>
    <xf numFmtId="0" fontId="2" fillId="36" borderId="24" xfId="89" applyFont="1" applyFill="1" applyBorder="1" applyAlignment="1" applyProtection="1">
      <alignment horizontal="center" vertical="center" wrapText="1"/>
      <protection hidden="1"/>
    </xf>
    <xf numFmtId="0" fontId="2" fillId="0" borderId="20" xfId="89" applyFont="1" applyFill="1" applyBorder="1" applyAlignment="1">
      <alignment horizontal="left" vertical="center" wrapText="1"/>
      <protection/>
    </xf>
    <xf numFmtId="0" fontId="2" fillId="0" borderId="41" xfId="89" applyFont="1" applyFill="1" applyBorder="1" applyAlignment="1">
      <alignment horizontal="left" vertical="center" wrapText="1"/>
      <protection/>
    </xf>
    <xf numFmtId="0" fontId="2" fillId="0" borderId="42" xfId="89" applyFont="1" applyFill="1" applyBorder="1" applyAlignment="1">
      <alignment horizontal="left" vertical="center" wrapText="1"/>
      <protection/>
    </xf>
    <xf numFmtId="0" fontId="3" fillId="0" borderId="20" xfId="89" applyFont="1" applyFill="1" applyBorder="1" applyAlignment="1">
      <alignment horizontal="left" vertical="center" wrapText="1" indent="1"/>
      <protection/>
    </xf>
    <xf numFmtId="0" fontId="3" fillId="0" borderId="41" xfId="89" applyFont="1" applyFill="1" applyBorder="1" applyAlignment="1">
      <alignment horizontal="left" vertical="center" wrapText="1" indent="1"/>
      <protection/>
    </xf>
    <xf numFmtId="0" fontId="3" fillId="0" borderId="42" xfId="89" applyFont="1" applyFill="1" applyBorder="1" applyAlignment="1">
      <alignment horizontal="left" vertical="center" wrapText="1" indent="1"/>
      <protection/>
    </xf>
    <xf numFmtId="0" fontId="3" fillId="0" borderId="50" xfId="89" applyFont="1" applyFill="1" applyBorder="1" applyAlignment="1">
      <alignment horizontal="left" vertical="center" wrapText="1" indent="1"/>
      <protection/>
    </xf>
    <xf numFmtId="0" fontId="3" fillId="0" borderId="51" xfId="89" applyFont="1" applyFill="1" applyBorder="1" applyAlignment="1">
      <alignment horizontal="left" vertical="center" wrapText="1" indent="1"/>
      <protection/>
    </xf>
    <xf numFmtId="0" fontId="3" fillId="0" borderId="52" xfId="89" applyFont="1" applyFill="1" applyBorder="1" applyAlignment="1">
      <alignment horizontal="left" vertical="center" wrapText="1" indent="1"/>
      <protection/>
    </xf>
    <xf numFmtId="0" fontId="2" fillId="35" borderId="43" xfId="89" applyFont="1" applyFill="1" applyBorder="1" applyAlignment="1">
      <alignment horizontal="left" vertical="center" wrapText="1"/>
      <protection/>
    </xf>
    <xf numFmtId="0" fontId="2" fillId="35" borderId="49" xfId="89" applyFont="1" applyFill="1" applyBorder="1" applyAlignment="1">
      <alignment horizontal="left" vertical="center" wrapText="1"/>
      <protection/>
    </xf>
    <xf numFmtId="0" fontId="2" fillId="0" borderId="39" xfId="89" applyFont="1" applyFill="1" applyBorder="1" applyAlignment="1">
      <alignment horizontal="left" vertical="center" wrapText="1"/>
      <protection/>
    </xf>
    <xf numFmtId="0" fontId="2" fillId="0" borderId="27" xfId="89" applyFont="1" applyFill="1" applyBorder="1" applyAlignment="1">
      <alignment horizontal="left" vertical="center" wrapText="1"/>
      <protection/>
    </xf>
    <xf numFmtId="0" fontId="2" fillId="0" borderId="40" xfId="89" applyFont="1" applyFill="1" applyBorder="1" applyAlignment="1">
      <alignment horizontal="left" vertical="center" wrapText="1"/>
      <protection/>
    </xf>
    <xf numFmtId="0" fontId="2" fillId="35" borderId="53" xfId="89" applyFont="1" applyFill="1" applyBorder="1" applyAlignment="1">
      <alignment horizontal="left" vertical="center" wrapText="1"/>
      <protection/>
    </xf>
    <xf numFmtId="0" fontId="2" fillId="35" borderId="54" xfId="89" applyFont="1" applyFill="1" applyBorder="1" applyAlignment="1">
      <alignment horizontal="left" vertical="center" wrapText="1"/>
      <protection/>
    </xf>
    <xf numFmtId="0" fontId="2" fillId="0" borderId="55" xfId="89" applyFont="1" applyFill="1" applyBorder="1" applyAlignment="1">
      <alignment horizontal="left" vertical="center" wrapText="1"/>
      <protection/>
    </xf>
    <xf numFmtId="0" fontId="2" fillId="0" borderId="56" xfId="89" applyFont="1" applyFill="1" applyBorder="1" applyAlignment="1">
      <alignment horizontal="left" vertical="center" wrapText="1"/>
      <protection/>
    </xf>
    <xf numFmtId="0" fontId="7" fillId="0" borderId="0" xfId="0" applyFont="1" applyFill="1" applyBorder="1" applyAlignment="1">
      <alignment horizontal="center" vertical="center" wrapText="1"/>
    </xf>
    <xf numFmtId="0" fontId="2" fillId="50" borderId="43" xfId="0" applyFont="1" applyFill="1" applyBorder="1" applyAlignment="1">
      <alignment horizontal="left" vertical="center" wrapText="1"/>
    </xf>
    <xf numFmtId="0" fontId="2" fillId="50" borderId="49" xfId="0" applyFont="1" applyFill="1" applyBorder="1" applyAlignment="1">
      <alignment horizontal="left" vertical="center" wrapText="1"/>
    </xf>
    <xf numFmtId="0" fontId="0" fillId="50" borderId="49" xfId="0" applyFont="1" applyFill="1" applyBorder="1" applyAlignment="1">
      <alignment vertical="center" wrapText="1"/>
    </xf>
    <xf numFmtId="0" fontId="0" fillId="50" borderId="44" xfId="0" applyFont="1" applyFill="1" applyBorder="1" applyAlignment="1">
      <alignment vertical="center" wrapText="1"/>
    </xf>
    <xf numFmtId="0" fontId="3" fillId="0" borderId="55" xfId="0" applyFont="1" applyFill="1" applyBorder="1" applyAlignment="1">
      <alignment horizontal="left" vertical="center" wrapText="1"/>
    </xf>
    <xf numFmtId="0" fontId="3" fillId="0" borderId="56" xfId="0" applyFont="1" applyFill="1" applyBorder="1" applyAlignment="1">
      <alignment horizontal="left" vertical="center" wrapText="1"/>
    </xf>
    <xf numFmtId="0" fontId="2" fillId="50" borderId="44" xfId="0" applyFont="1" applyFill="1" applyBorder="1" applyAlignment="1">
      <alignment horizontal="left" vertical="center" wrapText="1"/>
    </xf>
    <xf numFmtId="14" fontId="6" fillId="46" borderId="53" xfId="99" applyNumberFormat="1" applyFont="1" applyFill="1" applyBorder="1" applyAlignment="1" applyProtection="1">
      <alignment horizontal="center" vertical="center"/>
      <protection hidden="1" locked="0"/>
    </xf>
    <xf numFmtId="0" fontId="0" fillId="0" borderId="44" xfId="99" applyFont="1" applyBorder="1" applyAlignment="1">
      <alignment vertical="center"/>
      <protection/>
    </xf>
    <xf numFmtId="0" fontId="2" fillId="36" borderId="24" xfId="0" applyFont="1" applyFill="1" applyBorder="1" applyAlignment="1">
      <alignment horizontal="center" vertical="center" wrapText="1"/>
    </xf>
    <xf numFmtId="0" fontId="13" fillId="36" borderId="25" xfId="0" applyFont="1" applyFill="1" applyBorder="1" applyAlignment="1">
      <alignment horizontal="center" vertical="center" wrapText="1"/>
    </xf>
    <xf numFmtId="0" fontId="6" fillId="0" borderId="0" xfId="99" applyFont="1" applyBorder="1" applyAlignment="1">
      <alignment horizontal="center" wrapText="1"/>
      <protection/>
    </xf>
    <xf numFmtId="0" fontId="0" fillId="0" borderId="57" xfId="99" applyFont="1" applyBorder="1" applyAlignment="1">
      <alignment vertical="center"/>
      <protection/>
    </xf>
    <xf numFmtId="0" fontId="7" fillId="0" borderId="0" xfId="99" applyFont="1" applyFill="1" applyBorder="1" applyAlignment="1">
      <alignment horizontal="center" vertical="center"/>
      <protection/>
    </xf>
    <xf numFmtId="0" fontId="2" fillId="0" borderId="2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50" borderId="43" xfId="0" applyFont="1" applyFill="1" applyBorder="1" applyAlignment="1">
      <alignment horizontal="left" vertical="center" wrapText="1"/>
    </xf>
    <xf numFmtId="0" fontId="2" fillId="50" borderId="49" xfId="0" applyFont="1" applyFill="1" applyBorder="1" applyAlignment="1">
      <alignment horizontal="left" vertical="center" wrapText="1"/>
    </xf>
    <xf numFmtId="0" fontId="0" fillId="50" borderId="49" xfId="0" applyFont="1" applyFill="1" applyBorder="1" applyAlignment="1">
      <alignment vertical="center" wrapText="1"/>
    </xf>
    <xf numFmtId="0" fontId="0" fillId="50" borderId="44" xfId="0" applyFont="1" applyFill="1" applyBorder="1" applyAlignment="1">
      <alignment vertical="center" wrapText="1"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/>
    </xf>
    <xf numFmtId="14" fontId="6" fillId="46" borderId="43" xfId="99" applyNumberFormat="1" applyFont="1" applyFill="1" applyBorder="1" applyAlignment="1" applyProtection="1">
      <alignment horizontal="center" vertical="center"/>
      <protection hidden="1" locked="0"/>
    </xf>
    <xf numFmtId="0" fontId="0" fillId="0" borderId="44" xfId="99" applyFont="1" applyBorder="1" applyAlignment="1">
      <alignment vertical="center"/>
      <protection/>
    </xf>
    <xf numFmtId="0" fontId="2" fillId="36" borderId="24" xfId="0" applyFont="1" applyFill="1" applyBorder="1" applyAlignment="1">
      <alignment horizontal="center" vertical="center" wrapText="1"/>
    </xf>
    <xf numFmtId="0" fontId="13" fillId="36" borderId="25" xfId="0" applyFont="1" applyFill="1" applyBorder="1" applyAlignment="1">
      <alignment horizontal="center" vertical="center" wrapText="1"/>
    </xf>
    <xf numFmtId="0" fontId="6" fillId="0" borderId="16" xfId="99" applyFont="1" applyBorder="1" applyAlignment="1">
      <alignment horizontal="center" vertical="top"/>
      <protection/>
    </xf>
    <xf numFmtId="0" fontId="6" fillId="0" borderId="17" xfId="99" applyFont="1" applyBorder="1" applyAlignment="1">
      <alignment horizontal="center" vertical="top"/>
      <protection/>
    </xf>
    <xf numFmtId="0" fontId="3" fillId="0" borderId="39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" fillId="0" borderId="54" xfId="0" applyFont="1" applyFill="1" applyBorder="1" applyAlignment="1">
      <alignment horizontal="left" vertical="center" wrapText="1"/>
    </xf>
    <xf numFmtId="0" fontId="1" fillId="0" borderId="54" xfId="0" applyFont="1" applyBorder="1" applyAlignment="1">
      <alignment vertical="center" wrapText="1"/>
    </xf>
    <xf numFmtId="0" fontId="7" fillId="0" borderId="0" xfId="0" applyFont="1" applyFill="1" applyBorder="1" applyAlignment="1">
      <alignment horizont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0" fillId="0" borderId="49" xfId="0" applyFont="1" applyFill="1" applyBorder="1" applyAlignment="1">
      <alignment vertical="center" wrapText="1"/>
    </xf>
    <xf numFmtId="0" fontId="0" fillId="0" borderId="44" xfId="0" applyFont="1" applyFill="1" applyBorder="1" applyAlignment="1">
      <alignment vertical="center" wrapText="1"/>
    </xf>
    <xf numFmtId="0" fontId="6" fillId="0" borderId="0" xfId="99" applyFont="1" applyFill="1" applyBorder="1" applyAlignment="1" applyProtection="1">
      <alignment horizontal="center" vertical="center"/>
      <protection hidden="1"/>
    </xf>
    <xf numFmtId="14" fontId="6" fillId="46" borderId="0" xfId="99" applyNumberFormat="1" applyFont="1" applyFill="1" applyBorder="1" applyAlignment="1" applyProtection="1">
      <alignment horizontal="center" vertical="center"/>
      <protection hidden="1" locked="0"/>
    </xf>
    <xf numFmtId="0" fontId="0" fillId="0" borderId="0" xfId="99" applyFont="1" applyBorder="1" applyAlignment="1">
      <alignment vertical="center"/>
      <protection/>
    </xf>
    <xf numFmtId="49" fontId="13" fillId="36" borderId="25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</cellXfs>
  <cellStyles count="96">
    <cellStyle name="Normal" xfId="0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Isticanje1" xfId="22"/>
    <cellStyle name="20% - Isticanje2" xfId="23"/>
    <cellStyle name="20% - Isticanje3" xfId="24"/>
    <cellStyle name="20% - Isticanje4" xfId="25"/>
    <cellStyle name="20% - Isticanje5" xfId="26"/>
    <cellStyle name="20% - Isticanje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40% - Naglasak1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Isticanje1" xfId="46"/>
    <cellStyle name="60% - Isticanje2" xfId="47"/>
    <cellStyle name="60% - Isticanje3" xfId="48"/>
    <cellStyle name="60% - Isticanje4" xfId="49"/>
    <cellStyle name="60% - Isticanje5" xfId="50"/>
    <cellStyle name="60% - Isticanje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ilješka" xfId="59"/>
    <cellStyle name="Calculation" xfId="60"/>
    <cellStyle name="Check Cell" xfId="61"/>
    <cellStyle name="Dobro" xfId="62"/>
    <cellStyle name="Explanatory Text" xfId="63"/>
    <cellStyle name="Good" xfId="64"/>
    <cellStyle name="Heading 1" xfId="65"/>
    <cellStyle name="Heading 2" xfId="66"/>
    <cellStyle name="Heading 3" xfId="67"/>
    <cellStyle name="Heading 4" xfId="68"/>
    <cellStyle name="Hyperlink" xfId="69"/>
    <cellStyle name="Input" xfId="70"/>
    <cellStyle name="Isticanje1" xfId="71"/>
    <cellStyle name="Isticanje2" xfId="72"/>
    <cellStyle name="Isticanje3" xfId="73"/>
    <cellStyle name="Isticanje4" xfId="74"/>
    <cellStyle name="Isticanje5" xfId="75"/>
    <cellStyle name="Isticanje6" xfId="76"/>
    <cellStyle name="Izlaz" xfId="77"/>
    <cellStyle name="Izračun" xfId="78"/>
    <cellStyle name="Linked Cell" xfId="79"/>
    <cellStyle name="Loše" xfId="80"/>
    <cellStyle name="Naslov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rmal 2" xfId="88"/>
    <cellStyle name="Normal 3" xfId="89"/>
    <cellStyle name="Normal_NT_I" xfId="90"/>
    <cellStyle name="Normal_TFI-POD" xfId="91"/>
    <cellStyle name="Note" xfId="92"/>
    <cellStyle name="Obično_General data" xfId="93"/>
    <cellStyle name="Output" xfId="94"/>
    <cellStyle name="Percent" xfId="95"/>
    <cellStyle name="Povezana ćelija" xfId="96"/>
    <cellStyle name="Followed Hyperlink" xfId="97"/>
    <cellStyle name="Provjera ćelije" xfId="98"/>
    <cellStyle name="Style 1" xfId="99"/>
    <cellStyle name="Tekst objašnjenja" xfId="100"/>
    <cellStyle name="Tekst upozorenja" xfId="101"/>
    <cellStyle name="Title" xfId="102"/>
    <cellStyle name="Total" xfId="103"/>
    <cellStyle name="Ukupni zbroj" xfId="104"/>
    <cellStyle name="Unos" xfId="105"/>
    <cellStyle name="Currency" xfId="106"/>
    <cellStyle name="Currency [0]" xfId="107"/>
    <cellStyle name="Warning Text" xfId="108"/>
    <cellStyle name="Comma" xfId="109"/>
    <cellStyle name="Comma [0]" xfId="110"/>
  </cellStyles>
  <dxfs count="7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FEFE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ecerana.hr/" TargetMode="External" /><Relationship Id="rId2" Type="http://schemas.openxmlformats.org/officeDocument/2006/relationships/hyperlink" Target="mailto:viro@secerana.hr" TargetMode="External" /><Relationship Id="rId3" Type="http://schemas.openxmlformats.org/officeDocument/2006/relationships/hyperlink" Target="mailto:racunovodstvo-viro@secerana.hr" TargetMode="Externa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AG386"/>
  <sheetViews>
    <sheetView showGridLines="0" showRowColHeaders="0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0" defaultRowHeight="12.75" zeroHeight="1"/>
  <cols>
    <col min="1" max="1" width="16.57421875" style="0" hidden="1" customWidth="1"/>
    <col min="2" max="2" width="15.421875" style="8" hidden="1" customWidth="1"/>
    <col min="3" max="3" width="5.421875" style="0" hidden="1" customWidth="1"/>
    <col min="4" max="4" width="9.8515625" style="0" hidden="1" customWidth="1"/>
    <col min="5" max="5" width="6.421875" style="0" hidden="1" customWidth="1"/>
    <col min="6" max="6" width="5.00390625" style="0" hidden="1" customWidth="1"/>
    <col min="7" max="7" width="9.421875" style="0" hidden="1" customWidth="1"/>
    <col min="8" max="8" width="12.57421875" style="19" hidden="1" customWidth="1"/>
    <col min="9" max="9" width="10.421875" style="0" hidden="1" customWidth="1"/>
    <col min="10" max="11" width="10.140625" style="15" hidden="1" customWidth="1"/>
    <col min="12" max="20" width="8.421875" style="15" hidden="1" customWidth="1"/>
    <col min="21" max="24" width="9.140625" style="15" hidden="1" customWidth="1"/>
    <col min="25" max="25" width="9.8515625" style="0" hidden="1" customWidth="1"/>
    <col min="26" max="27" width="10.57421875" style="0" hidden="1" customWidth="1"/>
    <col min="28" max="28" width="12.7109375" style="0" hidden="1" customWidth="1"/>
    <col min="29" max="29" width="12.8515625" style="0" hidden="1" customWidth="1"/>
  </cols>
  <sheetData>
    <row r="1" spans="1:29" ht="12.75" hidden="1">
      <c r="A1" s="16" t="s">
        <v>141</v>
      </c>
      <c r="B1" s="17" t="s">
        <v>142</v>
      </c>
      <c r="C1" s="16"/>
      <c r="D1" s="16" t="s">
        <v>143</v>
      </c>
      <c r="E1" s="16" t="s">
        <v>144</v>
      </c>
      <c r="F1" s="16" t="s">
        <v>42</v>
      </c>
      <c r="G1" s="16" t="s">
        <v>145</v>
      </c>
      <c r="H1" s="21" t="s">
        <v>119</v>
      </c>
      <c r="I1" s="16" t="s">
        <v>117</v>
      </c>
      <c r="J1" s="30" t="s">
        <v>120</v>
      </c>
      <c r="K1" s="30" t="s">
        <v>121</v>
      </c>
      <c r="L1" s="30" t="s">
        <v>122</v>
      </c>
      <c r="M1" s="30" t="s">
        <v>123</v>
      </c>
      <c r="N1" s="30" t="s">
        <v>124</v>
      </c>
      <c r="O1" s="30" t="s">
        <v>125</v>
      </c>
      <c r="P1" s="30" t="s">
        <v>126</v>
      </c>
      <c r="Q1" s="30" t="s">
        <v>127</v>
      </c>
      <c r="R1" s="30" t="s">
        <v>128</v>
      </c>
      <c r="S1" s="30" t="s">
        <v>129</v>
      </c>
      <c r="T1" s="30" t="s">
        <v>130</v>
      </c>
      <c r="U1" s="30" t="s">
        <v>11</v>
      </c>
      <c r="V1" s="30" t="s">
        <v>12</v>
      </c>
      <c r="W1" s="30" t="s">
        <v>13</v>
      </c>
      <c r="X1" s="30" t="s">
        <v>14</v>
      </c>
      <c r="Y1" s="16" t="s">
        <v>15</v>
      </c>
      <c r="Z1" s="16" t="s">
        <v>16</v>
      </c>
      <c r="AA1" s="16" t="s">
        <v>17</v>
      </c>
      <c r="AB1" s="16" t="s">
        <v>18</v>
      </c>
      <c r="AC1" s="18" t="s">
        <v>39</v>
      </c>
    </row>
    <row r="2" spans="1:33" ht="12.75" hidden="1">
      <c r="A2" s="10" t="s">
        <v>111</v>
      </c>
      <c r="B2" s="20" t="e">
        <f>#REF!</f>
        <v>#REF!</v>
      </c>
      <c r="D2" t="s">
        <v>113</v>
      </c>
      <c r="E2">
        <v>1</v>
      </c>
      <c r="F2" t="e">
        <f>#REF!</f>
        <v>#REF!</v>
      </c>
      <c r="G2" t="e">
        <f>IF(#REF!=0,"",#REF!)</f>
        <v>#REF!</v>
      </c>
      <c r="H2" s="19" t="e">
        <f aca="true" t="shared" si="0" ref="H2:H65">J2/100*F2+2*K2/100*F2</f>
        <v>#REF!</v>
      </c>
      <c r="I2" s="15" t="e">
        <f>ABS(ROUND(J2,0)-J2)+ABS(ROUND(K2,0)-K2)</f>
        <v>#REF!</v>
      </c>
      <c r="J2" s="31" t="e">
        <f>#REF!</f>
        <v>#REF!</v>
      </c>
      <c r="K2" s="32" t="e">
        <f>#REF!</f>
        <v>#REF!</v>
      </c>
      <c r="L2" s="31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2"/>
      <c r="Y2" s="10" t="e">
        <f>IF(#REF!&lt;&gt;"",TEXT(#REF!,"00000000"),"")</f>
        <v>#REF!</v>
      </c>
      <c r="Z2" s="10" t="e">
        <f>IF(#REF!&lt;&gt;"",#REF!,"")</f>
        <v>#REF!</v>
      </c>
      <c r="AA2" s="10" t="e">
        <f>IF(#REF!&lt;&gt;"",#REF!,"")</f>
        <v>#REF!</v>
      </c>
      <c r="AB2" s="11" t="e">
        <f>IF(#REF!&lt;&gt;"",#REF!,0)</f>
        <v>#REF!</v>
      </c>
      <c r="AC2" t="e">
        <f>LEN(Y2)+LEN(Z2)+LEN(AA2)+INT(AB2)</f>
        <v>#REF!</v>
      </c>
      <c r="AD2" t="e">
        <f>IF(#REF!&lt;&gt;"",#REF!,"")</f>
        <v>#REF!</v>
      </c>
      <c r="AE2" t="e">
        <f>IF(#REF!&lt;&gt;"",#REF!,"")</f>
        <v>#REF!</v>
      </c>
      <c r="AF2" t="e">
        <f>IF(#REF!&lt;&gt;"",#REF!,"")</f>
        <v>#REF!</v>
      </c>
      <c r="AG2" t="e">
        <f>IF(#REF!&lt;&gt;"",#REF!,"")</f>
        <v>#REF!</v>
      </c>
    </row>
    <row r="3" spans="1:29" ht="12.75" hidden="1">
      <c r="A3" s="10" t="s">
        <v>91</v>
      </c>
      <c r="B3" s="20" t="s">
        <v>92</v>
      </c>
      <c r="D3" t="s">
        <v>113</v>
      </c>
      <c r="E3">
        <v>1</v>
      </c>
      <c r="F3" t="e">
        <f>#REF!</f>
        <v>#REF!</v>
      </c>
      <c r="G3" t="e">
        <f>IF(#REF!=0,"",#REF!)</f>
        <v>#REF!</v>
      </c>
      <c r="H3" s="19" t="e">
        <f t="shared" si="0"/>
        <v>#REF!</v>
      </c>
      <c r="I3" t="e">
        <f aca="true" t="shared" si="1" ref="I3:I66">ABS(ROUND(J3,0)-J3)+ABS(ROUND(K3,0)-K3)</f>
        <v>#REF!</v>
      </c>
      <c r="J3" s="31" t="e">
        <f>#REF!</f>
        <v>#REF!</v>
      </c>
      <c r="K3" s="32" t="e">
        <f>#REF!</f>
        <v>#REF!</v>
      </c>
      <c r="L3" s="31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2"/>
      <c r="Y3" s="10" t="e">
        <f>IF(#REF!&lt;&gt;"",TEXT(#REF!,"00000000"),"")</f>
        <v>#REF!</v>
      </c>
      <c r="Z3" s="10" t="e">
        <f>IF(#REF!&lt;&gt;"",#REF!,"")</f>
        <v>#REF!</v>
      </c>
      <c r="AA3" s="10" t="e">
        <f>IF(#REF!&lt;&gt;"",#REF!,"")</f>
        <v>#REF!</v>
      </c>
      <c r="AB3" s="11" t="e">
        <f>IF(#REF!&lt;&gt;"",#REF!,0)</f>
        <v>#REF!</v>
      </c>
      <c r="AC3" t="e">
        <f aca="true" t="shared" si="2" ref="AC3:AC66">LEN(Y3)+LEN(Z3)+LEN(AA3)+INT(AB3)</f>
        <v>#REF!</v>
      </c>
    </row>
    <row r="4" spans="1:29" ht="12.75" hidden="1">
      <c r="A4" s="10" t="s">
        <v>93</v>
      </c>
      <c r="B4" s="20" t="s">
        <v>112</v>
      </c>
      <c r="D4" t="s">
        <v>113</v>
      </c>
      <c r="E4">
        <v>1</v>
      </c>
      <c r="F4" t="e">
        <f>#REF!</f>
        <v>#REF!</v>
      </c>
      <c r="G4" t="e">
        <f>IF(#REF!=0,"",#REF!)</f>
        <v>#REF!</v>
      </c>
      <c r="H4" s="19" t="e">
        <f t="shared" si="0"/>
        <v>#REF!</v>
      </c>
      <c r="I4" t="e">
        <f t="shared" si="1"/>
        <v>#REF!</v>
      </c>
      <c r="J4" s="31" t="e">
        <f>#REF!</f>
        <v>#REF!</v>
      </c>
      <c r="K4" s="32" t="e">
        <f>#REF!</f>
        <v>#REF!</v>
      </c>
      <c r="L4" s="31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2"/>
      <c r="Y4" s="10" t="e">
        <f>IF(#REF!&lt;&gt;"",TEXT(#REF!,"00000000"),"")</f>
        <v>#REF!</v>
      </c>
      <c r="Z4" s="10" t="e">
        <f>IF(#REF!&lt;&gt;"",#REF!,"")</f>
        <v>#REF!</v>
      </c>
      <c r="AA4" s="10" t="e">
        <f>IF(#REF!&lt;&gt;"",#REF!,"")</f>
        <v>#REF!</v>
      </c>
      <c r="AB4" s="11" t="e">
        <f>IF(#REF!&lt;&gt;"",#REF!,0)</f>
        <v>#REF!</v>
      </c>
      <c r="AC4" t="e">
        <f t="shared" si="2"/>
        <v>#REF!</v>
      </c>
    </row>
    <row r="5" spans="1:29" ht="12.75" hidden="1">
      <c r="A5" t="s">
        <v>140</v>
      </c>
      <c r="B5" s="8">
        <f>IF(ISNUMBER(#REF!),#REF!,0)</f>
        <v>0</v>
      </c>
      <c r="D5" t="s">
        <v>113</v>
      </c>
      <c r="E5">
        <v>1</v>
      </c>
      <c r="F5" t="e">
        <f>#REF!</f>
        <v>#REF!</v>
      </c>
      <c r="G5" t="e">
        <f>IF(#REF!=0,"",#REF!)</f>
        <v>#REF!</v>
      </c>
      <c r="H5" s="19" t="e">
        <f t="shared" si="0"/>
        <v>#REF!</v>
      </c>
      <c r="I5" t="e">
        <f t="shared" si="1"/>
        <v>#REF!</v>
      </c>
      <c r="J5" s="31" t="e">
        <f>#REF!</f>
        <v>#REF!</v>
      </c>
      <c r="K5" s="32" t="e">
        <f>#REF!</f>
        <v>#REF!</v>
      </c>
      <c r="L5" s="31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2"/>
      <c r="Y5" s="10" t="e">
        <f>IF(#REF!&lt;&gt;"",TEXT(#REF!,"00000000"),"")</f>
        <v>#REF!</v>
      </c>
      <c r="Z5" s="10" t="e">
        <f>IF(#REF!&lt;&gt;"",#REF!,"")</f>
        <v>#REF!</v>
      </c>
      <c r="AA5" s="10" t="e">
        <f>IF(#REF!&lt;&gt;"",#REF!,"")</f>
        <v>#REF!</v>
      </c>
      <c r="AB5" s="11" t="e">
        <f>IF(#REF!&lt;&gt;"",#REF!,0)</f>
        <v>#REF!</v>
      </c>
      <c r="AC5" t="e">
        <f t="shared" si="2"/>
        <v>#REF!</v>
      </c>
    </row>
    <row r="6" spans="1:29" ht="12.75" hidden="1">
      <c r="A6" t="s">
        <v>131</v>
      </c>
      <c r="B6" s="8" t="e">
        <f>#REF!</f>
        <v>#REF!</v>
      </c>
      <c r="D6" t="s">
        <v>113</v>
      </c>
      <c r="E6">
        <v>1</v>
      </c>
      <c r="F6" t="e">
        <f>#REF!</f>
        <v>#REF!</v>
      </c>
      <c r="G6" t="e">
        <f>IF(#REF!=0,"",#REF!)</f>
        <v>#REF!</v>
      </c>
      <c r="H6" s="19" t="e">
        <f t="shared" si="0"/>
        <v>#REF!</v>
      </c>
      <c r="I6" t="e">
        <f t="shared" si="1"/>
        <v>#REF!</v>
      </c>
      <c r="J6" s="31" t="e">
        <f>#REF!</f>
        <v>#REF!</v>
      </c>
      <c r="K6" s="32" t="e">
        <f>#REF!</f>
        <v>#REF!</v>
      </c>
      <c r="L6" s="31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2"/>
      <c r="Y6" s="10" t="e">
        <f>IF(#REF!&lt;&gt;"",TEXT(#REF!,"00000000"),"")</f>
        <v>#REF!</v>
      </c>
      <c r="Z6" s="10" t="e">
        <f>IF(#REF!&lt;&gt;"",#REF!,"")</f>
        <v>#REF!</v>
      </c>
      <c r="AA6" s="10" t="e">
        <f>IF(#REF!&lt;&gt;"",#REF!,"")</f>
        <v>#REF!</v>
      </c>
      <c r="AB6" s="11" t="e">
        <f>IF(#REF!&lt;&gt;"",#REF!,0)</f>
        <v>#REF!</v>
      </c>
      <c r="AC6" t="e">
        <f t="shared" si="2"/>
        <v>#REF!</v>
      </c>
    </row>
    <row r="7" spans="1:29" ht="12.75" hidden="1">
      <c r="A7" t="s">
        <v>132</v>
      </c>
      <c r="B7" s="8" t="e">
        <f>#REF!</f>
        <v>#REF!</v>
      </c>
      <c r="D7" t="s">
        <v>113</v>
      </c>
      <c r="E7">
        <v>1</v>
      </c>
      <c r="F7" t="e">
        <f>#REF!</f>
        <v>#REF!</v>
      </c>
      <c r="G7" t="e">
        <f>IF(#REF!=0,"",#REF!)</f>
        <v>#REF!</v>
      </c>
      <c r="H7" s="19" t="e">
        <f t="shared" si="0"/>
        <v>#REF!</v>
      </c>
      <c r="I7" t="e">
        <f t="shared" si="1"/>
        <v>#REF!</v>
      </c>
      <c r="J7" s="31" t="e">
        <f>#REF!</f>
        <v>#REF!</v>
      </c>
      <c r="K7" s="32" t="e">
        <f>#REF!</f>
        <v>#REF!</v>
      </c>
      <c r="L7" s="31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2"/>
      <c r="Y7" s="10" t="e">
        <f>IF(#REF!&lt;&gt;"",TEXT(#REF!,"00000000"),"")</f>
        <v>#REF!</v>
      </c>
      <c r="Z7" s="10" t="e">
        <f>IF(#REF!&lt;&gt;"",#REF!,"")</f>
        <v>#REF!</v>
      </c>
      <c r="AA7" s="10" t="e">
        <f>IF(#REF!&lt;&gt;"",#REF!,"")</f>
        <v>#REF!</v>
      </c>
      <c r="AB7" s="11" t="e">
        <f>IF(#REF!&lt;&gt;"",#REF!,0)</f>
        <v>#REF!</v>
      </c>
      <c r="AC7" t="e">
        <f t="shared" si="2"/>
        <v>#REF!</v>
      </c>
    </row>
    <row r="8" spans="1:29" ht="12.75" hidden="1">
      <c r="A8" t="s">
        <v>28</v>
      </c>
      <c r="B8" s="8" t="e">
        <f>#REF!</f>
        <v>#REF!</v>
      </c>
      <c r="D8" t="s">
        <v>113</v>
      </c>
      <c r="E8">
        <v>1</v>
      </c>
      <c r="F8" t="e">
        <f>#REF!</f>
        <v>#REF!</v>
      </c>
      <c r="G8" t="e">
        <f>IF(#REF!=0,"",#REF!)</f>
        <v>#REF!</v>
      </c>
      <c r="H8" s="19" t="e">
        <f t="shared" si="0"/>
        <v>#REF!</v>
      </c>
      <c r="I8" t="e">
        <f t="shared" si="1"/>
        <v>#REF!</v>
      </c>
      <c r="J8" s="31" t="e">
        <f>#REF!</f>
        <v>#REF!</v>
      </c>
      <c r="K8" s="32" t="e">
        <f>#REF!</f>
        <v>#REF!</v>
      </c>
      <c r="L8" s="31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2"/>
      <c r="Y8" s="10" t="e">
        <f>IF(#REF!&lt;&gt;"",TEXT(#REF!,"00000000"),"")</f>
        <v>#REF!</v>
      </c>
      <c r="Z8" s="10" t="e">
        <f>IF(#REF!&lt;&gt;"",#REF!,"")</f>
        <v>#REF!</v>
      </c>
      <c r="AA8" s="10" t="e">
        <f>IF(#REF!&lt;&gt;"",#REF!,"")</f>
        <v>#REF!</v>
      </c>
      <c r="AB8" s="11" t="e">
        <f>IF(#REF!&lt;&gt;"",#REF!,0)</f>
        <v>#REF!</v>
      </c>
      <c r="AC8" t="e">
        <f t="shared" si="2"/>
        <v>#REF!</v>
      </c>
    </row>
    <row r="9" spans="1:29" ht="12.75" hidden="1">
      <c r="A9" t="s">
        <v>133</v>
      </c>
      <c r="B9" s="8" t="e">
        <f>TRIM(#REF!)</f>
        <v>#REF!</v>
      </c>
      <c r="D9" t="s">
        <v>113</v>
      </c>
      <c r="E9">
        <v>1</v>
      </c>
      <c r="F9" t="e">
        <f>#REF!</f>
        <v>#REF!</v>
      </c>
      <c r="G9" t="e">
        <f>IF(#REF!=0,"",#REF!)</f>
        <v>#REF!</v>
      </c>
      <c r="H9" s="19" t="e">
        <f t="shared" si="0"/>
        <v>#REF!</v>
      </c>
      <c r="I9" t="e">
        <f t="shared" si="1"/>
        <v>#REF!</v>
      </c>
      <c r="J9" s="31" t="e">
        <f>#REF!</f>
        <v>#REF!</v>
      </c>
      <c r="K9" s="32" t="e">
        <f>#REF!</f>
        <v>#REF!</v>
      </c>
      <c r="L9" s="31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2"/>
      <c r="Y9" s="10" t="e">
        <f>IF(#REF!&lt;&gt;"",TEXT(#REF!,"00000000"),"")</f>
        <v>#REF!</v>
      </c>
      <c r="Z9" s="10" t="e">
        <f>IF(#REF!&lt;&gt;"",#REF!,"")</f>
        <v>#REF!</v>
      </c>
      <c r="AA9" s="10" t="e">
        <f>IF(#REF!&lt;&gt;"",#REF!,"")</f>
        <v>#REF!</v>
      </c>
      <c r="AB9" s="11" t="e">
        <f>IF(#REF!&lt;&gt;"",#REF!,0)</f>
        <v>#REF!</v>
      </c>
      <c r="AC9" t="e">
        <f t="shared" si="2"/>
        <v>#REF!</v>
      </c>
    </row>
    <row r="10" spans="1:29" ht="12.75" hidden="1">
      <c r="A10" t="s">
        <v>134</v>
      </c>
      <c r="B10" s="8" t="e">
        <f>TEXT(#REF!,"00000")</f>
        <v>#REF!</v>
      </c>
      <c r="D10" t="s">
        <v>113</v>
      </c>
      <c r="E10">
        <v>1</v>
      </c>
      <c r="F10" t="e">
        <f>#REF!</f>
        <v>#REF!</v>
      </c>
      <c r="G10" t="e">
        <f>IF(#REF!=0,"",#REF!)</f>
        <v>#REF!</v>
      </c>
      <c r="H10" s="19" t="e">
        <f t="shared" si="0"/>
        <v>#REF!</v>
      </c>
      <c r="I10" t="e">
        <f t="shared" si="1"/>
        <v>#REF!</v>
      </c>
      <c r="J10" s="31" t="e">
        <f>#REF!</f>
        <v>#REF!</v>
      </c>
      <c r="K10" s="32" t="e">
        <f>#REF!</f>
        <v>#REF!</v>
      </c>
      <c r="L10" s="31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2"/>
      <c r="Y10" s="10" t="e">
        <f>IF(#REF!&lt;&gt;"",TEXT(#REF!,"00000000"),"")</f>
        <v>#REF!</v>
      </c>
      <c r="Z10" s="10" t="e">
        <f>IF(#REF!&lt;&gt;"",#REF!,"")</f>
        <v>#REF!</v>
      </c>
      <c r="AA10" s="10" t="e">
        <f>IF(#REF!&lt;&gt;"",#REF!,"")</f>
        <v>#REF!</v>
      </c>
      <c r="AB10" s="11" t="e">
        <f>IF(#REF!&lt;&gt;"",#REF!,0)</f>
        <v>#REF!</v>
      </c>
      <c r="AC10" t="e">
        <f t="shared" si="2"/>
        <v>#REF!</v>
      </c>
    </row>
    <row r="11" spans="1:29" ht="12.75" hidden="1">
      <c r="A11" t="s">
        <v>135</v>
      </c>
      <c r="B11" s="8" t="e">
        <f>TRIM(#REF!)</f>
        <v>#REF!</v>
      </c>
      <c r="D11" t="s">
        <v>113</v>
      </c>
      <c r="E11">
        <v>1</v>
      </c>
      <c r="F11" t="e">
        <f>#REF!</f>
        <v>#REF!</v>
      </c>
      <c r="G11" t="e">
        <f>IF(#REF!=0,"",#REF!)</f>
        <v>#REF!</v>
      </c>
      <c r="H11" s="19" t="e">
        <f t="shared" si="0"/>
        <v>#REF!</v>
      </c>
      <c r="I11" t="e">
        <f t="shared" si="1"/>
        <v>#REF!</v>
      </c>
      <c r="J11" s="31" t="e">
        <f>#REF!</f>
        <v>#REF!</v>
      </c>
      <c r="K11" s="32" t="e">
        <f>#REF!</f>
        <v>#REF!</v>
      </c>
      <c r="L11" s="31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2"/>
      <c r="Y11" s="10" t="e">
        <f>IF(#REF!&lt;&gt;"",TEXT(#REF!,"00000000"),"")</f>
        <v>#REF!</v>
      </c>
      <c r="Z11" s="10" t="e">
        <f>IF(#REF!&lt;&gt;"",#REF!,"")</f>
        <v>#REF!</v>
      </c>
      <c r="AA11" s="10" t="e">
        <f>IF(#REF!&lt;&gt;"",#REF!,"")</f>
        <v>#REF!</v>
      </c>
      <c r="AB11" s="11" t="e">
        <f>IF(#REF!&lt;&gt;"",#REF!,0)</f>
        <v>#REF!</v>
      </c>
      <c r="AC11" t="e">
        <f t="shared" si="2"/>
        <v>#REF!</v>
      </c>
    </row>
    <row r="12" spans="1:29" ht="12.75" hidden="1">
      <c r="A12" t="s">
        <v>136</v>
      </c>
      <c r="B12" s="8" t="e">
        <f>TRIM(#REF!)</f>
        <v>#REF!</v>
      </c>
      <c r="D12" t="s">
        <v>113</v>
      </c>
      <c r="E12">
        <v>1</v>
      </c>
      <c r="F12" t="e">
        <f>#REF!</f>
        <v>#REF!</v>
      </c>
      <c r="G12" t="e">
        <f>IF(#REF!=0,"",#REF!)</f>
        <v>#REF!</v>
      </c>
      <c r="H12" s="19" t="e">
        <f t="shared" si="0"/>
        <v>#REF!</v>
      </c>
      <c r="I12" t="e">
        <f t="shared" si="1"/>
        <v>#REF!</v>
      </c>
      <c r="J12" s="31" t="e">
        <f>#REF!</f>
        <v>#REF!</v>
      </c>
      <c r="K12" s="32" t="e">
        <f>#REF!</f>
        <v>#REF!</v>
      </c>
      <c r="L12" s="31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2"/>
      <c r="Y12" s="10" t="e">
        <f>IF(#REF!&lt;&gt;"",TEXT(#REF!,"00000000"),"")</f>
        <v>#REF!</v>
      </c>
      <c r="Z12" s="10" t="e">
        <f>IF(#REF!&lt;&gt;"",#REF!,"")</f>
        <v>#REF!</v>
      </c>
      <c r="AA12" s="10" t="e">
        <f>IF(#REF!&lt;&gt;"",#REF!,"")</f>
        <v>#REF!</v>
      </c>
      <c r="AB12" s="11" t="e">
        <f>IF(#REF!&lt;&gt;"",#REF!,0)</f>
        <v>#REF!</v>
      </c>
      <c r="AC12" t="e">
        <f t="shared" si="2"/>
        <v>#REF!</v>
      </c>
    </row>
    <row r="13" spans="1:29" ht="12.75" hidden="1">
      <c r="A13" t="s">
        <v>43</v>
      </c>
      <c r="B13" s="8" t="e">
        <f>TRIM(#REF!)</f>
        <v>#REF!</v>
      </c>
      <c r="D13" t="s">
        <v>113</v>
      </c>
      <c r="E13">
        <v>1</v>
      </c>
      <c r="F13" t="e">
        <f>#REF!</f>
        <v>#REF!</v>
      </c>
      <c r="G13" t="e">
        <f>IF(#REF!=0,"",#REF!)</f>
        <v>#REF!</v>
      </c>
      <c r="H13" s="19" t="e">
        <f t="shared" si="0"/>
        <v>#REF!</v>
      </c>
      <c r="I13" t="e">
        <f t="shared" si="1"/>
        <v>#REF!</v>
      </c>
      <c r="J13" s="31" t="e">
        <f>#REF!</f>
        <v>#REF!</v>
      </c>
      <c r="K13" s="32" t="e">
        <f>#REF!</f>
        <v>#REF!</v>
      </c>
      <c r="L13" s="31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2"/>
      <c r="Y13" s="10" t="e">
        <f>IF(#REF!&lt;&gt;"",TEXT(#REF!,"00000000"),"")</f>
        <v>#REF!</v>
      </c>
      <c r="Z13" s="10" t="e">
        <f>IF(#REF!&lt;&gt;"",#REF!,"")</f>
        <v>#REF!</v>
      </c>
      <c r="AA13" s="10" t="e">
        <f>IF(#REF!&lt;&gt;"",#REF!,"")</f>
        <v>#REF!</v>
      </c>
      <c r="AB13" s="11" t="e">
        <f>IF(#REF!&lt;&gt;"",#REF!,0)</f>
        <v>#REF!</v>
      </c>
      <c r="AC13" t="e">
        <f t="shared" si="2"/>
        <v>#REF!</v>
      </c>
    </row>
    <row r="14" spans="1:29" ht="12.75" hidden="1">
      <c r="A14" t="s">
        <v>44</v>
      </c>
      <c r="B14" s="8" t="e">
        <f>TRIM(#REF!)</f>
        <v>#REF!</v>
      </c>
      <c r="D14" t="s">
        <v>113</v>
      </c>
      <c r="E14">
        <v>1</v>
      </c>
      <c r="F14" t="e">
        <f>#REF!</f>
        <v>#REF!</v>
      </c>
      <c r="G14" t="e">
        <f>IF(#REF!=0,"",#REF!)</f>
        <v>#REF!</v>
      </c>
      <c r="H14" s="19" t="e">
        <f t="shared" si="0"/>
        <v>#REF!</v>
      </c>
      <c r="I14" t="e">
        <f t="shared" si="1"/>
        <v>#REF!</v>
      </c>
      <c r="J14" s="31" t="e">
        <f>#REF!</f>
        <v>#REF!</v>
      </c>
      <c r="K14" s="32" t="e">
        <f>#REF!</f>
        <v>#REF!</v>
      </c>
      <c r="L14" s="31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2"/>
      <c r="Y14" s="10" t="e">
        <f>IF(#REF!&lt;&gt;"",TEXT(#REF!,"00000000"),"")</f>
        <v>#REF!</v>
      </c>
      <c r="Z14" s="10" t="e">
        <f>IF(#REF!&lt;&gt;"",#REF!,"")</f>
        <v>#REF!</v>
      </c>
      <c r="AA14" s="10" t="e">
        <f>IF(#REF!&lt;&gt;"",#REF!,"")</f>
        <v>#REF!</v>
      </c>
      <c r="AB14" s="11" t="e">
        <f>IF(#REF!&lt;&gt;"",#REF!,0)</f>
        <v>#REF!</v>
      </c>
      <c r="AC14" t="e">
        <f t="shared" si="2"/>
        <v>#REF!</v>
      </c>
    </row>
    <row r="15" spans="1:29" ht="12.75" hidden="1">
      <c r="A15" t="s">
        <v>139</v>
      </c>
      <c r="B15" s="8" t="e">
        <f>TEXT(#REF!,"00")</f>
        <v>#REF!</v>
      </c>
      <c r="D15" t="s">
        <v>113</v>
      </c>
      <c r="E15">
        <v>1</v>
      </c>
      <c r="F15" t="e">
        <f>#REF!</f>
        <v>#REF!</v>
      </c>
      <c r="G15" t="e">
        <f>IF(#REF!=0,"",#REF!)</f>
        <v>#REF!</v>
      </c>
      <c r="H15" s="19" t="e">
        <f t="shared" si="0"/>
        <v>#REF!</v>
      </c>
      <c r="I15" t="e">
        <f t="shared" si="1"/>
        <v>#REF!</v>
      </c>
      <c r="J15" s="31" t="e">
        <f>#REF!</f>
        <v>#REF!</v>
      </c>
      <c r="K15" s="32" t="e">
        <f>#REF!</f>
        <v>#REF!</v>
      </c>
      <c r="L15" s="31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2"/>
      <c r="Y15" s="10" t="e">
        <f>IF(#REF!&lt;&gt;"",TEXT(#REF!,"00000000"),"")</f>
        <v>#REF!</v>
      </c>
      <c r="Z15" s="10" t="e">
        <f>IF(#REF!&lt;&gt;"",#REF!,"")</f>
        <v>#REF!</v>
      </c>
      <c r="AA15" s="10" t="e">
        <f>IF(#REF!&lt;&gt;"",#REF!,"")</f>
        <v>#REF!</v>
      </c>
      <c r="AB15" s="11" t="e">
        <f>IF(#REF!&lt;&gt;"",#REF!,0)</f>
        <v>#REF!</v>
      </c>
      <c r="AC15" t="e">
        <f t="shared" si="2"/>
        <v>#REF!</v>
      </c>
    </row>
    <row r="16" spans="1:29" ht="12.75" hidden="1">
      <c r="A16" t="s">
        <v>138</v>
      </c>
      <c r="B16" s="8" t="e">
        <f>TEXT(#REF!,"000")</f>
        <v>#REF!</v>
      </c>
      <c r="D16" t="s">
        <v>113</v>
      </c>
      <c r="E16">
        <v>1</v>
      </c>
      <c r="F16" t="e">
        <f>#REF!</f>
        <v>#REF!</v>
      </c>
      <c r="G16" t="e">
        <f>IF(#REF!=0,"",#REF!)</f>
        <v>#REF!</v>
      </c>
      <c r="H16" s="19" t="e">
        <f t="shared" si="0"/>
        <v>#REF!</v>
      </c>
      <c r="I16" t="e">
        <f t="shared" si="1"/>
        <v>#REF!</v>
      </c>
      <c r="J16" s="31" t="e">
        <f>#REF!</f>
        <v>#REF!</v>
      </c>
      <c r="K16" s="32" t="e">
        <f>#REF!</f>
        <v>#REF!</v>
      </c>
      <c r="L16" s="31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2"/>
      <c r="Y16" s="10" t="e">
        <f>IF(#REF!&lt;&gt;"",TEXT(#REF!,"00000000"),"")</f>
        <v>#REF!</v>
      </c>
      <c r="Z16" s="10" t="e">
        <f>IF(#REF!&lt;&gt;"",#REF!,"")</f>
        <v>#REF!</v>
      </c>
      <c r="AA16" s="10" t="e">
        <f>IF(#REF!&lt;&gt;"",#REF!,"")</f>
        <v>#REF!</v>
      </c>
      <c r="AB16" s="11" t="e">
        <f>IF(#REF!&lt;&gt;"",#REF!,0)</f>
        <v>#REF!</v>
      </c>
      <c r="AC16" t="e">
        <f t="shared" si="2"/>
        <v>#REF!</v>
      </c>
    </row>
    <row r="17" spans="1:29" ht="12.75" hidden="1">
      <c r="A17" t="s">
        <v>137</v>
      </c>
      <c r="B17" s="8" t="e">
        <f>#REF!</f>
        <v>#REF!</v>
      </c>
      <c r="D17" t="s">
        <v>113</v>
      </c>
      <c r="E17">
        <v>1</v>
      </c>
      <c r="F17" t="e">
        <f>#REF!</f>
        <v>#REF!</v>
      </c>
      <c r="G17" t="e">
        <f>IF(#REF!=0,"",#REF!)</f>
        <v>#REF!</v>
      </c>
      <c r="H17" s="19" t="e">
        <f t="shared" si="0"/>
        <v>#REF!</v>
      </c>
      <c r="I17" t="e">
        <f t="shared" si="1"/>
        <v>#REF!</v>
      </c>
      <c r="J17" s="31" t="e">
        <f>#REF!</f>
        <v>#REF!</v>
      </c>
      <c r="K17" s="32" t="e">
        <f>#REF!</f>
        <v>#REF!</v>
      </c>
      <c r="L17" s="31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2"/>
      <c r="Y17" s="10" t="e">
        <f>IF(#REF!&lt;&gt;"",TEXT(#REF!,"00000000"),"")</f>
        <v>#REF!</v>
      </c>
      <c r="Z17" s="10" t="e">
        <f>IF(#REF!&lt;&gt;"",#REF!,"")</f>
        <v>#REF!</v>
      </c>
      <c r="AA17" s="10" t="e">
        <f>IF(#REF!&lt;&gt;"",#REF!,"")</f>
        <v>#REF!</v>
      </c>
      <c r="AB17" s="11" t="e">
        <f>IF(#REF!&lt;&gt;"",#REF!,0)</f>
        <v>#REF!</v>
      </c>
      <c r="AC17" t="e">
        <f t="shared" si="2"/>
        <v>#REF!</v>
      </c>
    </row>
    <row r="18" spans="1:29" ht="12.75" hidden="1">
      <c r="A18" t="s">
        <v>45</v>
      </c>
      <c r="B18" s="8" t="e">
        <f>IF(#REF!&lt;&gt;"",#REF!,"")</f>
        <v>#REF!</v>
      </c>
      <c r="D18" t="s">
        <v>113</v>
      </c>
      <c r="E18">
        <v>1</v>
      </c>
      <c r="F18" t="e">
        <f>#REF!</f>
        <v>#REF!</v>
      </c>
      <c r="G18" t="e">
        <f>IF(#REF!=0,"",#REF!)</f>
        <v>#REF!</v>
      </c>
      <c r="H18" s="19" t="e">
        <f t="shared" si="0"/>
        <v>#REF!</v>
      </c>
      <c r="I18" t="e">
        <f t="shared" si="1"/>
        <v>#REF!</v>
      </c>
      <c r="J18" s="31" t="e">
        <f>#REF!</f>
        <v>#REF!</v>
      </c>
      <c r="K18" s="32" t="e">
        <f>#REF!</f>
        <v>#REF!</v>
      </c>
      <c r="L18" s="31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2"/>
      <c r="Y18" s="10" t="e">
        <f>IF(#REF!&lt;&gt;"",TEXT(#REF!,"00000000"),"")</f>
        <v>#REF!</v>
      </c>
      <c r="Z18" s="10" t="e">
        <f>IF(#REF!&lt;&gt;"",#REF!,"")</f>
        <v>#REF!</v>
      </c>
      <c r="AA18" s="10" t="e">
        <f>IF(#REF!&lt;&gt;"",#REF!,"")</f>
        <v>#REF!</v>
      </c>
      <c r="AB18" s="11" t="e">
        <f>IF(#REF!&lt;&gt;"",#REF!,0)</f>
        <v>#REF!</v>
      </c>
      <c r="AC18" t="e">
        <f t="shared" si="2"/>
        <v>#REF!</v>
      </c>
    </row>
    <row r="19" spans="1:29" ht="12.75" hidden="1">
      <c r="A19" t="s">
        <v>46</v>
      </c>
      <c r="B19" s="8" t="e">
        <f>IF(#REF!&lt;&gt;"",#REF!,"")</f>
        <v>#REF!</v>
      </c>
      <c r="D19" t="s">
        <v>113</v>
      </c>
      <c r="E19">
        <v>1</v>
      </c>
      <c r="F19" t="e">
        <f>#REF!</f>
        <v>#REF!</v>
      </c>
      <c r="G19" t="e">
        <f>IF(#REF!=0,"",#REF!)</f>
        <v>#REF!</v>
      </c>
      <c r="H19" s="19" t="e">
        <f t="shared" si="0"/>
        <v>#REF!</v>
      </c>
      <c r="I19" t="e">
        <f t="shared" si="1"/>
        <v>#REF!</v>
      </c>
      <c r="J19" s="31" t="e">
        <f>#REF!</f>
        <v>#REF!</v>
      </c>
      <c r="K19" s="32" t="e">
        <f>#REF!</f>
        <v>#REF!</v>
      </c>
      <c r="L19" s="31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2"/>
      <c r="Y19" s="10" t="e">
        <f>IF(#REF!&lt;&gt;"",TEXT(#REF!,"00000000"),"")</f>
        <v>#REF!</v>
      </c>
      <c r="Z19" s="10" t="e">
        <f>IF(#REF!&lt;&gt;"",#REF!,"")</f>
        <v>#REF!</v>
      </c>
      <c r="AA19" s="10" t="e">
        <f>IF(#REF!&lt;&gt;"",#REF!,"")</f>
        <v>#REF!</v>
      </c>
      <c r="AB19" s="11" t="e">
        <f>IF(#REF!&lt;&gt;"",#REF!,0)</f>
        <v>#REF!</v>
      </c>
      <c r="AC19" t="e">
        <f t="shared" si="2"/>
        <v>#REF!</v>
      </c>
    </row>
    <row r="20" spans="1:29" ht="12.75" hidden="1">
      <c r="A20" t="s">
        <v>47</v>
      </c>
      <c r="B20" s="8" t="e">
        <f>#REF!</f>
        <v>#REF!</v>
      </c>
      <c r="D20" t="s">
        <v>113</v>
      </c>
      <c r="E20">
        <v>1</v>
      </c>
      <c r="F20" t="e">
        <f>#REF!</f>
        <v>#REF!</v>
      </c>
      <c r="G20" t="e">
        <f>IF(#REF!=0,"",#REF!)</f>
        <v>#REF!</v>
      </c>
      <c r="H20" s="19" t="e">
        <f t="shared" si="0"/>
        <v>#REF!</v>
      </c>
      <c r="I20" t="e">
        <f t="shared" si="1"/>
        <v>#REF!</v>
      </c>
      <c r="J20" s="31" t="e">
        <f>#REF!</f>
        <v>#REF!</v>
      </c>
      <c r="K20" s="32" t="e">
        <f>#REF!</f>
        <v>#REF!</v>
      </c>
      <c r="L20" s="31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2"/>
      <c r="Y20" s="10" t="e">
        <f>IF(#REF!&lt;&gt;"",TEXT(#REF!,"00000000"),"")</f>
        <v>#REF!</v>
      </c>
      <c r="Z20" s="10" t="e">
        <f>IF(#REF!&lt;&gt;"",#REF!,"")</f>
        <v>#REF!</v>
      </c>
      <c r="AA20" s="10" t="e">
        <f>IF(#REF!&lt;&gt;"",#REF!,"")</f>
        <v>#REF!</v>
      </c>
      <c r="AB20" s="11" t="e">
        <f>IF(#REF!&lt;&gt;"",#REF!,0)</f>
        <v>#REF!</v>
      </c>
      <c r="AC20" t="e">
        <f t="shared" si="2"/>
        <v>#REF!</v>
      </c>
    </row>
    <row r="21" spans="1:29" ht="12.75" hidden="1">
      <c r="A21" t="s">
        <v>48</v>
      </c>
      <c r="B21" s="8" t="e">
        <f>#REF!</f>
        <v>#REF!</v>
      </c>
      <c r="D21" t="s">
        <v>113</v>
      </c>
      <c r="E21">
        <v>1</v>
      </c>
      <c r="F21" t="e">
        <f>#REF!</f>
        <v>#REF!</v>
      </c>
      <c r="G21" t="e">
        <f>IF(#REF!=0,"",#REF!)</f>
        <v>#REF!</v>
      </c>
      <c r="H21" s="19" t="e">
        <f t="shared" si="0"/>
        <v>#REF!</v>
      </c>
      <c r="I21" t="e">
        <f t="shared" si="1"/>
        <v>#REF!</v>
      </c>
      <c r="J21" s="31" t="e">
        <f>#REF!</f>
        <v>#REF!</v>
      </c>
      <c r="K21" s="32" t="e">
        <f>#REF!</f>
        <v>#REF!</v>
      </c>
      <c r="L21" s="31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2"/>
      <c r="Y21" s="10" t="e">
        <f>IF(#REF!&lt;&gt;"",TEXT(#REF!,"00000000"),"")</f>
        <v>#REF!</v>
      </c>
      <c r="Z21" s="10" t="e">
        <f>IF(#REF!&lt;&gt;"",#REF!,"")</f>
        <v>#REF!</v>
      </c>
      <c r="AA21" s="10" t="e">
        <f>IF(#REF!&lt;&gt;"",#REF!,"")</f>
        <v>#REF!</v>
      </c>
      <c r="AB21" s="11" t="e">
        <f>IF(#REF!&lt;&gt;"",#REF!,0)</f>
        <v>#REF!</v>
      </c>
      <c r="AC21" t="e">
        <f t="shared" si="2"/>
        <v>#REF!</v>
      </c>
    </row>
    <row r="22" spans="1:29" ht="12.75" hidden="1">
      <c r="A22" t="s">
        <v>49</v>
      </c>
      <c r="B22" s="8" t="e">
        <f>#REF!</f>
        <v>#REF!</v>
      </c>
      <c r="D22" t="s">
        <v>113</v>
      </c>
      <c r="E22">
        <v>1</v>
      </c>
      <c r="F22" t="e">
        <f>#REF!</f>
        <v>#REF!</v>
      </c>
      <c r="G22" t="e">
        <f>IF(#REF!=0,"",#REF!)</f>
        <v>#REF!</v>
      </c>
      <c r="H22" s="19" t="e">
        <f t="shared" si="0"/>
        <v>#REF!</v>
      </c>
      <c r="I22" t="e">
        <f t="shared" si="1"/>
        <v>#REF!</v>
      </c>
      <c r="J22" s="31" t="e">
        <f>#REF!</f>
        <v>#REF!</v>
      </c>
      <c r="K22" s="32" t="e">
        <f>#REF!</f>
        <v>#REF!</v>
      </c>
      <c r="L22" s="31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2"/>
      <c r="Y22" s="10" t="e">
        <f>IF(#REF!&lt;&gt;"",TEXT(#REF!,"00000000"),"")</f>
        <v>#REF!</v>
      </c>
      <c r="Z22" s="10" t="e">
        <f>IF(#REF!&lt;&gt;"",#REF!,"")</f>
        <v>#REF!</v>
      </c>
      <c r="AA22" s="10" t="e">
        <f>IF(#REF!&lt;&gt;"",#REF!,"")</f>
        <v>#REF!</v>
      </c>
      <c r="AB22" s="11" t="e">
        <f>IF(#REF!&lt;&gt;"",#REF!,0)</f>
        <v>#REF!</v>
      </c>
      <c r="AC22" t="e">
        <f t="shared" si="2"/>
        <v>#REF!</v>
      </c>
    </row>
    <row r="23" spans="1:29" ht="12.75" hidden="1">
      <c r="A23" t="s">
        <v>50</v>
      </c>
      <c r="B23" s="8" t="e">
        <f>#REF!</f>
        <v>#REF!</v>
      </c>
      <c r="D23" t="s">
        <v>113</v>
      </c>
      <c r="E23">
        <v>1</v>
      </c>
      <c r="F23" t="e">
        <f>#REF!</f>
        <v>#REF!</v>
      </c>
      <c r="G23" t="e">
        <f>IF(#REF!=0,"",#REF!)</f>
        <v>#REF!</v>
      </c>
      <c r="H23" s="19" t="e">
        <f t="shared" si="0"/>
        <v>#REF!</v>
      </c>
      <c r="I23" t="e">
        <f t="shared" si="1"/>
        <v>#REF!</v>
      </c>
      <c r="J23" s="31" t="e">
        <f>#REF!</f>
        <v>#REF!</v>
      </c>
      <c r="K23" s="32" t="e">
        <f>#REF!</f>
        <v>#REF!</v>
      </c>
      <c r="L23" s="31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2"/>
      <c r="Y23" s="10" t="e">
        <f>IF(#REF!&lt;&gt;"",TEXT(#REF!,"00000000"),"")</f>
        <v>#REF!</v>
      </c>
      <c r="Z23" s="10" t="e">
        <f>IF(#REF!&lt;&gt;"",#REF!,"")</f>
        <v>#REF!</v>
      </c>
      <c r="AA23" s="10" t="e">
        <f>IF(#REF!&lt;&gt;"",#REF!,"")</f>
        <v>#REF!</v>
      </c>
      <c r="AB23" s="11" t="e">
        <f>IF(#REF!&lt;&gt;"",#REF!,0)</f>
        <v>#REF!</v>
      </c>
      <c r="AC23" t="e">
        <f t="shared" si="2"/>
        <v>#REF!</v>
      </c>
    </row>
    <row r="24" spans="1:29" ht="12.75" hidden="1">
      <c r="A24" t="s">
        <v>51</v>
      </c>
      <c r="B24" s="8" t="e">
        <f>#REF!</f>
        <v>#REF!</v>
      </c>
      <c r="D24" t="s">
        <v>113</v>
      </c>
      <c r="E24">
        <v>1</v>
      </c>
      <c r="F24" t="e">
        <f>#REF!</f>
        <v>#REF!</v>
      </c>
      <c r="G24" t="e">
        <f>IF(#REF!=0,"",#REF!)</f>
        <v>#REF!</v>
      </c>
      <c r="H24" s="19" t="e">
        <f t="shared" si="0"/>
        <v>#REF!</v>
      </c>
      <c r="I24" t="e">
        <f t="shared" si="1"/>
        <v>#REF!</v>
      </c>
      <c r="J24" s="31" t="e">
        <f>#REF!</f>
        <v>#REF!</v>
      </c>
      <c r="K24" s="32" t="e">
        <f>#REF!</f>
        <v>#REF!</v>
      </c>
      <c r="L24" s="31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2"/>
      <c r="Y24" s="10" t="e">
        <f>IF(#REF!&lt;&gt;"",TEXT(#REF!,"00000000"),"")</f>
        <v>#REF!</v>
      </c>
      <c r="Z24" s="10" t="e">
        <f>IF(#REF!&lt;&gt;"",#REF!,"")</f>
        <v>#REF!</v>
      </c>
      <c r="AA24" s="10" t="e">
        <f>IF(#REF!&lt;&gt;"",#REF!,"")</f>
        <v>#REF!</v>
      </c>
      <c r="AB24" s="11" t="e">
        <f>IF(#REF!&lt;&gt;"",#REF!,0)</f>
        <v>#REF!</v>
      </c>
      <c r="AC24" t="e">
        <f t="shared" si="2"/>
        <v>#REF!</v>
      </c>
    </row>
    <row r="25" spans="1:29" ht="12.75" hidden="1">
      <c r="A25" t="s">
        <v>52</v>
      </c>
      <c r="B25" s="8" t="e">
        <f>#REF!</f>
        <v>#REF!</v>
      </c>
      <c r="D25" t="s">
        <v>113</v>
      </c>
      <c r="E25">
        <v>1</v>
      </c>
      <c r="F25" t="e">
        <f>#REF!</f>
        <v>#REF!</v>
      </c>
      <c r="G25" t="e">
        <f>IF(#REF!=0,"",#REF!)</f>
        <v>#REF!</v>
      </c>
      <c r="H25" s="19" t="e">
        <f t="shared" si="0"/>
        <v>#REF!</v>
      </c>
      <c r="I25" t="e">
        <f t="shared" si="1"/>
        <v>#REF!</v>
      </c>
      <c r="J25" s="31" t="e">
        <f>#REF!</f>
        <v>#REF!</v>
      </c>
      <c r="K25" s="32" t="e">
        <f>#REF!</f>
        <v>#REF!</v>
      </c>
      <c r="L25" s="31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2"/>
      <c r="Y25" s="10" t="e">
        <f>IF(#REF!&lt;&gt;"",TEXT(#REF!,"00000000"),"")</f>
        <v>#REF!</v>
      </c>
      <c r="Z25" s="10" t="e">
        <f>IF(#REF!&lt;&gt;"",#REF!,"")</f>
        <v>#REF!</v>
      </c>
      <c r="AA25" s="10" t="e">
        <f>IF(#REF!&lt;&gt;"",#REF!,"")</f>
        <v>#REF!</v>
      </c>
      <c r="AB25" s="11" t="e">
        <f>IF(#REF!&lt;&gt;"",#REF!,0)</f>
        <v>#REF!</v>
      </c>
      <c r="AC25" t="e">
        <f t="shared" si="2"/>
        <v>#REF!</v>
      </c>
    </row>
    <row r="26" spans="1:29" ht="12.75" hidden="1">
      <c r="A26" t="s">
        <v>53</v>
      </c>
      <c r="B26" s="8" t="e">
        <f>#REF!</f>
        <v>#REF!</v>
      </c>
      <c r="D26" t="s">
        <v>113</v>
      </c>
      <c r="E26">
        <v>1</v>
      </c>
      <c r="F26" t="e">
        <f>#REF!</f>
        <v>#REF!</v>
      </c>
      <c r="G26" t="e">
        <f>IF(#REF!=0,"",#REF!)</f>
        <v>#REF!</v>
      </c>
      <c r="H26" s="19" t="e">
        <f t="shared" si="0"/>
        <v>#REF!</v>
      </c>
      <c r="I26" t="e">
        <f t="shared" si="1"/>
        <v>#REF!</v>
      </c>
      <c r="J26" s="31" t="e">
        <f>#REF!</f>
        <v>#REF!</v>
      </c>
      <c r="K26" s="32" t="e">
        <f>#REF!</f>
        <v>#REF!</v>
      </c>
      <c r="L26" s="31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2"/>
      <c r="Y26" s="10" t="e">
        <f>IF(#REF!&lt;&gt;"",TEXT(#REF!,"00000000"),"")</f>
        <v>#REF!</v>
      </c>
      <c r="Z26" s="10" t="e">
        <f>IF(#REF!&lt;&gt;"",#REF!,"")</f>
        <v>#REF!</v>
      </c>
      <c r="AA26" s="10" t="e">
        <f>IF(#REF!&lt;&gt;"",#REF!,"")</f>
        <v>#REF!</v>
      </c>
      <c r="AB26" s="11" t="e">
        <f>IF(#REF!&lt;&gt;"",#REF!,0)</f>
        <v>#REF!</v>
      </c>
      <c r="AC26" t="e">
        <f t="shared" si="2"/>
        <v>#REF!</v>
      </c>
    </row>
    <row r="27" spans="1:29" ht="12.75" hidden="1">
      <c r="A27" t="s">
        <v>54</v>
      </c>
      <c r="B27" s="8" t="e">
        <f>#REF!</f>
        <v>#REF!</v>
      </c>
      <c r="D27" t="s">
        <v>113</v>
      </c>
      <c r="E27">
        <v>1</v>
      </c>
      <c r="F27" t="e">
        <f>#REF!</f>
        <v>#REF!</v>
      </c>
      <c r="G27" t="e">
        <f>IF(#REF!=0,"",#REF!)</f>
        <v>#REF!</v>
      </c>
      <c r="H27" s="19" t="e">
        <f t="shared" si="0"/>
        <v>#REF!</v>
      </c>
      <c r="I27" t="e">
        <f t="shared" si="1"/>
        <v>#REF!</v>
      </c>
      <c r="J27" s="31" t="e">
        <f>#REF!</f>
        <v>#REF!</v>
      </c>
      <c r="K27" s="32" t="e">
        <f>#REF!</f>
        <v>#REF!</v>
      </c>
      <c r="L27" s="31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2"/>
      <c r="Y27" s="10" t="e">
        <f>IF(#REF!&lt;&gt;"",TEXT(#REF!,"00000000"),"")</f>
        <v>#REF!</v>
      </c>
      <c r="Z27" s="10" t="e">
        <f>IF(#REF!&lt;&gt;"",#REF!,"")</f>
        <v>#REF!</v>
      </c>
      <c r="AA27" s="10" t="e">
        <f>IF(#REF!&lt;&gt;"",#REF!,"")</f>
        <v>#REF!</v>
      </c>
      <c r="AB27" s="11" t="e">
        <f>IF(#REF!&lt;&gt;"",#REF!,0)</f>
        <v>#REF!</v>
      </c>
      <c r="AC27" t="e">
        <f t="shared" si="2"/>
        <v>#REF!</v>
      </c>
    </row>
    <row r="28" spans="1:29" ht="12.75" hidden="1">
      <c r="A28" t="s">
        <v>55</v>
      </c>
      <c r="B28" s="8" t="e">
        <f>#REF!</f>
        <v>#REF!</v>
      </c>
      <c r="D28" t="s">
        <v>113</v>
      </c>
      <c r="E28">
        <v>1</v>
      </c>
      <c r="F28" t="e">
        <f>#REF!</f>
        <v>#REF!</v>
      </c>
      <c r="G28" t="e">
        <f>IF(#REF!=0,"",#REF!)</f>
        <v>#REF!</v>
      </c>
      <c r="H28" s="19" t="e">
        <f t="shared" si="0"/>
        <v>#REF!</v>
      </c>
      <c r="I28" t="e">
        <f t="shared" si="1"/>
        <v>#REF!</v>
      </c>
      <c r="J28" s="31" t="e">
        <f>#REF!</f>
        <v>#REF!</v>
      </c>
      <c r="K28" s="32" t="e">
        <f>#REF!</f>
        <v>#REF!</v>
      </c>
      <c r="L28" s="31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2"/>
      <c r="Y28" s="10" t="e">
        <f>IF(#REF!&lt;&gt;"",TEXT(#REF!,"00000000"),"")</f>
        <v>#REF!</v>
      </c>
      <c r="Z28" s="10" t="e">
        <f>IF(#REF!&lt;&gt;"",#REF!,"")</f>
        <v>#REF!</v>
      </c>
      <c r="AA28" s="10" t="e">
        <f>IF(#REF!&lt;&gt;"",#REF!,"")</f>
        <v>#REF!</v>
      </c>
      <c r="AB28" s="11" t="e">
        <f>IF(#REF!&lt;&gt;"",#REF!,0)</f>
        <v>#REF!</v>
      </c>
      <c r="AC28" t="e">
        <f t="shared" si="2"/>
        <v>#REF!</v>
      </c>
    </row>
    <row r="29" spans="1:29" ht="12.75" hidden="1">
      <c r="A29" t="s">
        <v>56</v>
      </c>
      <c r="B29" s="8" t="e">
        <f>#REF!</f>
        <v>#REF!</v>
      </c>
      <c r="D29" t="s">
        <v>113</v>
      </c>
      <c r="E29">
        <v>1</v>
      </c>
      <c r="F29" t="e">
        <f>#REF!</f>
        <v>#REF!</v>
      </c>
      <c r="G29" t="e">
        <f>IF(#REF!=0,"",#REF!)</f>
        <v>#REF!</v>
      </c>
      <c r="H29" s="19" t="e">
        <f t="shared" si="0"/>
        <v>#REF!</v>
      </c>
      <c r="I29" t="e">
        <f t="shared" si="1"/>
        <v>#REF!</v>
      </c>
      <c r="J29" s="31" t="e">
        <f>#REF!</f>
        <v>#REF!</v>
      </c>
      <c r="K29" s="32" t="e">
        <f>#REF!</f>
        <v>#REF!</v>
      </c>
      <c r="L29" s="31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2"/>
      <c r="Y29" s="10" t="e">
        <f>IF(#REF!&lt;&gt;"",TEXT(#REF!,"00000000"),"")</f>
        <v>#REF!</v>
      </c>
      <c r="Z29" s="10" t="e">
        <f>IF(#REF!&lt;&gt;"",#REF!,"")</f>
        <v>#REF!</v>
      </c>
      <c r="AA29" s="10" t="e">
        <f>IF(#REF!&lt;&gt;"",#REF!,"")</f>
        <v>#REF!</v>
      </c>
      <c r="AB29" s="11" t="e">
        <f>IF(#REF!&lt;&gt;"",#REF!,0)</f>
        <v>#REF!</v>
      </c>
      <c r="AC29" t="e">
        <f t="shared" si="2"/>
        <v>#REF!</v>
      </c>
    </row>
    <row r="30" spans="1:29" ht="12.75" hidden="1">
      <c r="A30" t="s">
        <v>57</v>
      </c>
      <c r="B30" s="8" t="e">
        <f>#REF!</f>
        <v>#REF!</v>
      </c>
      <c r="D30" t="s">
        <v>113</v>
      </c>
      <c r="E30">
        <v>1</v>
      </c>
      <c r="F30" t="e">
        <f>#REF!</f>
        <v>#REF!</v>
      </c>
      <c r="G30" t="e">
        <f>IF(#REF!=0,"",#REF!)</f>
        <v>#REF!</v>
      </c>
      <c r="H30" s="19" t="e">
        <f t="shared" si="0"/>
        <v>#REF!</v>
      </c>
      <c r="I30" t="e">
        <f t="shared" si="1"/>
        <v>#REF!</v>
      </c>
      <c r="J30" s="31" t="e">
        <f>#REF!</f>
        <v>#REF!</v>
      </c>
      <c r="K30" s="32" t="e">
        <f>#REF!</f>
        <v>#REF!</v>
      </c>
      <c r="L30" s="31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2"/>
      <c r="Y30" s="10" t="e">
        <f>IF(#REF!&lt;&gt;"",TEXT(#REF!,"00000000"),"")</f>
        <v>#REF!</v>
      </c>
      <c r="Z30" s="10" t="e">
        <f>IF(#REF!&lt;&gt;"",#REF!,"")</f>
        <v>#REF!</v>
      </c>
      <c r="AA30" s="10" t="e">
        <f>IF(#REF!&lt;&gt;"",#REF!,"")</f>
        <v>#REF!</v>
      </c>
      <c r="AB30" s="11" t="e">
        <f>IF(#REF!&lt;&gt;"",#REF!,0)</f>
        <v>#REF!</v>
      </c>
      <c r="AC30" t="e">
        <f t="shared" si="2"/>
        <v>#REF!</v>
      </c>
    </row>
    <row r="31" spans="1:29" ht="12.75" hidden="1">
      <c r="A31" t="s">
        <v>58</v>
      </c>
      <c r="B31" s="8" t="e">
        <f>#REF!</f>
        <v>#REF!</v>
      </c>
      <c r="D31" t="s">
        <v>113</v>
      </c>
      <c r="E31">
        <v>1</v>
      </c>
      <c r="F31" t="e">
        <f>#REF!</f>
        <v>#REF!</v>
      </c>
      <c r="G31" t="e">
        <f>IF(#REF!=0,"",#REF!)</f>
        <v>#REF!</v>
      </c>
      <c r="H31" s="19" t="e">
        <f t="shared" si="0"/>
        <v>#REF!</v>
      </c>
      <c r="I31" t="e">
        <f t="shared" si="1"/>
        <v>#REF!</v>
      </c>
      <c r="J31" s="31" t="e">
        <f>#REF!</f>
        <v>#REF!</v>
      </c>
      <c r="K31" s="32" t="e">
        <f>#REF!</f>
        <v>#REF!</v>
      </c>
      <c r="L31" s="31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2"/>
      <c r="Y31" s="10" t="e">
        <f>IF(#REF!&lt;&gt;"",TEXT(#REF!,"00000000"),"")</f>
        <v>#REF!</v>
      </c>
      <c r="Z31" s="10" t="e">
        <f>IF(#REF!&lt;&gt;"",#REF!,"")</f>
        <v>#REF!</v>
      </c>
      <c r="AA31" s="10" t="e">
        <f>IF(#REF!&lt;&gt;"",#REF!,"")</f>
        <v>#REF!</v>
      </c>
      <c r="AB31" s="11" t="e">
        <f>IF(#REF!&lt;&gt;"",#REF!,0)</f>
        <v>#REF!</v>
      </c>
      <c r="AC31" t="e">
        <f t="shared" si="2"/>
        <v>#REF!</v>
      </c>
    </row>
    <row r="32" spans="1:29" ht="12.75" hidden="1">
      <c r="A32" t="s">
        <v>59</v>
      </c>
      <c r="B32" s="8" t="e">
        <f>#REF!</f>
        <v>#REF!</v>
      </c>
      <c r="D32" t="s">
        <v>113</v>
      </c>
      <c r="E32">
        <v>1</v>
      </c>
      <c r="F32" t="e">
        <f>#REF!</f>
        <v>#REF!</v>
      </c>
      <c r="G32" t="e">
        <f>IF(#REF!=0,"",#REF!)</f>
        <v>#REF!</v>
      </c>
      <c r="H32" s="19" t="e">
        <f t="shared" si="0"/>
        <v>#REF!</v>
      </c>
      <c r="I32" t="e">
        <f t="shared" si="1"/>
        <v>#REF!</v>
      </c>
      <c r="J32" s="31" t="e">
        <f>#REF!</f>
        <v>#REF!</v>
      </c>
      <c r="K32" s="32" t="e">
        <f>#REF!</f>
        <v>#REF!</v>
      </c>
      <c r="L32" s="31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2"/>
      <c r="Y32" s="10" t="e">
        <f>IF(#REF!&lt;&gt;"",TEXT(#REF!,"00000000"),"")</f>
        <v>#REF!</v>
      </c>
      <c r="Z32" s="10" t="e">
        <f>IF(#REF!&lt;&gt;"",#REF!,"")</f>
        <v>#REF!</v>
      </c>
      <c r="AA32" s="10" t="e">
        <f>IF(#REF!&lt;&gt;"",#REF!,"")</f>
        <v>#REF!</v>
      </c>
      <c r="AB32" s="11" t="e">
        <f>IF(#REF!&lt;&gt;"",#REF!,0)</f>
        <v>#REF!</v>
      </c>
      <c r="AC32" t="e">
        <f t="shared" si="2"/>
        <v>#REF!</v>
      </c>
    </row>
    <row r="33" spans="1:29" ht="12.75" hidden="1">
      <c r="A33" t="s">
        <v>60</v>
      </c>
      <c r="B33" s="8" t="e">
        <f>#REF!</f>
        <v>#REF!</v>
      </c>
      <c r="D33" t="s">
        <v>113</v>
      </c>
      <c r="E33">
        <v>1</v>
      </c>
      <c r="F33" t="e">
        <f>#REF!</f>
        <v>#REF!</v>
      </c>
      <c r="G33" t="e">
        <f>IF(#REF!=0,"",#REF!)</f>
        <v>#REF!</v>
      </c>
      <c r="H33" s="19" t="e">
        <f t="shared" si="0"/>
        <v>#REF!</v>
      </c>
      <c r="I33" t="e">
        <f t="shared" si="1"/>
        <v>#REF!</v>
      </c>
      <c r="J33" s="31" t="e">
        <f>#REF!</f>
        <v>#REF!</v>
      </c>
      <c r="K33" s="32" t="e">
        <f>#REF!</f>
        <v>#REF!</v>
      </c>
      <c r="L33" s="31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2"/>
      <c r="Y33" s="10" t="e">
        <f>IF(#REF!&lt;&gt;"",TEXT(#REF!,"00000000"),"")</f>
        <v>#REF!</v>
      </c>
      <c r="Z33" s="10" t="e">
        <f>IF(#REF!&lt;&gt;"",#REF!,"")</f>
        <v>#REF!</v>
      </c>
      <c r="AA33" s="10" t="e">
        <f>IF(#REF!&lt;&gt;"",#REF!,"")</f>
        <v>#REF!</v>
      </c>
      <c r="AB33" s="11" t="e">
        <f>IF(#REF!&lt;&gt;"",#REF!,0)</f>
        <v>#REF!</v>
      </c>
      <c r="AC33" t="e">
        <f t="shared" si="2"/>
        <v>#REF!</v>
      </c>
    </row>
    <row r="34" spans="1:29" ht="12.75" hidden="1">
      <c r="A34" t="s">
        <v>61</v>
      </c>
      <c r="B34" s="8" t="e">
        <f>#REF!</f>
        <v>#REF!</v>
      </c>
      <c r="D34" t="s">
        <v>113</v>
      </c>
      <c r="E34">
        <v>1</v>
      </c>
      <c r="F34" t="e">
        <f>#REF!</f>
        <v>#REF!</v>
      </c>
      <c r="G34" t="e">
        <f>IF(#REF!=0,"",#REF!)</f>
        <v>#REF!</v>
      </c>
      <c r="H34" s="19" t="e">
        <f t="shared" si="0"/>
        <v>#REF!</v>
      </c>
      <c r="I34" t="e">
        <f t="shared" si="1"/>
        <v>#REF!</v>
      </c>
      <c r="J34" s="31" t="e">
        <f>#REF!</f>
        <v>#REF!</v>
      </c>
      <c r="K34" s="32" t="e">
        <f>#REF!</f>
        <v>#REF!</v>
      </c>
      <c r="L34" s="31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2"/>
      <c r="Y34" s="10" t="e">
        <f>IF(#REF!&lt;&gt;"",TEXT(#REF!,"00000000"),"")</f>
        <v>#REF!</v>
      </c>
      <c r="Z34" s="10" t="e">
        <f>IF(#REF!&lt;&gt;"",#REF!,"")</f>
        <v>#REF!</v>
      </c>
      <c r="AA34" s="10" t="e">
        <f>IF(#REF!&lt;&gt;"",#REF!,"")</f>
        <v>#REF!</v>
      </c>
      <c r="AB34" s="11" t="e">
        <f>IF(#REF!&lt;&gt;"",#REF!,0)</f>
        <v>#REF!</v>
      </c>
      <c r="AC34" t="e">
        <f t="shared" si="2"/>
        <v>#REF!</v>
      </c>
    </row>
    <row r="35" spans="1:29" ht="12.75" hidden="1">
      <c r="A35" t="s">
        <v>62</v>
      </c>
      <c r="B35" s="8" t="e">
        <f>#REF!</f>
        <v>#REF!</v>
      </c>
      <c r="D35" t="s">
        <v>113</v>
      </c>
      <c r="E35">
        <v>1</v>
      </c>
      <c r="F35" t="e">
        <f>#REF!</f>
        <v>#REF!</v>
      </c>
      <c r="G35" t="e">
        <f>IF(#REF!=0,"",#REF!)</f>
        <v>#REF!</v>
      </c>
      <c r="H35" s="19" t="e">
        <f t="shared" si="0"/>
        <v>#REF!</v>
      </c>
      <c r="I35" t="e">
        <f t="shared" si="1"/>
        <v>#REF!</v>
      </c>
      <c r="J35" s="31" t="e">
        <f>#REF!</f>
        <v>#REF!</v>
      </c>
      <c r="K35" s="32" t="e">
        <f>#REF!</f>
        <v>#REF!</v>
      </c>
      <c r="L35" s="31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2"/>
      <c r="Y35" s="10" t="e">
        <f>IF(#REF!&lt;&gt;"",TEXT(#REF!,"00000000"),"")</f>
        <v>#REF!</v>
      </c>
      <c r="Z35" s="10" t="e">
        <f>IF(#REF!&lt;&gt;"",#REF!,"")</f>
        <v>#REF!</v>
      </c>
      <c r="AA35" s="10" t="e">
        <f>IF(#REF!&lt;&gt;"",#REF!,"")</f>
        <v>#REF!</v>
      </c>
      <c r="AB35" s="11" t="e">
        <f>IF(#REF!&lt;&gt;"",#REF!,0)</f>
        <v>#REF!</v>
      </c>
      <c r="AC35" t="e">
        <f t="shared" si="2"/>
        <v>#REF!</v>
      </c>
    </row>
    <row r="36" spans="1:29" ht="12.75" hidden="1">
      <c r="A36" t="s">
        <v>63</v>
      </c>
      <c r="B36" s="8" t="e">
        <f>#REF!</f>
        <v>#REF!</v>
      </c>
      <c r="D36" t="s">
        <v>113</v>
      </c>
      <c r="E36">
        <v>1</v>
      </c>
      <c r="F36" t="e">
        <f>#REF!</f>
        <v>#REF!</v>
      </c>
      <c r="G36" t="e">
        <f>IF(#REF!=0,"",#REF!)</f>
        <v>#REF!</v>
      </c>
      <c r="H36" s="19" t="e">
        <f t="shared" si="0"/>
        <v>#REF!</v>
      </c>
      <c r="I36" t="e">
        <f t="shared" si="1"/>
        <v>#REF!</v>
      </c>
      <c r="J36" s="31" t="e">
        <f>#REF!</f>
        <v>#REF!</v>
      </c>
      <c r="K36" s="32" t="e">
        <f>#REF!</f>
        <v>#REF!</v>
      </c>
      <c r="L36" s="31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2"/>
      <c r="Y36" s="10" t="e">
        <f>IF(#REF!&lt;&gt;"",TEXT(#REF!,"00000000"),"")</f>
        <v>#REF!</v>
      </c>
      <c r="Z36" s="10" t="e">
        <f>IF(#REF!&lt;&gt;"",#REF!,"")</f>
        <v>#REF!</v>
      </c>
      <c r="AA36" s="10" t="e">
        <f>IF(#REF!&lt;&gt;"",#REF!,"")</f>
        <v>#REF!</v>
      </c>
      <c r="AB36" s="11" t="e">
        <f>IF(#REF!&lt;&gt;"",#REF!,0)</f>
        <v>#REF!</v>
      </c>
      <c r="AC36" t="e">
        <f t="shared" si="2"/>
        <v>#REF!</v>
      </c>
    </row>
    <row r="37" spans="1:29" ht="12.75" hidden="1">
      <c r="A37" t="s">
        <v>64</v>
      </c>
      <c r="B37" s="8" t="e">
        <f>#REF!</f>
        <v>#REF!</v>
      </c>
      <c r="D37" t="s">
        <v>113</v>
      </c>
      <c r="E37">
        <v>1</v>
      </c>
      <c r="F37" t="e">
        <f>#REF!</f>
        <v>#REF!</v>
      </c>
      <c r="G37" t="e">
        <f>IF(#REF!=0,"",#REF!)</f>
        <v>#REF!</v>
      </c>
      <c r="H37" s="19" t="e">
        <f t="shared" si="0"/>
        <v>#REF!</v>
      </c>
      <c r="I37" t="e">
        <f t="shared" si="1"/>
        <v>#REF!</v>
      </c>
      <c r="J37" s="31" t="e">
        <f>#REF!</f>
        <v>#REF!</v>
      </c>
      <c r="K37" s="32" t="e">
        <f>#REF!</f>
        <v>#REF!</v>
      </c>
      <c r="L37" s="31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2"/>
      <c r="Y37" s="10" t="e">
        <f>IF(#REF!&lt;&gt;"",TEXT(#REF!,"00000000"),"")</f>
        <v>#REF!</v>
      </c>
      <c r="Z37" s="10" t="e">
        <f>IF(#REF!&lt;&gt;"",#REF!,"")</f>
        <v>#REF!</v>
      </c>
      <c r="AA37" s="10" t="e">
        <f>IF(#REF!&lt;&gt;"",#REF!,"")</f>
        <v>#REF!</v>
      </c>
      <c r="AB37" s="11" t="e">
        <f>IF(#REF!&lt;&gt;"",#REF!,0)</f>
        <v>#REF!</v>
      </c>
      <c r="AC37" t="e">
        <f t="shared" si="2"/>
        <v>#REF!</v>
      </c>
    </row>
    <row r="38" spans="1:29" ht="12.75" hidden="1">
      <c r="A38" t="s">
        <v>65</v>
      </c>
      <c r="B38" s="8" t="e">
        <f>TRIM(#REF!)</f>
        <v>#REF!</v>
      </c>
      <c r="D38" t="s">
        <v>113</v>
      </c>
      <c r="E38">
        <v>1</v>
      </c>
      <c r="F38" t="e">
        <f>#REF!</f>
        <v>#REF!</v>
      </c>
      <c r="G38" t="e">
        <f>IF(#REF!=0,"",#REF!)</f>
        <v>#REF!</v>
      </c>
      <c r="H38" s="19" t="e">
        <f t="shared" si="0"/>
        <v>#REF!</v>
      </c>
      <c r="I38" t="e">
        <f t="shared" si="1"/>
        <v>#REF!</v>
      </c>
      <c r="J38" s="31" t="e">
        <f>#REF!</f>
        <v>#REF!</v>
      </c>
      <c r="K38" s="32" t="e">
        <f>#REF!</f>
        <v>#REF!</v>
      </c>
      <c r="L38" s="31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2"/>
      <c r="Y38" s="10" t="e">
        <f>IF(#REF!&lt;&gt;"",TEXT(#REF!,"00000000"),"")</f>
        <v>#REF!</v>
      </c>
      <c r="Z38" s="10" t="e">
        <f>IF(#REF!&lt;&gt;"",#REF!,"")</f>
        <v>#REF!</v>
      </c>
      <c r="AA38" s="10" t="e">
        <f>IF(#REF!&lt;&gt;"",#REF!,"")</f>
        <v>#REF!</v>
      </c>
      <c r="AB38" s="11" t="e">
        <f>IF(#REF!&lt;&gt;"",#REF!,0)</f>
        <v>#REF!</v>
      </c>
      <c r="AC38" t="e">
        <f t="shared" si="2"/>
        <v>#REF!</v>
      </c>
    </row>
    <row r="39" spans="1:29" ht="12.75" hidden="1">
      <c r="A39" t="s">
        <v>66</v>
      </c>
      <c r="B39" s="8" t="e">
        <f>TRIM(#REF!)</f>
        <v>#REF!</v>
      </c>
      <c r="D39" t="s">
        <v>113</v>
      </c>
      <c r="E39">
        <v>1</v>
      </c>
      <c r="F39" t="e">
        <f>#REF!</f>
        <v>#REF!</v>
      </c>
      <c r="G39" t="e">
        <f>IF(#REF!=0,"",#REF!)</f>
        <v>#REF!</v>
      </c>
      <c r="H39" s="19" t="e">
        <f t="shared" si="0"/>
        <v>#REF!</v>
      </c>
      <c r="I39" t="e">
        <f t="shared" si="1"/>
        <v>#REF!</v>
      </c>
      <c r="J39" s="31" t="e">
        <f>#REF!</f>
        <v>#REF!</v>
      </c>
      <c r="K39" s="32" t="e">
        <f>#REF!</f>
        <v>#REF!</v>
      </c>
      <c r="L39" s="31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2"/>
      <c r="Y39" s="10" t="e">
        <f>IF(#REF!&lt;&gt;"",TEXT(#REF!,"00000000"),"")</f>
        <v>#REF!</v>
      </c>
      <c r="Z39" s="10" t="e">
        <f>IF(#REF!&lt;&gt;"",#REF!,"")</f>
        <v>#REF!</v>
      </c>
      <c r="AA39" s="10" t="e">
        <f>IF(#REF!&lt;&gt;"",#REF!,"")</f>
        <v>#REF!</v>
      </c>
      <c r="AB39" s="11" t="e">
        <f>IF(#REF!&lt;&gt;"",#REF!,0)</f>
        <v>#REF!</v>
      </c>
      <c r="AC39" t="e">
        <f t="shared" si="2"/>
        <v>#REF!</v>
      </c>
    </row>
    <row r="40" spans="1:29" ht="12.75" hidden="1">
      <c r="A40" t="s">
        <v>67</v>
      </c>
      <c r="B40" s="8" t="e">
        <f>TRIM(#REF!)</f>
        <v>#REF!</v>
      </c>
      <c r="D40" t="s">
        <v>113</v>
      </c>
      <c r="E40">
        <v>1</v>
      </c>
      <c r="F40" t="e">
        <f>#REF!</f>
        <v>#REF!</v>
      </c>
      <c r="G40" t="e">
        <f>IF(#REF!=0,"",#REF!)</f>
        <v>#REF!</v>
      </c>
      <c r="H40" s="19" t="e">
        <f t="shared" si="0"/>
        <v>#REF!</v>
      </c>
      <c r="I40" t="e">
        <f t="shared" si="1"/>
        <v>#REF!</v>
      </c>
      <c r="J40" s="31" t="e">
        <f>#REF!</f>
        <v>#REF!</v>
      </c>
      <c r="K40" s="32" t="e">
        <f>#REF!</f>
        <v>#REF!</v>
      </c>
      <c r="L40" s="31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2"/>
      <c r="Y40" s="10" t="e">
        <f>IF(#REF!&lt;&gt;"",TEXT(#REF!,"00000000"),"")</f>
        <v>#REF!</v>
      </c>
      <c r="Z40" s="10" t="e">
        <f>IF(#REF!&lt;&gt;"",#REF!,"")</f>
        <v>#REF!</v>
      </c>
      <c r="AA40" s="10" t="e">
        <f>IF(#REF!&lt;&gt;"",#REF!,"")</f>
        <v>#REF!</v>
      </c>
      <c r="AB40" s="11" t="e">
        <f>IF(#REF!&lt;&gt;"",#REF!,0)</f>
        <v>#REF!</v>
      </c>
      <c r="AC40" t="e">
        <f t="shared" si="2"/>
        <v>#REF!</v>
      </c>
    </row>
    <row r="41" spans="1:29" ht="12.75" hidden="1">
      <c r="A41" t="s">
        <v>68</v>
      </c>
      <c r="B41" s="8" t="e">
        <f>TRIM(#REF!)</f>
        <v>#REF!</v>
      </c>
      <c r="D41" t="s">
        <v>113</v>
      </c>
      <c r="E41">
        <v>1</v>
      </c>
      <c r="F41" t="e">
        <f>#REF!</f>
        <v>#REF!</v>
      </c>
      <c r="G41" t="e">
        <f>IF(#REF!=0,"",#REF!)</f>
        <v>#REF!</v>
      </c>
      <c r="H41" s="19" t="e">
        <f t="shared" si="0"/>
        <v>#REF!</v>
      </c>
      <c r="I41" t="e">
        <f t="shared" si="1"/>
        <v>#REF!</v>
      </c>
      <c r="J41" s="31" t="e">
        <f>#REF!</f>
        <v>#REF!</v>
      </c>
      <c r="K41" s="32" t="e">
        <f>#REF!</f>
        <v>#REF!</v>
      </c>
      <c r="L41" s="31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2"/>
      <c r="Y41" s="10" t="e">
        <f>IF(#REF!&lt;&gt;"",TEXT(#REF!,"00000000"),"")</f>
        <v>#REF!</v>
      </c>
      <c r="Z41" s="10" t="e">
        <f>IF(#REF!&lt;&gt;"",#REF!,"")</f>
        <v>#REF!</v>
      </c>
      <c r="AA41" s="10" t="e">
        <f>IF(#REF!&lt;&gt;"",#REF!,"")</f>
        <v>#REF!</v>
      </c>
      <c r="AB41" s="11" t="e">
        <f>IF(#REF!&lt;&gt;"",#REF!,0)</f>
        <v>#REF!</v>
      </c>
      <c r="AC41" t="e">
        <f t="shared" si="2"/>
        <v>#REF!</v>
      </c>
    </row>
    <row r="42" spans="1:29" ht="12.75" hidden="1">
      <c r="A42" t="s">
        <v>20</v>
      </c>
      <c r="B42" s="8" t="e">
        <f>TRIM(#REF!)</f>
        <v>#REF!</v>
      </c>
      <c r="D42" t="s">
        <v>113</v>
      </c>
      <c r="E42">
        <v>1</v>
      </c>
      <c r="F42" t="e">
        <f>#REF!</f>
        <v>#REF!</v>
      </c>
      <c r="G42" t="e">
        <f>IF(#REF!=0,"",#REF!)</f>
        <v>#REF!</v>
      </c>
      <c r="H42" s="19" t="e">
        <f t="shared" si="0"/>
        <v>#REF!</v>
      </c>
      <c r="I42" t="e">
        <f t="shared" si="1"/>
        <v>#REF!</v>
      </c>
      <c r="J42" s="31" t="e">
        <f>#REF!</f>
        <v>#REF!</v>
      </c>
      <c r="K42" s="32" t="e">
        <f>#REF!</f>
        <v>#REF!</v>
      </c>
      <c r="L42" s="31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2"/>
      <c r="Y42" s="10" t="e">
        <f>IF(#REF!&lt;&gt;"",TEXT(#REF!,"00000000"),"")</f>
        <v>#REF!</v>
      </c>
      <c r="Z42" s="10" t="e">
        <f>IF(#REF!&lt;&gt;"",#REF!,"")</f>
        <v>#REF!</v>
      </c>
      <c r="AA42" s="10" t="e">
        <f>IF(#REF!&lt;&gt;"",#REF!,"")</f>
        <v>#REF!</v>
      </c>
      <c r="AB42" s="11" t="e">
        <f>IF(#REF!&lt;&gt;"",#REF!,0)</f>
        <v>#REF!</v>
      </c>
      <c r="AC42" t="e">
        <f t="shared" si="2"/>
        <v>#REF!</v>
      </c>
    </row>
    <row r="43" spans="1:29" ht="12.75" hidden="1">
      <c r="A43" t="s">
        <v>19</v>
      </c>
      <c r="B43" s="8" t="e">
        <f>TRIM(#REF!)</f>
        <v>#REF!</v>
      </c>
      <c r="D43" t="s">
        <v>113</v>
      </c>
      <c r="E43">
        <v>1</v>
      </c>
      <c r="F43" t="e">
        <f>#REF!</f>
        <v>#REF!</v>
      </c>
      <c r="G43" t="e">
        <f>IF(#REF!=0,"",#REF!)</f>
        <v>#REF!</v>
      </c>
      <c r="H43" s="19" t="e">
        <f t="shared" si="0"/>
        <v>#REF!</v>
      </c>
      <c r="I43" t="e">
        <f t="shared" si="1"/>
        <v>#REF!</v>
      </c>
      <c r="J43" s="31" t="e">
        <f>#REF!</f>
        <v>#REF!</v>
      </c>
      <c r="K43" s="32" t="e">
        <f>#REF!</f>
        <v>#REF!</v>
      </c>
      <c r="L43" s="31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2"/>
      <c r="Y43" s="10" t="e">
        <f>IF(#REF!&lt;&gt;"",TEXT(#REF!,"00000000"),"")</f>
        <v>#REF!</v>
      </c>
      <c r="Z43" s="10" t="e">
        <f>IF(#REF!&lt;&gt;"",#REF!,"")</f>
        <v>#REF!</v>
      </c>
      <c r="AA43" s="10" t="e">
        <f>IF(#REF!&lt;&gt;"",#REF!,"")</f>
        <v>#REF!</v>
      </c>
      <c r="AB43" s="11" t="e">
        <f>IF(#REF!&lt;&gt;"",#REF!,0)</f>
        <v>#REF!</v>
      </c>
      <c r="AC43" t="e">
        <f t="shared" si="2"/>
        <v>#REF!</v>
      </c>
    </row>
    <row r="44" spans="1:29" ht="12.75" hidden="1">
      <c r="A44" t="s">
        <v>152</v>
      </c>
      <c r="B44" s="8" t="e">
        <f>IF(#REF!&lt;&gt;"",TEXT(#REF!,"YYYYMMDD"),"")</f>
        <v>#REF!</v>
      </c>
      <c r="D44" t="s">
        <v>113</v>
      </c>
      <c r="E44">
        <v>1</v>
      </c>
      <c r="F44" t="e">
        <f>#REF!</f>
        <v>#REF!</v>
      </c>
      <c r="G44" t="e">
        <f>IF(#REF!=0,"",#REF!)</f>
        <v>#REF!</v>
      </c>
      <c r="H44" s="19" t="e">
        <f t="shared" si="0"/>
        <v>#REF!</v>
      </c>
      <c r="I44" t="e">
        <f t="shared" si="1"/>
        <v>#REF!</v>
      </c>
      <c r="J44" s="31" t="e">
        <f>#REF!</f>
        <v>#REF!</v>
      </c>
      <c r="K44" s="32" t="e">
        <f>#REF!</f>
        <v>#REF!</v>
      </c>
      <c r="L44" s="31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2"/>
      <c r="Y44" s="10" t="e">
        <f>IF(#REF!&lt;&gt;"",TEXT(#REF!,"00000000"),"")</f>
        <v>#REF!</v>
      </c>
      <c r="Z44" s="10" t="e">
        <f>IF(#REF!&lt;&gt;"",#REF!,"")</f>
        <v>#REF!</v>
      </c>
      <c r="AA44" s="10" t="e">
        <f>IF(#REF!&lt;&gt;"",#REF!,"")</f>
        <v>#REF!</v>
      </c>
      <c r="AB44" s="11" t="e">
        <f>IF(#REF!&lt;&gt;"",#REF!,0)</f>
        <v>#REF!</v>
      </c>
      <c r="AC44" t="e">
        <f t="shared" si="2"/>
        <v>#REF!</v>
      </c>
    </row>
    <row r="45" spans="1:29" ht="12.75" hidden="1">
      <c r="A45" t="s">
        <v>153</v>
      </c>
      <c r="B45" s="8" t="e">
        <f>IF(#REF!&lt;&gt;"",TEXT(#REF!,"YYYYMMDD"),"")</f>
        <v>#REF!</v>
      </c>
      <c r="D45" t="s">
        <v>113</v>
      </c>
      <c r="E45">
        <v>1</v>
      </c>
      <c r="F45" t="e">
        <f>#REF!</f>
        <v>#REF!</v>
      </c>
      <c r="G45" t="e">
        <f>IF(#REF!=0,"",#REF!)</f>
        <v>#REF!</v>
      </c>
      <c r="H45" s="19" t="e">
        <f t="shared" si="0"/>
        <v>#REF!</v>
      </c>
      <c r="I45" t="e">
        <f t="shared" si="1"/>
        <v>#REF!</v>
      </c>
      <c r="J45" s="31" t="e">
        <f>#REF!</f>
        <v>#REF!</v>
      </c>
      <c r="K45" s="32" t="e">
        <f>#REF!</f>
        <v>#REF!</v>
      </c>
      <c r="L45" s="31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2"/>
      <c r="Y45" s="10" t="e">
        <f>IF(#REF!&lt;&gt;"",TEXT(#REF!,"00000000"),"")</f>
        <v>#REF!</v>
      </c>
      <c r="Z45" s="10" t="e">
        <f>IF(#REF!&lt;&gt;"",#REF!,"")</f>
        <v>#REF!</v>
      </c>
      <c r="AA45" s="10" t="e">
        <f>IF(#REF!&lt;&gt;"",#REF!,"")</f>
        <v>#REF!</v>
      </c>
      <c r="AB45" s="11" t="e">
        <f>IF(#REF!&lt;&gt;"",#REF!,0)</f>
        <v>#REF!</v>
      </c>
      <c r="AC45" t="e">
        <f t="shared" si="2"/>
        <v>#REF!</v>
      </c>
    </row>
    <row r="46" spans="1:29" ht="12.75" hidden="1">
      <c r="A46" t="s">
        <v>147</v>
      </c>
      <c r="B46" s="8" t="e">
        <f>IF(#REF!&lt;&gt;0,"DA","NE")</f>
        <v>#REF!</v>
      </c>
      <c r="D46" t="s">
        <v>113</v>
      </c>
      <c r="E46">
        <v>1</v>
      </c>
      <c r="F46" t="e">
        <f>#REF!</f>
        <v>#REF!</v>
      </c>
      <c r="G46" t="e">
        <f>IF(#REF!=0,"",#REF!)</f>
        <v>#REF!</v>
      </c>
      <c r="H46" s="19" t="e">
        <f t="shared" si="0"/>
        <v>#REF!</v>
      </c>
      <c r="I46" t="e">
        <f t="shared" si="1"/>
        <v>#REF!</v>
      </c>
      <c r="J46" s="31" t="e">
        <f>#REF!</f>
        <v>#REF!</v>
      </c>
      <c r="K46" s="32" t="e">
        <f>#REF!</f>
        <v>#REF!</v>
      </c>
      <c r="L46" s="31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2"/>
      <c r="Y46" s="10" t="e">
        <f>IF(#REF!&lt;&gt;"",TEXT(#REF!,"00000000"),"")</f>
        <v>#REF!</v>
      </c>
      <c r="Z46" s="10" t="e">
        <f>IF(#REF!&lt;&gt;"",#REF!,"")</f>
        <v>#REF!</v>
      </c>
      <c r="AA46" s="10" t="e">
        <f>IF(#REF!&lt;&gt;"",#REF!,"")</f>
        <v>#REF!</v>
      </c>
      <c r="AB46" s="11" t="e">
        <f>IF(#REF!&lt;&gt;"",#REF!,0)</f>
        <v>#REF!</v>
      </c>
      <c r="AC46" t="e">
        <f t="shared" si="2"/>
        <v>#REF!</v>
      </c>
    </row>
    <row r="47" spans="1:29" ht="12.75" hidden="1">
      <c r="A47" t="s">
        <v>146</v>
      </c>
      <c r="B47" s="8" t="e">
        <f>IF(#REF!&lt;&gt;0,"DA","NE")</f>
        <v>#REF!</v>
      </c>
      <c r="D47" t="s">
        <v>113</v>
      </c>
      <c r="E47">
        <v>1</v>
      </c>
      <c r="F47" t="e">
        <f>#REF!</f>
        <v>#REF!</v>
      </c>
      <c r="G47" t="e">
        <f>IF(#REF!=0,"",#REF!)</f>
        <v>#REF!</v>
      </c>
      <c r="H47" s="19" t="e">
        <f t="shared" si="0"/>
        <v>#REF!</v>
      </c>
      <c r="I47" t="e">
        <f t="shared" si="1"/>
        <v>#REF!</v>
      </c>
      <c r="J47" s="31" t="e">
        <f>#REF!</f>
        <v>#REF!</v>
      </c>
      <c r="K47" s="32" t="e">
        <f>#REF!</f>
        <v>#REF!</v>
      </c>
      <c r="L47" s="31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2"/>
      <c r="Y47" s="10" t="e">
        <f>IF(#REF!&lt;&gt;"",TEXT(#REF!,"00000000"),"")</f>
        <v>#REF!</v>
      </c>
      <c r="Z47" s="10" t="e">
        <f>IF(#REF!&lt;&gt;"",#REF!,"")</f>
        <v>#REF!</v>
      </c>
      <c r="AA47" s="10" t="e">
        <f>IF(#REF!&lt;&gt;"",#REF!,"")</f>
        <v>#REF!</v>
      </c>
      <c r="AB47" s="11" t="e">
        <f>IF(#REF!&lt;&gt;"",#REF!,0)</f>
        <v>#REF!</v>
      </c>
      <c r="AC47" t="e">
        <f t="shared" si="2"/>
        <v>#REF!</v>
      </c>
    </row>
    <row r="48" spans="1:29" ht="12.75" hidden="1">
      <c r="A48" t="s">
        <v>148</v>
      </c>
      <c r="B48" s="8" t="e">
        <f>#REF!</f>
        <v>#REF!</v>
      </c>
      <c r="D48" t="s">
        <v>113</v>
      </c>
      <c r="E48">
        <v>1</v>
      </c>
      <c r="F48" t="e">
        <f>#REF!</f>
        <v>#REF!</v>
      </c>
      <c r="G48" t="e">
        <f>IF(#REF!=0,"",#REF!)</f>
        <v>#REF!</v>
      </c>
      <c r="H48" s="19" t="e">
        <f t="shared" si="0"/>
        <v>#REF!</v>
      </c>
      <c r="I48" t="e">
        <f t="shared" si="1"/>
        <v>#REF!</v>
      </c>
      <c r="J48" s="31" t="e">
        <f>#REF!</f>
        <v>#REF!</v>
      </c>
      <c r="K48" s="32" t="e">
        <f>#REF!</f>
        <v>#REF!</v>
      </c>
      <c r="L48" s="31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2"/>
      <c r="Y48" s="10" t="e">
        <f>IF(#REF!&lt;&gt;"",TEXT(#REF!,"00000000"),"")</f>
        <v>#REF!</v>
      </c>
      <c r="Z48" s="10" t="e">
        <f>IF(#REF!&lt;&gt;"",#REF!,"")</f>
        <v>#REF!</v>
      </c>
      <c r="AA48" s="10" t="e">
        <f>IF(#REF!&lt;&gt;"",#REF!,"")</f>
        <v>#REF!</v>
      </c>
      <c r="AB48" s="11" t="e">
        <f>IF(#REF!&lt;&gt;"",#REF!,0)</f>
        <v>#REF!</v>
      </c>
      <c r="AC48" t="e">
        <f t="shared" si="2"/>
        <v>#REF!</v>
      </c>
    </row>
    <row r="49" spans="1:29" ht="12.75" hidden="1">
      <c r="A49" t="s">
        <v>150</v>
      </c>
      <c r="B49" s="8" t="e">
        <f>IF(#REF!&lt;&gt;0,"DA","NE")</f>
        <v>#REF!</v>
      </c>
      <c r="D49" t="s">
        <v>113</v>
      </c>
      <c r="E49">
        <v>1</v>
      </c>
      <c r="F49" t="e">
        <f>#REF!</f>
        <v>#REF!</v>
      </c>
      <c r="G49" t="e">
        <f>IF(#REF!=0,"",#REF!)</f>
        <v>#REF!</v>
      </c>
      <c r="H49" s="19" t="e">
        <f t="shared" si="0"/>
        <v>#REF!</v>
      </c>
      <c r="I49" t="e">
        <f t="shared" si="1"/>
        <v>#REF!</v>
      </c>
      <c r="J49" s="31" t="e">
        <f>#REF!</f>
        <v>#REF!</v>
      </c>
      <c r="K49" s="32" t="e">
        <f>#REF!</f>
        <v>#REF!</v>
      </c>
      <c r="L49" s="31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2"/>
      <c r="Y49" s="10" t="e">
        <f>IF(#REF!&lt;&gt;"",TEXT(#REF!,"00000000"),"")</f>
        <v>#REF!</v>
      </c>
      <c r="Z49" s="10" t="e">
        <f>IF(#REF!&lt;&gt;"",#REF!,"")</f>
        <v>#REF!</v>
      </c>
      <c r="AA49" s="10" t="e">
        <f>IF(#REF!&lt;&gt;"",#REF!,"")</f>
        <v>#REF!</v>
      </c>
      <c r="AB49" s="11" t="e">
        <f>IF(#REF!&lt;&gt;"",#REF!,0)</f>
        <v>#REF!</v>
      </c>
      <c r="AC49" t="e">
        <f t="shared" si="2"/>
        <v>#REF!</v>
      </c>
    </row>
    <row r="50" spans="1:29" ht="12.75" hidden="1">
      <c r="A50" t="s">
        <v>149</v>
      </c>
      <c r="B50" s="8" t="e">
        <f>IF(#REF!&lt;&gt;0,"DA","NE")</f>
        <v>#REF!</v>
      </c>
      <c r="D50" t="s">
        <v>113</v>
      </c>
      <c r="E50">
        <v>1</v>
      </c>
      <c r="F50" t="e">
        <f>#REF!</f>
        <v>#REF!</v>
      </c>
      <c r="G50" t="e">
        <f>IF(#REF!=0,"",#REF!)</f>
        <v>#REF!</v>
      </c>
      <c r="H50" s="19" t="e">
        <f t="shared" si="0"/>
        <v>#REF!</v>
      </c>
      <c r="I50" t="e">
        <f t="shared" si="1"/>
        <v>#REF!</v>
      </c>
      <c r="J50" s="31" t="e">
        <f>#REF!</f>
        <v>#REF!</v>
      </c>
      <c r="K50" s="32" t="e">
        <f>#REF!</f>
        <v>#REF!</v>
      </c>
      <c r="L50" s="31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2"/>
      <c r="Y50" s="10" t="e">
        <f>IF(#REF!&lt;&gt;"",TEXT(#REF!,"00000000"),"")</f>
        <v>#REF!</v>
      </c>
      <c r="Z50" s="10" t="e">
        <f>IF(#REF!&lt;&gt;"",#REF!,"")</f>
        <v>#REF!</v>
      </c>
      <c r="AA50" s="10" t="e">
        <f>IF(#REF!&lt;&gt;"",#REF!,"")</f>
        <v>#REF!</v>
      </c>
      <c r="AB50" s="11" t="e">
        <f>IF(#REF!&lt;&gt;"",#REF!,0)</f>
        <v>#REF!</v>
      </c>
      <c r="AC50" t="e">
        <f t="shared" si="2"/>
        <v>#REF!</v>
      </c>
    </row>
    <row r="51" spans="1:29" ht="12.75" hidden="1">
      <c r="A51" t="s">
        <v>151</v>
      </c>
      <c r="B51" s="8" t="e">
        <f>#REF!</f>
        <v>#REF!</v>
      </c>
      <c r="D51" t="s">
        <v>113</v>
      </c>
      <c r="E51">
        <v>1</v>
      </c>
      <c r="F51" t="e">
        <f>#REF!</f>
        <v>#REF!</v>
      </c>
      <c r="G51" t="e">
        <f>IF(#REF!=0,"",#REF!)</f>
        <v>#REF!</v>
      </c>
      <c r="H51" s="19" t="e">
        <f t="shared" si="0"/>
        <v>#REF!</v>
      </c>
      <c r="I51" t="e">
        <f t="shared" si="1"/>
        <v>#REF!</v>
      </c>
      <c r="J51" s="31" t="e">
        <f>#REF!</f>
        <v>#REF!</v>
      </c>
      <c r="K51" s="32" t="e">
        <f>#REF!</f>
        <v>#REF!</v>
      </c>
      <c r="L51" s="31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2"/>
      <c r="Y51" s="10" t="e">
        <f>IF(#REF!&lt;&gt;"",TEXT(#REF!,"00000000"),"")</f>
        <v>#REF!</v>
      </c>
      <c r="Z51" s="10" t="e">
        <f>IF(#REF!&lt;&gt;"",#REF!,"")</f>
        <v>#REF!</v>
      </c>
      <c r="AA51" s="10" t="e">
        <f>IF(#REF!&lt;&gt;"",#REF!,"")</f>
        <v>#REF!</v>
      </c>
      <c r="AB51" s="11" t="e">
        <f>IF(#REF!&lt;&gt;"",#REF!,0)</f>
        <v>#REF!</v>
      </c>
      <c r="AC51" t="e">
        <f t="shared" si="2"/>
        <v>#REF!</v>
      </c>
    </row>
    <row r="52" spans="1:29" ht="12.75" hidden="1">
      <c r="A52" t="s">
        <v>69</v>
      </c>
      <c r="B52" s="8" t="e">
        <f>IF(#REF!&gt;0,"DA","NE")</f>
        <v>#REF!</v>
      </c>
      <c r="D52" t="s">
        <v>113</v>
      </c>
      <c r="E52">
        <v>1</v>
      </c>
      <c r="F52" t="e">
        <f>#REF!</f>
        <v>#REF!</v>
      </c>
      <c r="G52" t="e">
        <f>IF(#REF!=0,"",#REF!)</f>
        <v>#REF!</v>
      </c>
      <c r="H52" s="19" t="e">
        <f t="shared" si="0"/>
        <v>#REF!</v>
      </c>
      <c r="I52" t="e">
        <f t="shared" si="1"/>
        <v>#REF!</v>
      </c>
      <c r="J52" s="31" t="e">
        <f>#REF!</f>
        <v>#REF!</v>
      </c>
      <c r="K52" s="32" t="e">
        <f>#REF!</f>
        <v>#REF!</v>
      </c>
      <c r="L52" s="31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2"/>
      <c r="Y52" s="10" t="e">
        <f>IF(#REF!&lt;&gt;"",TEXT(#REF!,"00000000"),"")</f>
        <v>#REF!</v>
      </c>
      <c r="Z52" s="10" t="e">
        <f>IF(#REF!&lt;&gt;"",#REF!,"")</f>
        <v>#REF!</v>
      </c>
      <c r="AA52" s="10" t="e">
        <f>IF(#REF!&lt;&gt;"",#REF!,"")</f>
        <v>#REF!</v>
      </c>
      <c r="AB52" s="11" t="e">
        <f>IF(#REF!&lt;&gt;"",#REF!,0)</f>
        <v>#REF!</v>
      </c>
      <c r="AC52" t="e">
        <f t="shared" si="2"/>
        <v>#REF!</v>
      </c>
    </row>
    <row r="53" spans="1:29" ht="12.75" hidden="1">
      <c r="A53" t="s">
        <v>21</v>
      </c>
      <c r="B53" s="8" t="e">
        <f>#REF!</f>
        <v>#REF!</v>
      </c>
      <c r="D53" t="s">
        <v>113</v>
      </c>
      <c r="E53">
        <v>1</v>
      </c>
      <c r="F53" t="e">
        <f>#REF!</f>
        <v>#REF!</v>
      </c>
      <c r="G53" t="e">
        <f>IF(#REF!=0,"",#REF!)</f>
        <v>#REF!</v>
      </c>
      <c r="H53" s="19" t="e">
        <f t="shared" si="0"/>
        <v>#REF!</v>
      </c>
      <c r="I53" t="e">
        <f t="shared" si="1"/>
        <v>#REF!</v>
      </c>
      <c r="J53" s="31" t="e">
        <f>#REF!</f>
        <v>#REF!</v>
      </c>
      <c r="K53" s="32" t="e">
        <f>#REF!</f>
        <v>#REF!</v>
      </c>
      <c r="L53" s="31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2"/>
      <c r="Y53" s="10" t="e">
        <f>IF(#REF!&lt;&gt;"",TEXT(#REF!,"00000000"),"")</f>
        <v>#REF!</v>
      </c>
      <c r="Z53" s="10" t="e">
        <f>IF(#REF!&lt;&gt;"",#REF!,"")</f>
        <v>#REF!</v>
      </c>
      <c r="AA53" s="10" t="e">
        <f>IF(#REF!&lt;&gt;"",#REF!,"")</f>
        <v>#REF!</v>
      </c>
      <c r="AB53" s="11" t="e">
        <f>IF(#REF!&lt;&gt;"",#REF!,0)</f>
        <v>#REF!</v>
      </c>
      <c r="AC53" t="e">
        <f t="shared" si="2"/>
        <v>#REF!</v>
      </c>
    </row>
    <row r="54" spans="1:29" ht="12.75" hidden="1">
      <c r="A54" t="s">
        <v>22</v>
      </c>
      <c r="B54" s="8" t="e">
        <f>#REF!</f>
        <v>#REF!</v>
      </c>
      <c r="D54" t="s">
        <v>113</v>
      </c>
      <c r="E54">
        <v>1</v>
      </c>
      <c r="F54" t="e">
        <f>#REF!</f>
        <v>#REF!</v>
      </c>
      <c r="G54" t="e">
        <f>IF(#REF!=0,"",#REF!)</f>
        <v>#REF!</v>
      </c>
      <c r="H54" s="19" t="e">
        <f t="shared" si="0"/>
        <v>#REF!</v>
      </c>
      <c r="I54" t="e">
        <f t="shared" si="1"/>
        <v>#REF!</v>
      </c>
      <c r="J54" s="31" t="e">
        <f>#REF!</f>
        <v>#REF!</v>
      </c>
      <c r="K54" s="32" t="e">
        <f>#REF!</f>
        <v>#REF!</v>
      </c>
      <c r="L54" s="31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2"/>
      <c r="Y54" s="10" t="e">
        <f>IF(#REF!&lt;&gt;"",TEXT(#REF!,"00000000"),"")</f>
        <v>#REF!</v>
      </c>
      <c r="Z54" s="10" t="e">
        <f>IF(#REF!&lt;&gt;"",#REF!,"")</f>
        <v>#REF!</v>
      </c>
      <c r="AA54" s="10" t="e">
        <f>IF(#REF!&lt;&gt;"",#REF!,"")</f>
        <v>#REF!</v>
      </c>
      <c r="AB54" s="11" t="e">
        <f>IF(#REF!&lt;&gt;"",#REF!,0)</f>
        <v>#REF!</v>
      </c>
      <c r="AC54" t="e">
        <f t="shared" si="2"/>
        <v>#REF!</v>
      </c>
    </row>
    <row r="55" spans="1:29" ht="12.75" hidden="1">
      <c r="A55" t="s">
        <v>23</v>
      </c>
      <c r="B55" s="8" t="e">
        <f>#REF!</f>
        <v>#REF!</v>
      </c>
      <c r="D55" t="s">
        <v>113</v>
      </c>
      <c r="E55">
        <v>1</v>
      </c>
      <c r="F55" t="e">
        <f>#REF!</f>
        <v>#REF!</v>
      </c>
      <c r="G55" t="e">
        <f>IF(#REF!=0,"",#REF!)</f>
        <v>#REF!</v>
      </c>
      <c r="H55" s="19" t="e">
        <f t="shared" si="0"/>
        <v>#REF!</v>
      </c>
      <c r="I55" t="e">
        <f t="shared" si="1"/>
        <v>#REF!</v>
      </c>
      <c r="J55" s="31" t="e">
        <f>#REF!</f>
        <v>#REF!</v>
      </c>
      <c r="K55" s="32" t="e">
        <f>#REF!</f>
        <v>#REF!</v>
      </c>
      <c r="L55" s="31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2"/>
      <c r="Y55" s="10" t="e">
        <f>IF(#REF!&lt;&gt;"",TEXT(#REF!,"00000000"),"")</f>
        <v>#REF!</v>
      </c>
      <c r="Z55" s="10" t="e">
        <f>IF(#REF!&lt;&gt;"",#REF!,"")</f>
        <v>#REF!</v>
      </c>
      <c r="AA55" s="10" t="e">
        <f>IF(#REF!&lt;&gt;"",#REF!,"")</f>
        <v>#REF!</v>
      </c>
      <c r="AB55" s="11" t="e">
        <f>IF(#REF!&lt;&gt;"",#REF!,0)</f>
        <v>#REF!</v>
      </c>
      <c r="AC55" t="e">
        <f t="shared" si="2"/>
        <v>#REF!</v>
      </c>
    </row>
    <row r="56" spans="1:29" ht="12.75" hidden="1">
      <c r="A56" t="s">
        <v>24</v>
      </c>
      <c r="B56" s="8" t="e">
        <f>#REF!</f>
        <v>#REF!</v>
      </c>
      <c r="D56" t="s">
        <v>113</v>
      </c>
      <c r="E56">
        <v>1</v>
      </c>
      <c r="F56" t="e">
        <f>#REF!</f>
        <v>#REF!</v>
      </c>
      <c r="G56" t="e">
        <f>IF(#REF!=0,"",#REF!)</f>
        <v>#REF!</v>
      </c>
      <c r="H56" s="19" t="e">
        <f t="shared" si="0"/>
        <v>#REF!</v>
      </c>
      <c r="I56" t="e">
        <f t="shared" si="1"/>
        <v>#REF!</v>
      </c>
      <c r="J56" s="31" t="e">
        <f>#REF!</f>
        <v>#REF!</v>
      </c>
      <c r="K56" s="32" t="e">
        <f>#REF!</f>
        <v>#REF!</v>
      </c>
      <c r="L56" s="31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2"/>
      <c r="Y56" s="10" t="e">
        <f>IF(#REF!&lt;&gt;"",TEXT(#REF!,"00000000"),"")</f>
        <v>#REF!</v>
      </c>
      <c r="Z56" s="10" t="e">
        <f>IF(#REF!&lt;&gt;"",#REF!,"")</f>
        <v>#REF!</v>
      </c>
      <c r="AA56" s="10" t="e">
        <f>IF(#REF!&lt;&gt;"",#REF!,"")</f>
        <v>#REF!</v>
      </c>
      <c r="AB56" s="11" t="e">
        <f>IF(#REF!&lt;&gt;"",#REF!,0)</f>
        <v>#REF!</v>
      </c>
      <c r="AC56" t="e">
        <f t="shared" si="2"/>
        <v>#REF!</v>
      </c>
    </row>
    <row r="57" spans="1:29" ht="12.75" hidden="1">
      <c r="A57" t="s">
        <v>25</v>
      </c>
      <c r="B57" s="8" t="e">
        <f>#REF!</f>
        <v>#REF!</v>
      </c>
      <c r="D57" t="s">
        <v>113</v>
      </c>
      <c r="E57">
        <v>1</v>
      </c>
      <c r="F57" t="e">
        <f>#REF!</f>
        <v>#REF!</v>
      </c>
      <c r="G57" t="e">
        <f>IF(#REF!=0,"",#REF!)</f>
        <v>#REF!</v>
      </c>
      <c r="H57" s="19" t="e">
        <f t="shared" si="0"/>
        <v>#REF!</v>
      </c>
      <c r="I57" t="e">
        <f t="shared" si="1"/>
        <v>#REF!</v>
      </c>
      <c r="J57" s="31" t="e">
        <f>#REF!</f>
        <v>#REF!</v>
      </c>
      <c r="K57" s="32" t="e">
        <f>#REF!</f>
        <v>#REF!</v>
      </c>
      <c r="L57" s="31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2"/>
      <c r="Y57" s="10" t="e">
        <f>IF(#REF!&lt;&gt;"",TEXT(#REF!,"00000000"),"")</f>
        <v>#REF!</v>
      </c>
      <c r="Z57" s="10" t="e">
        <f>IF(#REF!&lt;&gt;"",#REF!,"")</f>
        <v>#REF!</v>
      </c>
      <c r="AA57" s="10" t="e">
        <f>IF(#REF!&lt;&gt;"",#REF!,"")</f>
        <v>#REF!</v>
      </c>
      <c r="AB57" s="11" t="e">
        <f>IF(#REF!&lt;&gt;"",#REF!,0)</f>
        <v>#REF!</v>
      </c>
      <c r="AC57" t="e">
        <f t="shared" si="2"/>
        <v>#REF!</v>
      </c>
    </row>
    <row r="58" spans="1:29" ht="12.75" hidden="1">
      <c r="A58" t="s">
        <v>70</v>
      </c>
      <c r="B58" s="8" t="e">
        <f>IF(#REF!&gt;0,"NE","DA")</f>
        <v>#REF!</v>
      </c>
      <c r="D58" t="s">
        <v>113</v>
      </c>
      <c r="E58">
        <v>1</v>
      </c>
      <c r="F58" t="e">
        <f>#REF!</f>
        <v>#REF!</v>
      </c>
      <c r="G58" t="e">
        <f>IF(#REF!=0,"",#REF!)</f>
        <v>#REF!</v>
      </c>
      <c r="H58" s="19" t="e">
        <f t="shared" si="0"/>
        <v>#REF!</v>
      </c>
      <c r="I58" t="e">
        <f t="shared" si="1"/>
        <v>#REF!</v>
      </c>
      <c r="J58" s="31" t="e">
        <f>#REF!</f>
        <v>#REF!</v>
      </c>
      <c r="K58" s="32" t="e">
        <f>#REF!</f>
        <v>#REF!</v>
      </c>
      <c r="L58" s="31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2"/>
      <c r="Y58" s="10" t="e">
        <f>IF(#REF!&lt;&gt;"",TEXT(#REF!,"00000000"),"")</f>
        <v>#REF!</v>
      </c>
      <c r="Z58" s="10" t="e">
        <f>IF(#REF!&lt;&gt;"",#REF!,"")</f>
        <v>#REF!</v>
      </c>
      <c r="AA58" s="10" t="e">
        <f>IF(#REF!&lt;&gt;"",#REF!,"")</f>
        <v>#REF!</v>
      </c>
      <c r="AB58" s="11" t="e">
        <f>IF(#REF!&lt;&gt;"",#REF!,0)</f>
        <v>#REF!</v>
      </c>
      <c r="AC58" t="e">
        <f t="shared" si="2"/>
        <v>#REF!</v>
      </c>
    </row>
    <row r="59" spans="1:29" ht="12.75" hidden="1">
      <c r="A59" t="s">
        <v>40</v>
      </c>
      <c r="B59" s="19" t="e">
        <f>SUM(H2:H386)+SUM(#REF!)+SUM(AC2:AC101)</f>
        <v>#REF!</v>
      </c>
      <c r="D59" t="s">
        <v>113</v>
      </c>
      <c r="E59">
        <v>1</v>
      </c>
      <c r="F59" t="e">
        <f>#REF!</f>
        <v>#REF!</v>
      </c>
      <c r="G59" t="e">
        <f>IF(#REF!=0,"",#REF!)</f>
        <v>#REF!</v>
      </c>
      <c r="H59" s="19" t="e">
        <f t="shared" si="0"/>
        <v>#REF!</v>
      </c>
      <c r="I59" t="e">
        <f t="shared" si="1"/>
        <v>#REF!</v>
      </c>
      <c r="J59" s="31" t="e">
        <f>#REF!</f>
        <v>#REF!</v>
      </c>
      <c r="K59" s="32" t="e">
        <f>#REF!</f>
        <v>#REF!</v>
      </c>
      <c r="L59" s="31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2"/>
      <c r="Y59" s="10" t="e">
        <f>IF(#REF!&lt;&gt;"",TEXT(#REF!,"00000000"),"")</f>
        <v>#REF!</v>
      </c>
      <c r="Z59" s="10" t="e">
        <f>IF(#REF!&lt;&gt;"",#REF!,"")</f>
        <v>#REF!</v>
      </c>
      <c r="AA59" s="10" t="e">
        <f>IF(#REF!&lt;&gt;"",#REF!,"")</f>
        <v>#REF!</v>
      </c>
      <c r="AB59" s="11" t="e">
        <f>IF(#REF!&lt;&gt;"",#REF!,0)</f>
        <v>#REF!</v>
      </c>
      <c r="AC59" t="e">
        <f t="shared" si="2"/>
        <v>#REF!</v>
      </c>
    </row>
    <row r="60" spans="1:29" ht="12.75" hidden="1">
      <c r="A60" t="s">
        <v>7</v>
      </c>
      <c r="B60" s="8" t="e">
        <f>IF(#REF!&lt;&gt;"",LOOKUP(#REF!,#REF!,#REF!),"")</f>
        <v>#REF!</v>
      </c>
      <c r="D60" t="s">
        <v>113</v>
      </c>
      <c r="E60">
        <v>1</v>
      </c>
      <c r="F60" t="e">
        <f>#REF!</f>
        <v>#REF!</v>
      </c>
      <c r="G60" t="e">
        <f>IF(#REF!=0,"",#REF!)</f>
        <v>#REF!</v>
      </c>
      <c r="H60" s="19" t="e">
        <f t="shared" si="0"/>
        <v>#REF!</v>
      </c>
      <c r="I60" t="e">
        <f t="shared" si="1"/>
        <v>#REF!</v>
      </c>
      <c r="J60" s="31" t="e">
        <f>#REF!</f>
        <v>#REF!</v>
      </c>
      <c r="K60" s="32" t="e">
        <f>#REF!</f>
        <v>#REF!</v>
      </c>
      <c r="L60" s="31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2"/>
      <c r="Y60" s="10" t="e">
        <f>IF(#REF!&lt;&gt;"",TEXT(#REF!,"00000000"),"")</f>
        <v>#REF!</v>
      </c>
      <c r="Z60" s="10" t="e">
        <f>IF(#REF!&lt;&gt;"",#REF!,"")</f>
        <v>#REF!</v>
      </c>
      <c r="AA60" s="10" t="e">
        <f>IF(#REF!&lt;&gt;"",#REF!,"")</f>
        <v>#REF!</v>
      </c>
      <c r="AB60" s="11" t="e">
        <f>IF(#REF!&lt;&gt;"",#REF!,0)</f>
        <v>#REF!</v>
      </c>
      <c r="AC60" t="e">
        <f t="shared" si="2"/>
        <v>#REF!</v>
      </c>
    </row>
    <row r="61" spans="1:29" ht="12.75" hidden="1">
      <c r="A61" t="s">
        <v>77</v>
      </c>
      <c r="B61" s="19" t="e">
        <f>SUM(AC2:AC101)</f>
        <v>#REF!</v>
      </c>
      <c r="D61" t="s">
        <v>113</v>
      </c>
      <c r="E61">
        <v>1</v>
      </c>
      <c r="F61" t="e">
        <f>#REF!</f>
        <v>#REF!</v>
      </c>
      <c r="G61" t="e">
        <f>IF(#REF!=0,"",#REF!)</f>
        <v>#REF!</v>
      </c>
      <c r="H61" s="19" t="e">
        <f t="shared" si="0"/>
        <v>#REF!</v>
      </c>
      <c r="I61" t="e">
        <f t="shared" si="1"/>
        <v>#REF!</v>
      </c>
      <c r="J61" s="31" t="e">
        <f>#REF!</f>
        <v>#REF!</v>
      </c>
      <c r="K61" s="32" t="e">
        <f>#REF!</f>
        <v>#REF!</v>
      </c>
      <c r="L61" s="31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2"/>
      <c r="Y61" s="10" t="e">
        <f>IF(#REF!&lt;&gt;"",TEXT(#REF!,"00000000"),"")</f>
        <v>#REF!</v>
      </c>
      <c r="Z61" s="10" t="e">
        <f>IF(#REF!&lt;&gt;"",#REF!,"")</f>
        <v>#REF!</v>
      </c>
      <c r="AA61" s="10" t="e">
        <f>IF(#REF!&lt;&gt;"",#REF!,"")</f>
        <v>#REF!</v>
      </c>
      <c r="AB61" s="11" t="e">
        <f>IF(#REF!&lt;&gt;"",#REF!,0)</f>
        <v>#REF!</v>
      </c>
      <c r="AC61" t="e">
        <f t="shared" si="2"/>
        <v>#REF!</v>
      </c>
    </row>
    <row r="62" spans="4:29" ht="12.75" hidden="1">
      <c r="D62" t="s">
        <v>113</v>
      </c>
      <c r="E62">
        <v>1</v>
      </c>
      <c r="F62" t="e">
        <f>#REF!</f>
        <v>#REF!</v>
      </c>
      <c r="G62" t="e">
        <f>IF(#REF!=0,"",#REF!)</f>
        <v>#REF!</v>
      </c>
      <c r="H62" s="19" t="e">
        <f t="shared" si="0"/>
        <v>#REF!</v>
      </c>
      <c r="I62" t="e">
        <f t="shared" si="1"/>
        <v>#REF!</v>
      </c>
      <c r="J62" s="31" t="e">
        <f>#REF!</f>
        <v>#REF!</v>
      </c>
      <c r="K62" s="32" t="e">
        <f>#REF!</f>
        <v>#REF!</v>
      </c>
      <c r="L62" s="31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2"/>
      <c r="Y62" s="10" t="e">
        <f>IF(#REF!&lt;&gt;"",TEXT(#REF!,"00000000"),"")</f>
        <v>#REF!</v>
      </c>
      <c r="Z62" s="10" t="e">
        <f>IF(#REF!&lt;&gt;"",#REF!,"")</f>
        <v>#REF!</v>
      </c>
      <c r="AA62" s="10" t="e">
        <f>IF(#REF!&lt;&gt;"",#REF!,"")</f>
        <v>#REF!</v>
      </c>
      <c r="AB62" s="11" t="e">
        <f>IF(#REF!&lt;&gt;"",#REF!,0)</f>
        <v>#REF!</v>
      </c>
      <c r="AC62" t="e">
        <f t="shared" si="2"/>
        <v>#REF!</v>
      </c>
    </row>
    <row r="63" spans="4:29" ht="12.75" hidden="1">
      <c r="D63" t="s">
        <v>113</v>
      </c>
      <c r="E63">
        <v>1</v>
      </c>
      <c r="F63" t="e">
        <f>#REF!</f>
        <v>#REF!</v>
      </c>
      <c r="G63" t="e">
        <f>IF(#REF!=0,"",#REF!)</f>
        <v>#REF!</v>
      </c>
      <c r="H63" s="19" t="e">
        <f t="shared" si="0"/>
        <v>#REF!</v>
      </c>
      <c r="I63" t="e">
        <f t="shared" si="1"/>
        <v>#REF!</v>
      </c>
      <c r="J63" s="31" t="e">
        <f>#REF!</f>
        <v>#REF!</v>
      </c>
      <c r="K63" s="32" t="e">
        <f>#REF!</f>
        <v>#REF!</v>
      </c>
      <c r="L63" s="31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2"/>
      <c r="Y63" s="10" t="e">
        <f>IF(#REF!&lt;&gt;"",TEXT(#REF!,"00000000"),"")</f>
        <v>#REF!</v>
      </c>
      <c r="Z63" s="10" t="e">
        <f>IF(#REF!&lt;&gt;"",#REF!,"")</f>
        <v>#REF!</v>
      </c>
      <c r="AA63" s="10" t="e">
        <f>IF(#REF!&lt;&gt;"",#REF!,"")</f>
        <v>#REF!</v>
      </c>
      <c r="AB63" s="11" t="e">
        <f>IF(#REF!&lt;&gt;"",#REF!,0)</f>
        <v>#REF!</v>
      </c>
      <c r="AC63" t="e">
        <f t="shared" si="2"/>
        <v>#REF!</v>
      </c>
    </row>
    <row r="64" spans="4:29" ht="12.75" hidden="1">
      <c r="D64" t="s">
        <v>113</v>
      </c>
      <c r="E64">
        <v>1</v>
      </c>
      <c r="F64" t="e">
        <f>#REF!</f>
        <v>#REF!</v>
      </c>
      <c r="G64" t="e">
        <f>IF(#REF!=0,"",#REF!)</f>
        <v>#REF!</v>
      </c>
      <c r="H64" s="19" t="e">
        <f t="shared" si="0"/>
        <v>#REF!</v>
      </c>
      <c r="I64" t="e">
        <f t="shared" si="1"/>
        <v>#REF!</v>
      </c>
      <c r="J64" s="31" t="e">
        <f>#REF!</f>
        <v>#REF!</v>
      </c>
      <c r="K64" s="32" t="e">
        <f>#REF!</f>
        <v>#REF!</v>
      </c>
      <c r="L64" s="31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2"/>
      <c r="Y64" s="10" t="e">
        <f>IF(#REF!&lt;&gt;"",TEXT(#REF!,"00000000"),"")</f>
        <v>#REF!</v>
      </c>
      <c r="Z64" s="10" t="e">
        <f>IF(#REF!&lt;&gt;"",#REF!,"")</f>
        <v>#REF!</v>
      </c>
      <c r="AA64" s="10" t="e">
        <f>IF(#REF!&lt;&gt;"",#REF!,"")</f>
        <v>#REF!</v>
      </c>
      <c r="AB64" s="11" t="e">
        <f>IF(#REF!&lt;&gt;"",#REF!,0)</f>
        <v>#REF!</v>
      </c>
      <c r="AC64" t="e">
        <f t="shared" si="2"/>
        <v>#REF!</v>
      </c>
    </row>
    <row r="65" spans="4:29" ht="12.75" hidden="1">
      <c r="D65" t="s">
        <v>113</v>
      </c>
      <c r="E65">
        <v>1</v>
      </c>
      <c r="F65" t="e">
        <f>#REF!</f>
        <v>#REF!</v>
      </c>
      <c r="G65" t="e">
        <f>IF(#REF!=0,"",#REF!)</f>
        <v>#REF!</v>
      </c>
      <c r="H65" s="19" t="e">
        <f t="shared" si="0"/>
        <v>#REF!</v>
      </c>
      <c r="I65" t="e">
        <f t="shared" si="1"/>
        <v>#REF!</v>
      </c>
      <c r="J65" s="31" t="e">
        <f>#REF!</f>
        <v>#REF!</v>
      </c>
      <c r="K65" s="32" t="e">
        <f>#REF!</f>
        <v>#REF!</v>
      </c>
      <c r="L65" s="31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2"/>
      <c r="Y65" s="10" t="e">
        <f>IF(#REF!&lt;&gt;"",TEXT(#REF!,"00000000"),"")</f>
        <v>#REF!</v>
      </c>
      <c r="Z65" s="10" t="e">
        <f>IF(#REF!&lt;&gt;"",#REF!,"")</f>
        <v>#REF!</v>
      </c>
      <c r="AA65" s="10" t="e">
        <f>IF(#REF!&lt;&gt;"",#REF!,"")</f>
        <v>#REF!</v>
      </c>
      <c r="AB65" s="11" t="e">
        <f>IF(#REF!&lt;&gt;"",#REF!,0)</f>
        <v>#REF!</v>
      </c>
      <c r="AC65" t="e">
        <f t="shared" si="2"/>
        <v>#REF!</v>
      </c>
    </row>
    <row r="66" spans="4:29" ht="12.75" hidden="1">
      <c r="D66" t="s">
        <v>113</v>
      </c>
      <c r="E66">
        <v>1</v>
      </c>
      <c r="F66" t="e">
        <f>#REF!</f>
        <v>#REF!</v>
      </c>
      <c r="G66" t="e">
        <f>IF(#REF!=0,"",#REF!)</f>
        <v>#REF!</v>
      </c>
      <c r="H66" s="19" t="e">
        <f aca="true" t="shared" si="3" ref="H66:H129">J66/100*F66+2*K66/100*F66</f>
        <v>#REF!</v>
      </c>
      <c r="I66" t="e">
        <f t="shared" si="1"/>
        <v>#REF!</v>
      </c>
      <c r="J66" s="31" t="e">
        <f>#REF!</f>
        <v>#REF!</v>
      </c>
      <c r="K66" s="32" t="e">
        <f>#REF!</f>
        <v>#REF!</v>
      </c>
      <c r="L66" s="31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2"/>
      <c r="Y66" s="10" t="e">
        <f>IF(#REF!&lt;&gt;"",TEXT(#REF!,"00000000"),"")</f>
        <v>#REF!</v>
      </c>
      <c r="Z66" s="10" t="e">
        <f>IF(#REF!&lt;&gt;"",#REF!,"")</f>
        <v>#REF!</v>
      </c>
      <c r="AA66" s="10" t="e">
        <f>IF(#REF!&lt;&gt;"",#REF!,"")</f>
        <v>#REF!</v>
      </c>
      <c r="AB66" s="11" t="e">
        <f>IF(#REF!&lt;&gt;"",#REF!,0)</f>
        <v>#REF!</v>
      </c>
      <c r="AC66" t="e">
        <f t="shared" si="2"/>
        <v>#REF!</v>
      </c>
    </row>
    <row r="67" spans="4:29" ht="12.75" hidden="1">
      <c r="D67" t="s">
        <v>113</v>
      </c>
      <c r="E67">
        <v>1</v>
      </c>
      <c r="F67" t="e">
        <f>#REF!</f>
        <v>#REF!</v>
      </c>
      <c r="G67" t="e">
        <f>IF(#REF!=0,"",#REF!)</f>
        <v>#REF!</v>
      </c>
      <c r="H67" s="19" t="e">
        <f t="shared" si="3"/>
        <v>#REF!</v>
      </c>
      <c r="I67" t="e">
        <f aca="true" t="shared" si="4" ref="I67:I130">ABS(ROUND(J67,0)-J67)+ABS(ROUND(K67,0)-K67)</f>
        <v>#REF!</v>
      </c>
      <c r="J67" s="31" t="e">
        <f>#REF!</f>
        <v>#REF!</v>
      </c>
      <c r="K67" s="32" t="e">
        <f>#REF!</f>
        <v>#REF!</v>
      </c>
      <c r="L67" s="31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2"/>
      <c r="Y67" s="10" t="e">
        <f>IF(#REF!&lt;&gt;"",TEXT(#REF!,"00000000"),"")</f>
        <v>#REF!</v>
      </c>
      <c r="Z67" s="10" t="e">
        <f>IF(#REF!&lt;&gt;"",#REF!,"")</f>
        <v>#REF!</v>
      </c>
      <c r="AA67" s="10" t="e">
        <f>IF(#REF!&lt;&gt;"",#REF!,"")</f>
        <v>#REF!</v>
      </c>
      <c r="AB67" s="11" t="e">
        <f>IF(#REF!&lt;&gt;"",#REF!,0)</f>
        <v>#REF!</v>
      </c>
      <c r="AC67" t="e">
        <f aca="true" t="shared" si="5" ref="AC67:AC101">LEN(Y67)+LEN(Z67)+LEN(AA67)+INT(AB67)</f>
        <v>#REF!</v>
      </c>
    </row>
    <row r="68" spans="4:29" ht="12.75" hidden="1">
      <c r="D68" t="s">
        <v>113</v>
      </c>
      <c r="E68">
        <v>1</v>
      </c>
      <c r="F68" t="e">
        <f>#REF!</f>
        <v>#REF!</v>
      </c>
      <c r="G68" t="e">
        <f>IF(#REF!=0,"",#REF!)</f>
        <v>#REF!</v>
      </c>
      <c r="H68" s="19" t="e">
        <f t="shared" si="3"/>
        <v>#REF!</v>
      </c>
      <c r="I68" t="e">
        <f t="shared" si="4"/>
        <v>#REF!</v>
      </c>
      <c r="J68" s="31" t="e">
        <f>#REF!</f>
        <v>#REF!</v>
      </c>
      <c r="K68" s="32" t="e">
        <f>#REF!</f>
        <v>#REF!</v>
      </c>
      <c r="L68" s="31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2"/>
      <c r="Y68" s="10" t="e">
        <f>IF(#REF!&lt;&gt;"",TEXT(#REF!,"00000000"),"")</f>
        <v>#REF!</v>
      </c>
      <c r="Z68" s="10" t="e">
        <f>IF(#REF!&lt;&gt;"",#REF!,"")</f>
        <v>#REF!</v>
      </c>
      <c r="AA68" s="10" t="e">
        <f>IF(#REF!&lt;&gt;"",#REF!,"")</f>
        <v>#REF!</v>
      </c>
      <c r="AB68" s="11" t="e">
        <f>IF(#REF!&lt;&gt;"",#REF!,0)</f>
        <v>#REF!</v>
      </c>
      <c r="AC68" t="e">
        <f t="shared" si="5"/>
        <v>#REF!</v>
      </c>
    </row>
    <row r="69" spans="4:29" ht="12.75" hidden="1">
      <c r="D69" t="s">
        <v>113</v>
      </c>
      <c r="E69">
        <v>1</v>
      </c>
      <c r="F69" t="e">
        <f>#REF!</f>
        <v>#REF!</v>
      </c>
      <c r="G69" t="e">
        <f>IF(#REF!=0,"",#REF!)</f>
        <v>#REF!</v>
      </c>
      <c r="H69" s="19" t="e">
        <f t="shared" si="3"/>
        <v>#REF!</v>
      </c>
      <c r="I69" t="e">
        <f t="shared" si="4"/>
        <v>#REF!</v>
      </c>
      <c r="J69" s="31" t="e">
        <f>#REF!</f>
        <v>#REF!</v>
      </c>
      <c r="K69" s="32" t="e">
        <f>#REF!</f>
        <v>#REF!</v>
      </c>
      <c r="L69" s="31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2"/>
      <c r="Y69" s="10" t="e">
        <f>IF(#REF!&lt;&gt;"",TEXT(#REF!,"00000000"),"")</f>
        <v>#REF!</v>
      </c>
      <c r="Z69" s="10" t="e">
        <f>IF(#REF!&lt;&gt;"",#REF!,"")</f>
        <v>#REF!</v>
      </c>
      <c r="AA69" s="10" t="e">
        <f>IF(#REF!&lt;&gt;"",#REF!,"")</f>
        <v>#REF!</v>
      </c>
      <c r="AB69" s="11" t="e">
        <f>IF(#REF!&lt;&gt;"",#REF!,0)</f>
        <v>#REF!</v>
      </c>
      <c r="AC69" t="e">
        <f t="shared" si="5"/>
        <v>#REF!</v>
      </c>
    </row>
    <row r="70" spans="4:29" ht="12.75" hidden="1">
      <c r="D70" t="s">
        <v>113</v>
      </c>
      <c r="E70">
        <v>1</v>
      </c>
      <c r="F70" t="e">
        <f>#REF!</f>
        <v>#REF!</v>
      </c>
      <c r="G70" t="e">
        <f>IF(#REF!=0,"",#REF!)</f>
        <v>#REF!</v>
      </c>
      <c r="H70" s="19" t="e">
        <f t="shared" si="3"/>
        <v>#REF!</v>
      </c>
      <c r="I70" t="e">
        <f t="shared" si="4"/>
        <v>#REF!</v>
      </c>
      <c r="J70" s="31" t="e">
        <f>#REF!</f>
        <v>#REF!</v>
      </c>
      <c r="K70" s="32" t="e">
        <f>#REF!</f>
        <v>#REF!</v>
      </c>
      <c r="L70" s="31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2"/>
      <c r="Y70" s="10" t="e">
        <f>IF(#REF!&lt;&gt;"",TEXT(#REF!,"00000000"),"")</f>
        <v>#REF!</v>
      </c>
      <c r="Z70" s="10" t="e">
        <f>IF(#REF!&lt;&gt;"",#REF!,"")</f>
        <v>#REF!</v>
      </c>
      <c r="AA70" s="10" t="e">
        <f>IF(#REF!&lt;&gt;"",#REF!,"")</f>
        <v>#REF!</v>
      </c>
      <c r="AB70" s="11" t="e">
        <f>IF(#REF!&lt;&gt;"",#REF!,0)</f>
        <v>#REF!</v>
      </c>
      <c r="AC70" t="e">
        <f t="shared" si="5"/>
        <v>#REF!</v>
      </c>
    </row>
    <row r="71" spans="4:29" ht="12.75" hidden="1">
      <c r="D71" t="s">
        <v>113</v>
      </c>
      <c r="E71">
        <v>1</v>
      </c>
      <c r="F71" t="e">
        <f>#REF!</f>
        <v>#REF!</v>
      </c>
      <c r="G71" t="e">
        <f>IF(#REF!=0,"",#REF!)</f>
        <v>#REF!</v>
      </c>
      <c r="H71" s="19" t="e">
        <f t="shared" si="3"/>
        <v>#REF!</v>
      </c>
      <c r="I71" t="e">
        <f t="shared" si="4"/>
        <v>#REF!</v>
      </c>
      <c r="J71" s="31" t="e">
        <f>#REF!</f>
        <v>#REF!</v>
      </c>
      <c r="K71" s="32" t="e">
        <f>#REF!</f>
        <v>#REF!</v>
      </c>
      <c r="L71" s="31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2"/>
      <c r="Y71" s="10" t="e">
        <f>IF(#REF!&lt;&gt;"",TEXT(#REF!,"00000000"),"")</f>
        <v>#REF!</v>
      </c>
      <c r="Z71" s="10" t="e">
        <f>IF(#REF!&lt;&gt;"",#REF!,"")</f>
        <v>#REF!</v>
      </c>
      <c r="AA71" s="10" t="e">
        <f>IF(#REF!&lt;&gt;"",#REF!,"")</f>
        <v>#REF!</v>
      </c>
      <c r="AB71" s="11" t="e">
        <f>IF(#REF!&lt;&gt;"",#REF!,0)</f>
        <v>#REF!</v>
      </c>
      <c r="AC71" t="e">
        <f t="shared" si="5"/>
        <v>#REF!</v>
      </c>
    </row>
    <row r="72" spans="4:29" ht="12.75" hidden="1">
      <c r="D72" t="s">
        <v>113</v>
      </c>
      <c r="E72">
        <v>1</v>
      </c>
      <c r="F72" t="e">
        <f>#REF!</f>
        <v>#REF!</v>
      </c>
      <c r="G72" t="e">
        <f>IF(#REF!=0,"",#REF!)</f>
        <v>#REF!</v>
      </c>
      <c r="H72" s="19" t="e">
        <f t="shared" si="3"/>
        <v>#REF!</v>
      </c>
      <c r="I72" t="e">
        <f t="shared" si="4"/>
        <v>#REF!</v>
      </c>
      <c r="J72" s="31" t="e">
        <f>#REF!</f>
        <v>#REF!</v>
      </c>
      <c r="K72" s="32" t="e">
        <f>#REF!</f>
        <v>#REF!</v>
      </c>
      <c r="L72" s="31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2"/>
      <c r="Y72" s="10" t="e">
        <f>IF(#REF!&lt;&gt;"",TEXT(#REF!,"00000000"),"")</f>
        <v>#REF!</v>
      </c>
      <c r="Z72" s="10" t="e">
        <f>IF(#REF!&lt;&gt;"",#REF!,"")</f>
        <v>#REF!</v>
      </c>
      <c r="AA72" s="10" t="e">
        <f>IF(#REF!&lt;&gt;"",#REF!,"")</f>
        <v>#REF!</v>
      </c>
      <c r="AB72" s="11" t="e">
        <f>IF(#REF!&lt;&gt;"",#REF!,0)</f>
        <v>#REF!</v>
      </c>
      <c r="AC72" t="e">
        <f t="shared" si="5"/>
        <v>#REF!</v>
      </c>
    </row>
    <row r="73" spans="4:29" ht="12.75" hidden="1">
      <c r="D73" t="s">
        <v>113</v>
      </c>
      <c r="E73">
        <v>1</v>
      </c>
      <c r="F73" t="e">
        <f>#REF!</f>
        <v>#REF!</v>
      </c>
      <c r="G73" t="e">
        <f>IF(#REF!=0,"",#REF!)</f>
        <v>#REF!</v>
      </c>
      <c r="H73" s="19" t="e">
        <f t="shared" si="3"/>
        <v>#REF!</v>
      </c>
      <c r="I73" t="e">
        <f t="shared" si="4"/>
        <v>#REF!</v>
      </c>
      <c r="J73" s="31" t="e">
        <f>#REF!</f>
        <v>#REF!</v>
      </c>
      <c r="K73" s="32" t="e">
        <f>#REF!</f>
        <v>#REF!</v>
      </c>
      <c r="L73" s="31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2"/>
      <c r="Y73" s="10" t="e">
        <f>IF(#REF!&lt;&gt;"",TEXT(#REF!,"00000000"),"")</f>
        <v>#REF!</v>
      </c>
      <c r="Z73" s="10" t="e">
        <f>IF(#REF!&lt;&gt;"",#REF!,"")</f>
        <v>#REF!</v>
      </c>
      <c r="AA73" s="10" t="e">
        <f>IF(#REF!&lt;&gt;"",#REF!,"")</f>
        <v>#REF!</v>
      </c>
      <c r="AB73" s="11" t="e">
        <f>IF(#REF!&lt;&gt;"",#REF!,0)</f>
        <v>#REF!</v>
      </c>
      <c r="AC73" t="e">
        <f t="shared" si="5"/>
        <v>#REF!</v>
      </c>
    </row>
    <row r="74" spans="4:29" ht="12.75" hidden="1">
      <c r="D74" t="s">
        <v>113</v>
      </c>
      <c r="E74">
        <v>1</v>
      </c>
      <c r="F74" t="e">
        <f>#REF!</f>
        <v>#REF!</v>
      </c>
      <c r="G74" t="e">
        <f>IF(#REF!=0,"",#REF!)</f>
        <v>#REF!</v>
      </c>
      <c r="H74" s="19" t="e">
        <f t="shared" si="3"/>
        <v>#REF!</v>
      </c>
      <c r="I74" t="e">
        <f t="shared" si="4"/>
        <v>#REF!</v>
      </c>
      <c r="J74" s="31" t="e">
        <f>#REF!</f>
        <v>#REF!</v>
      </c>
      <c r="K74" s="32" t="e">
        <f>#REF!</f>
        <v>#REF!</v>
      </c>
      <c r="L74" s="31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2"/>
      <c r="Y74" s="10" t="e">
        <f>IF(#REF!&lt;&gt;"",TEXT(#REF!,"00000000"),"")</f>
        <v>#REF!</v>
      </c>
      <c r="Z74" s="10" t="e">
        <f>IF(#REF!&lt;&gt;"",#REF!,"")</f>
        <v>#REF!</v>
      </c>
      <c r="AA74" s="10" t="e">
        <f>IF(#REF!&lt;&gt;"",#REF!,"")</f>
        <v>#REF!</v>
      </c>
      <c r="AB74" s="11" t="e">
        <f>IF(#REF!&lt;&gt;"",#REF!,0)</f>
        <v>#REF!</v>
      </c>
      <c r="AC74" t="e">
        <f t="shared" si="5"/>
        <v>#REF!</v>
      </c>
    </row>
    <row r="75" spans="4:29" ht="12.75" hidden="1">
      <c r="D75" t="s">
        <v>113</v>
      </c>
      <c r="E75">
        <v>1</v>
      </c>
      <c r="F75" t="e">
        <f>#REF!</f>
        <v>#REF!</v>
      </c>
      <c r="G75" t="e">
        <f>IF(#REF!=0,"",#REF!)</f>
        <v>#REF!</v>
      </c>
      <c r="H75" s="19" t="e">
        <f t="shared" si="3"/>
        <v>#REF!</v>
      </c>
      <c r="I75" t="e">
        <f t="shared" si="4"/>
        <v>#REF!</v>
      </c>
      <c r="J75" s="31" t="e">
        <f>#REF!</f>
        <v>#REF!</v>
      </c>
      <c r="K75" s="32" t="e">
        <f>#REF!</f>
        <v>#REF!</v>
      </c>
      <c r="L75" s="31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2"/>
      <c r="Y75" s="10" t="e">
        <f>IF(#REF!&lt;&gt;"",TEXT(#REF!,"00000000"),"")</f>
        <v>#REF!</v>
      </c>
      <c r="Z75" s="10" t="e">
        <f>IF(#REF!&lt;&gt;"",#REF!,"")</f>
        <v>#REF!</v>
      </c>
      <c r="AA75" s="10" t="e">
        <f>IF(#REF!&lt;&gt;"",#REF!,"")</f>
        <v>#REF!</v>
      </c>
      <c r="AB75" s="11" t="e">
        <f>IF(#REF!&lt;&gt;"",#REF!,0)</f>
        <v>#REF!</v>
      </c>
      <c r="AC75" t="e">
        <f t="shared" si="5"/>
        <v>#REF!</v>
      </c>
    </row>
    <row r="76" spans="4:29" ht="12.75" hidden="1">
      <c r="D76" t="s">
        <v>113</v>
      </c>
      <c r="E76">
        <v>1</v>
      </c>
      <c r="F76" t="e">
        <f>#REF!</f>
        <v>#REF!</v>
      </c>
      <c r="G76" t="e">
        <f>IF(#REF!=0,"",#REF!)</f>
        <v>#REF!</v>
      </c>
      <c r="H76" s="19" t="e">
        <f t="shared" si="3"/>
        <v>#REF!</v>
      </c>
      <c r="I76" t="e">
        <f t="shared" si="4"/>
        <v>#REF!</v>
      </c>
      <c r="J76" s="31" t="e">
        <f>#REF!</f>
        <v>#REF!</v>
      </c>
      <c r="K76" s="32" t="e">
        <f>#REF!</f>
        <v>#REF!</v>
      </c>
      <c r="L76" s="31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2"/>
      <c r="Y76" s="10" t="e">
        <f>IF(#REF!&lt;&gt;"",TEXT(#REF!,"00000000"),"")</f>
        <v>#REF!</v>
      </c>
      <c r="Z76" s="10" t="e">
        <f>IF(#REF!&lt;&gt;"",#REF!,"")</f>
        <v>#REF!</v>
      </c>
      <c r="AA76" s="10" t="e">
        <f>IF(#REF!&lt;&gt;"",#REF!,"")</f>
        <v>#REF!</v>
      </c>
      <c r="AB76" s="11" t="e">
        <f>IF(#REF!&lt;&gt;"",#REF!,0)</f>
        <v>#REF!</v>
      </c>
      <c r="AC76" t="e">
        <f t="shared" si="5"/>
        <v>#REF!</v>
      </c>
    </row>
    <row r="77" spans="4:29" ht="12.75" hidden="1">
      <c r="D77" t="s">
        <v>113</v>
      </c>
      <c r="E77">
        <v>1</v>
      </c>
      <c r="F77" t="e">
        <f>#REF!</f>
        <v>#REF!</v>
      </c>
      <c r="G77" t="e">
        <f>IF(#REF!=0,"",#REF!)</f>
        <v>#REF!</v>
      </c>
      <c r="H77" s="19" t="e">
        <f t="shared" si="3"/>
        <v>#REF!</v>
      </c>
      <c r="I77" t="e">
        <f t="shared" si="4"/>
        <v>#REF!</v>
      </c>
      <c r="J77" s="31" t="e">
        <f>#REF!</f>
        <v>#REF!</v>
      </c>
      <c r="K77" s="32" t="e">
        <f>#REF!</f>
        <v>#REF!</v>
      </c>
      <c r="L77" s="31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2"/>
      <c r="Y77" s="10" t="e">
        <f>IF(#REF!&lt;&gt;"",TEXT(#REF!,"00000000"),"")</f>
        <v>#REF!</v>
      </c>
      <c r="Z77" s="10" t="e">
        <f>IF(#REF!&lt;&gt;"",#REF!,"")</f>
        <v>#REF!</v>
      </c>
      <c r="AA77" s="10" t="e">
        <f>IF(#REF!&lt;&gt;"",#REF!,"")</f>
        <v>#REF!</v>
      </c>
      <c r="AB77" s="11" t="e">
        <f>IF(#REF!&lt;&gt;"",#REF!,0)</f>
        <v>#REF!</v>
      </c>
      <c r="AC77" t="e">
        <f t="shared" si="5"/>
        <v>#REF!</v>
      </c>
    </row>
    <row r="78" spans="4:29" ht="12.75" hidden="1">
      <c r="D78" t="s">
        <v>113</v>
      </c>
      <c r="E78">
        <v>1</v>
      </c>
      <c r="F78" t="e">
        <f>#REF!</f>
        <v>#REF!</v>
      </c>
      <c r="G78" t="e">
        <f>IF(#REF!=0,"",#REF!)</f>
        <v>#REF!</v>
      </c>
      <c r="H78" s="19" t="e">
        <f t="shared" si="3"/>
        <v>#REF!</v>
      </c>
      <c r="I78" t="e">
        <f t="shared" si="4"/>
        <v>#REF!</v>
      </c>
      <c r="J78" s="31" t="e">
        <f>#REF!</f>
        <v>#REF!</v>
      </c>
      <c r="K78" s="32" t="e">
        <f>#REF!</f>
        <v>#REF!</v>
      </c>
      <c r="L78" s="31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2"/>
      <c r="Y78" s="10" t="e">
        <f>IF(#REF!&lt;&gt;"",TEXT(#REF!,"00000000"),"")</f>
        <v>#REF!</v>
      </c>
      <c r="Z78" s="10" t="e">
        <f>IF(#REF!&lt;&gt;"",#REF!,"")</f>
        <v>#REF!</v>
      </c>
      <c r="AA78" s="10" t="e">
        <f>IF(#REF!&lt;&gt;"",#REF!,"")</f>
        <v>#REF!</v>
      </c>
      <c r="AB78" s="11" t="e">
        <f>IF(#REF!&lt;&gt;"",#REF!,0)</f>
        <v>#REF!</v>
      </c>
      <c r="AC78" t="e">
        <f t="shared" si="5"/>
        <v>#REF!</v>
      </c>
    </row>
    <row r="79" spans="4:29" ht="12.75" hidden="1">
      <c r="D79" t="s">
        <v>113</v>
      </c>
      <c r="E79">
        <v>1</v>
      </c>
      <c r="F79" t="e">
        <f>#REF!</f>
        <v>#REF!</v>
      </c>
      <c r="G79" t="e">
        <f>IF(#REF!=0,"",#REF!)</f>
        <v>#REF!</v>
      </c>
      <c r="H79" s="19" t="e">
        <f t="shared" si="3"/>
        <v>#REF!</v>
      </c>
      <c r="I79" t="e">
        <f t="shared" si="4"/>
        <v>#REF!</v>
      </c>
      <c r="J79" s="31" t="e">
        <f>#REF!</f>
        <v>#REF!</v>
      </c>
      <c r="K79" s="32" t="e">
        <f>#REF!</f>
        <v>#REF!</v>
      </c>
      <c r="L79" s="31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2"/>
      <c r="Y79" s="10" t="e">
        <f>IF(#REF!&lt;&gt;"",TEXT(#REF!,"00000000"),"")</f>
        <v>#REF!</v>
      </c>
      <c r="Z79" s="10" t="e">
        <f>IF(#REF!&lt;&gt;"",#REF!,"")</f>
        <v>#REF!</v>
      </c>
      <c r="AA79" s="10" t="e">
        <f>IF(#REF!&lt;&gt;"",#REF!,"")</f>
        <v>#REF!</v>
      </c>
      <c r="AB79" s="11" t="e">
        <f>IF(#REF!&lt;&gt;"",#REF!,0)</f>
        <v>#REF!</v>
      </c>
      <c r="AC79" t="e">
        <f t="shared" si="5"/>
        <v>#REF!</v>
      </c>
    </row>
    <row r="80" spans="4:29" ht="12.75" hidden="1">
      <c r="D80" t="s">
        <v>113</v>
      </c>
      <c r="E80">
        <v>1</v>
      </c>
      <c r="F80" t="e">
        <f>#REF!</f>
        <v>#REF!</v>
      </c>
      <c r="G80" t="e">
        <f>IF(#REF!=0,"",#REF!)</f>
        <v>#REF!</v>
      </c>
      <c r="H80" s="19" t="e">
        <f t="shared" si="3"/>
        <v>#REF!</v>
      </c>
      <c r="I80" t="e">
        <f t="shared" si="4"/>
        <v>#REF!</v>
      </c>
      <c r="J80" s="31" t="e">
        <f>#REF!</f>
        <v>#REF!</v>
      </c>
      <c r="K80" s="32" t="e">
        <f>#REF!</f>
        <v>#REF!</v>
      </c>
      <c r="L80" s="31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2"/>
      <c r="Y80" s="10" t="e">
        <f>IF(#REF!&lt;&gt;"",TEXT(#REF!,"00000000"),"")</f>
        <v>#REF!</v>
      </c>
      <c r="Z80" s="10" t="e">
        <f>IF(#REF!&lt;&gt;"",#REF!,"")</f>
        <v>#REF!</v>
      </c>
      <c r="AA80" s="10" t="e">
        <f>IF(#REF!&lt;&gt;"",#REF!,"")</f>
        <v>#REF!</v>
      </c>
      <c r="AB80" s="11" t="e">
        <f>IF(#REF!&lt;&gt;"",#REF!,0)</f>
        <v>#REF!</v>
      </c>
      <c r="AC80" t="e">
        <f t="shared" si="5"/>
        <v>#REF!</v>
      </c>
    </row>
    <row r="81" spans="4:29" ht="12.75" hidden="1">
      <c r="D81" t="s">
        <v>113</v>
      </c>
      <c r="E81">
        <v>1</v>
      </c>
      <c r="F81" t="e">
        <f>#REF!</f>
        <v>#REF!</v>
      </c>
      <c r="G81" t="e">
        <f>IF(#REF!=0,"",#REF!)</f>
        <v>#REF!</v>
      </c>
      <c r="H81" s="19" t="e">
        <f t="shared" si="3"/>
        <v>#REF!</v>
      </c>
      <c r="I81" t="e">
        <f t="shared" si="4"/>
        <v>#REF!</v>
      </c>
      <c r="J81" s="31" t="e">
        <f>#REF!</f>
        <v>#REF!</v>
      </c>
      <c r="K81" s="32" t="e">
        <f>#REF!</f>
        <v>#REF!</v>
      </c>
      <c r="L81" s="31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2"/>
      <c r="Y81" s="10" t="e">
        <f>IF(#REF!&lt;&gt;"",TEXT(#REF!,"00000000"),"")</f>
        <v>#REF!</v>
      </c>
      <c r="Z81" s="10" t="e">
        <f>IF(#REF!&lt;&gt;"",#REF!,"")</f>
        <v>#REF!</v>
      </c>
      <c r="AA81" s="10" t="e">
        <f>IF(#REF!&lt;&gt;"",#REF!,"")</f>
        <v>#REF!</v>
      </c>
      <c r="AB81" s="11" t="e">
        <f>IF(#REF!&lt;&gt;"",#REF!,0)</f>
        <v>#REF!</v>
      </c>
      <c r="AC81" t="e">
        <f t="shared" si="5"/>
        <v>#REF!</v>
      </c>
    </row>
    <row r="82" spans="4:29" ht="12.75" hidden="1">
      <c r="D82" t="s">
        <v>113</v>
      </c>
      <c r="E82">
        <v>1</v>
      </c>
      <c r="F82" t="e">
        <f>#REF!</f>
        <v>#REF!</v>
      </c>
      <c r="G82" t="e">
        <f>IF(#REF!=0,"",#REF!)</f>
        <v>#REF!</v>
      </c>
      <c r="H82" s="19" t="e">
        <f t="shared" si="3"/>
        <v>#REF!</v>
      </c>
      <c r="I82" t="e">
        <f t="shared" si="4"/>
        <v>#REF!</v>
      </c>
      <c r="J82" s="31" t="e">
        <f>#REF!</f>
        <v>#REF!</v>
      </c>
      <c r="K82" s="32" t="e">
        <f>#REF!</f>
        <v>#REF!</v>
      </c>
      <c r="L82" s="31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2"/>
      <c r="Y82" s="10" t="e">
        <f>IF(#REF!&lt;&gt;"",TEXT(#REF!,"00000000"),"")</f>
        <v>#REF!</v>
      </c>
      <c r="Z82" s="10" t="e">
        <f>IF(#REF!&lt;&gt;"",#REF!,"")</f>
        <v>#REF!</v>
      </c>
      <c r="AA82" s="10" t="e">
        <f>IF(#REF!&lt;&gt;"",#REF!,"")</f>
        <v>#REF!</v>
      </c>
      <c r="AB82" s="11" t="e">
        <f>IF(#REF!&lt;&gt;"",#REF!,0)</f>
        <v>#REF!</v>
      </c>
      <c r="AC82" t="e">
        <f t="shared" si="5"/>
        <v>#REF!</v>
      </c>
    </row>
    <row r="83" spans="4:29" ht="12.75" hidden="1">
      <c r="D83" t="s">
        <v>113</v>
      </c>
      <c r="E83">
        <v>1</v>
      </c>
      <c r="F83" t="e">
        <f>#REF!</f>
        <v>#REF!</v>
      </c>
      <c r="G83" t="e">
        <f>IF(#REF!=0,"",#REF!)</f>
        <v>#REF!</v>
      </c>
      <c r="H83" s="19" t="e">
        <f t="shared" si="3"/>
        <v>#REF!</v>
      </c>
      <c r="I83" t="e">
        <f t="shared" si="4"/>
        <v>#REF!</v>
      </c>
      <c r="J83" s="31" t="e">
        <f>#REF!</f>
        <v>#REF!</v>
      </c>
      <c r="K83" s="32" t="e">
        <f>#REF!</f>
        <v>#REF!</v>
      </c>
      <c r="L83" s="31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2"/>
      <c r="Y83" s="10" t="e">
        <f>IF(#REF!&lt;&gt;"",TEXT(#REF!,"00000000"),"")</f>
        <v>#REF!</v>
      </c>
      <c r="Z83" s="10" t="e">
        <f>IF(#REF!&lt;&gt;"",#REF!,"")</f>
        <v>#REF!</v>
      </c>
      <c r="AA83" s="10" t="e">
        <f>IF(#REF!&lt;&gt;"",#REF!,"")</f>
        <v>#REF!</v>
      </c>
      <c r="AB83" s="11" t="e">
        <f>IF(#REF!&lt;&gt;"",#REF!,0)</f>
        <v>#REF!</v>
      </c>
      <c r="AC83" t="e">
        <f t="shared" si="5"/>
        <v>#REF!</v>
      </c>
    </row>
    <row r="84" spans="4:29" ht="12.75" hidden="1">
      <c r="D84" t="s">
        <v>113</v>
      </c>
      <c r="E84">
        <v>1</v>
      </c>
      <c r="F84" t="e">
        <f>#REF!</f>
        <v>#REF!</v>
      </c>
      <c r="G84" t="e">
        <f>IF(#REF!=0,"",#REF!)</f>
        <v>#REF!</v>
      </c>
      <c r="H84" s="19" t="e">
        <f t="shared" si="3"/>
        <v>#REF!</v>
      </c>
      <c r="I84" t="e">
        <f t="shared" si="4"/>
        <v>#REF!</v>
      </c>
      <c r="J84" s="31" t="e">
        <f>#REF!</f>
        <v>#REF!</v>
      </c>
      <c r="K84" s="32" t="e">
        <f>#REF!</f>
        <v>#REF!</v>
      </c>
      <c r="L84" s="31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2"/>
      <c r="Y84" s="10" t="e">
        <f>IF(#REF!&lt;&gt;"",TEXT(#REF!,"00000000"),"")</f>
        <v>#REF!</v>
      </c>
      <c r="Z84" s="10" t="e">
        <f>IF(#REF!&lt;&gt;"",#REF!,"")</f>
        <v>#REF!</v>
      </c>
      <c r="AA84" s="10" t="e">
        <f>IF(#REF!&lt;&gt;"",#REF!,"")</f>
        <v>#REF!</v>
      </c>
      <c r="AB84" s="11" t="e">
        <f>IF(#REF!&lt;&gt;"",#REF!,0)</f>
        <v>#REF!</v>
      </c>
      <c r="AC84" t="e">
        <f t="shared" si="5"/>
        <v>#REF!</v>
      </c>
    </row>
    <row r="85" spans="4:29" ht="12.75" hidden="1">
      <c r="D85" t="s">
        <v>113</v>
      </c>
      <c r="E85">
        <v>1</v>
      </c>
      <c r="F85" t="e">
        <f>#REF!</f>
        <v>#REF!</v>
      </c>
      <c r="G85" t="e">
        <f>IF(#REF!=0,"",#REF!)</f>
        <v>#REF!</v>
      </c>
      <c r="H85" s="19" t="e">
        <f t="shared" si="3"/>
        <v>#REF!</v>
      </c>
      <c r="I85" t="e">
        <f t="shared" si="4"/>
        <v>#REF!</v>
      </c>
      <c r="J85" s="31" t="e">
        <f>#REF!</f>
        <v>#REF!</v>
      </c>
      <c r="K85" s="32" t="e">
        <f>#REF!</f>
        <v>#REF!</v>
      </c>
      <c r="L85" s="31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2"/>
      <c r="Y85" s="10" t="e">
        <f>IF(#REF!&lt;&gt;"",TEXT(#REF!,"00000000"),"")</f>
        <v>#REF!</v>
      </c>
      <c r="Z85" s="10" t="e">
        <f>IF(#REF!&lt;&gt;"",#REF!,"")</f>
        <v>#REF!</v>
      </c>
      <c r="AA85" s="10" t="e">
        <f>IF(#REF!&lt;&gt;"",#REF!,"")</f>
        <v>#REF!</v>
      </c>
      <c r="AB85" s="11" t="e">
        <f>IF(#REF!&lt;&gt;"",#REF!,0)</f>
        <v>#REF!</v>
      </c>
      <c r="AC85" t="e">
        <f t="shared" si="5"/>
        <v>#REF!</v>
      </c>
    </row>
    <row r="86" spans="4:29" ht="12.75" hidden="1">
      <c r="D86" t="s">
        <v>113</v>
      </c>
      <c r="E86">
        <v>1</v>
      </c>
      <c r="F86" t="e">
        <f>#REF!</f>
        <v>#REF!</v>
      </c>
      <c r="G86" t="e">
        <f>IF(#REF!=0,"",#REF!)</f>
        <v>#REF!</v>
      </c>
      <c r="H86" s="19" t="e">
        <f t="shared" si="3"/>
        <v>#REF!</v>
      </c>
      <c r="I86" t="e">
        <f t="shared" si="4"/>
        <v>#REF!</v>
      </c>
      <c r="J86" s="31" t="e">
        <f>#REF!</f>
        <v>#REF!</v>
      </c>
      <c r="K86" s="32" t="e">
        <f>#REF!</f>
        <v>#REF!</v>
      </c>
      <c r="L86" s="31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2"/>
      <c r="Y86" s="10" t="e">
        <f>IF(#REF!&lt;&gt;"",TEXT(#REF!,"00000000"),"")</f>
        <v>#REF!</v>
      </c>
      <c r="Z86" s="10" t="e">
        <f>IF(#REF!&lt;&gt;"",#REF!,"")</f>
        <v>#REF!</v>
      </c>
      <c r="AA86" s="10" t="e">
        <f>IF(#REF!&lt;&gt;"",#REF!,"")</f>
        <v>#REF!</v>
      </c>
      <c r="AB86" s="11" t="e">
        <f>IF(#REF!&lt;&gt;"",#REF!,0)</f>
        <v>#REF!</v>
      </c>
      <c r="AC86" t="e">
        <f t="shared" si="5"/>
        <v>#REF!</v>
      </c>
    </row>
    <row r="87" spans="4:29" ht="12.75" hidden="1">
      <c r="D87" t="s">
        <v>113</v>
      </c>
      <c r="E87">
        <v>1</v>
      </c>
      <c r="F87" t="e">
        <f>#REF!</f>
        <v>#REF!</v>
      </c>
      <c r="G87" t="e">
        <f>IF(#REF!=0,"",#REF!)</f>
        <v>#REF!</v>
      </c>
      <c r="H87" s="19" t="e">
        <f t="shared" si="3"/>
        <v>#REF!</v>
      </c>
      <c r="I87" t="e">
        <f t="shared" si="4"/>
        <v>#REF!</v>
      </c>
      <c r="J87" s="31" t="e">
        <f>#REF!</f>
        <v>#REF!</v>
      </c>
      <c r="K87" s="32" t="e">
        <f>#REF!</f>
        <v>#REF!</v>
      </c>
      <c r="L87" s="31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2"/>
      <c r="Y87" s="10" t="e">
        <f>IF(#REF!&lt;&gt;"",TEXT(#REF!,"00000000"),"")</f>
        <v>#REF!</v>
      </c>
      <c r="Z87" s="10" t="e">
        <f>IF(#REF!&lt;&gt;"",#REF!,"")</f>
        <v>#REF!</v>
      </c>
      <c r="AA87" s="10" t="e">
        <f>IF(#REF!&lt;&gt;"",#REF!,"")</f>
        <v>#REF!</v>
      </c>
      <c r="AB87" s="11" t="e">
        <f>IF(#REF!&lt;&gt;"",#REF!,0)</f>
        <v>#REF!</v>
      </c>
      <c r="AC87" t="e">
        <f t="shared" si="5"/>
        <v>#REF!</v>
      </c>
    </row>
    <row r="88" spans="4:29" ht="12.75" hidden="1">
      <c r="D88" t="s">
        <v>113</v>
      </c>
      <c r="E88">
        <v>1</v>
      </c>
      <c r="F88" t="e">
        <f>#REF!</f>
        <v>#REF!</v>
      </c>
      <c r="G88" t="e">
        <f>IF(#REF!=0,"",#REF!)</f>
        <v>#REF!</v>
      </c>
      <c r="H88" s="19" t="e">
        <f t="shared" si="3"/>
        <v>#REF!</v>
      </c>
      <c r="I88" t="e">
        <f t="shared" si="4"/>
        <v>#REF!</v>
      </c>
      <c r="J88" s="31" t="e">
        <f>#REF!</f>
        <v>#REF!</v>
      </c>
      <c r="K88" s="32" t="e">
        <f>#REF!</f>
        <v>#REF!</v>
      </c>
      <c r="L88" s="31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2"/>
      <c r="Y88" s="10" t="e">
        <f>IF(#REF!&lt;&gt;"",TEXT(#REF!,"00000000"),"")</f>
        <v>#REF!</v>
      </c>
      <c r="Z88" s="10" t="e">
        <f>IF(#REF!&lt;&gt;"",#REF!,"")</f>
        <v>#REF!</v>
      </c>
      <c r="AA88" s="10" t="e">
        <f>IF(#REF!&lt;&gt;"",#REF!,"")</f>
        <v>#REF!</v>
      </c>
      <c r="AB88" s="11" t="e">
        <f>IF(#REF!&lt;&gt;"",#REF!,0)</f>
        <v>#REF!</v>
      </c>
      <c r="AC88" t="e">
        <f t="shared" si="5"/>
        <v>#REF!</v>
      </c>
    </row>
    <row r="89" spans="4:29" ht="12.75" hidden="1">
      <c r="D89" t="s">
        <v>113</v>
      </c>
      <c r="E89">
        <v>1</v>
      </c>
      <c r="F89" t="e">
        <f>#REF!</f>
        <v>#REF!</v>
      </c>
      <c r="G89" t="e">
        <f>IF(#REF!=0,"",#REF!)</f>
        <v>#REF!</v>
      </c>
      <c r="H89" s="19" t="e">
        <f t="shared" si="3"/>
        <v>#REF!</v>
      </c>
      <c r="I89" t="e">
        <f t="shared" si="4"/>
        <v>#REF!</v>
      </c>
      <c r="J89" s="31" t="e">
        <f>#REF!</f>
        <v>#REF!</v>
      </c>
      <c r="K89" s="32" t="e">
        <f>#REF!</f>
        <v>#REF!</v>
      </c>
      <c r="L89" s="31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2"/>
      <c r="Y89" s="10" t="e">
        <f>IF(#REF!&lt;&gt;"",TEXT(#REF!,"00000000"),"")</f>
        <v>#REF!</v>
      </c>
      <c r="Z89" s="10" t="e">
        <f>IF(#REF!&lt;&gt;"",#REF!,"")</f>
        <v>#REF!</v>
      </c>
      <c r="AA89" s="10" t="e">
        <f>IF(#REF!&lt;&gt;"",#REF!,"")</f>
        <v>#REF!</v>
      </c>
      <c r="AB89" s="11" t="e">
        <f>IF(#REF!&lt;&gt;"",#REF!,0)</f>
        <v>#REF!</v>
      </c>
      <c r="AC89" t="e">
        <f t="shared" si="5"/>
        <v>#REF!</v>
      </c>
    </row>
    <row r="90" spans="4:29" ht="12.75" hidden="1">
      <c r="D90" t="s">
        <v>113</v>
      </c>
      <c r="E90">
        <v>1</v>
      </c>
      <c r="F90" t="e">
        <f>#REF!</f>
        <v>#REF!</v>
      </c>
      <c r="G90" t="e">
        <f>IF(#REF!=0,"",#REF!)</f>
        <v>#REF!</v>
      </c>
      <c r="H90" s="19" t="e">
        <f t="shared" si="3"/>
        <v>#REF!</v>
      </c>
      <c r="I90" t="e">
        <f t="shared" si="4"/>
        <v>#REF!</v>
      </c>
      <c r="J90" s="31" t="e">
        <f>#REF!</f>
        <v>#REF!</v>
      </c>
      <c r="K90" s="32" t="e">
        <f>#REF!</f>
        <v>#REF!</v>
      </c>
      <c r="L90" s="31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2"/>
      <c r="Y90" s="10" t="e">
        <f>IF(#REF!&lt;&gt;"",TEXT(#REF!,"00000000"),"")</f>
        <v>#REF!</v>
      </c>
      <c r="Z90" s="10" t="e">
        <f>IF(#REF!&lt;&gt;"",#REF!,"")</f>
        <v>#REF!</v>
      </c>
      <c r="AA90" s="10" t="e">
        <f>IF(#REF!&lt;&gt;"",#REF!,"")</f>
        <v>#REF!</v>
      </c>
      <c r="AB90" s="11" t="e">
        <f>IF(#REF!&lt;&gt;"",#REF!,0)</f>
        <v>#REF!</v>
      </c>
      <c r="AC90" t="e">
        <f t="shared" si="5"/>
        <v>#REF!</v>
      </c>
    </row>
    <row r="91" spans="4:29" ht="12.75" hidden="1">
      <c r="D91" t="s">
        <v>113</v>
      </c>
      <c r="E91">
        <v>1</v>
      </c>
      <c r="F91" t="e">
        <f>#REF!</f>
        <v>#REF!</v>
      </c>
      <c r="G91" t="e">
        <f>IF(#REF!=0,"",#REF!)</f>
        <v>#REF!</v>
      </c>
      <c r="H91" s="19" t="e">
        <f t="shared" si="3"/>
        <v>#REF!</v>
      </c>
      <c r="I91" t="e">
        <f t="shared" si="4"/>
        <v>#REF!</v>
      </c>
      <c r="J91" s="31" t="e">
        <f>#REF!</f>
        <v>#REF!</v>
      </c>
      <c r="K91" s="32" t="e">
        <f>#REF!</f>
        <v>#REF!</v>
      </c>
      <c r="L91" s="31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2"/>
      <c r="Y91" s="10" t="e">
        <f>IF(#REF!&lt;&gt;"",TEXT(#REF!,"00000000"),"")</f>
        <v>#REF!</v>
      </c>
      <c r="Z91" s="10" t="e">
        <f>IF(#REF!&lt;&gt;"",#REF!,"")</f>
        <v>#REF!</v>
      </c>
      <c r="AA91" s="10" t="e">
        <f>IF(#REF!&lt;&gt;"",#REF!,"")</f>
        <v>#REF!</v>
      </c>
      <c r="AB91" s="11" t="e">
        <f>IF(#REF!&lt;&gt;"",#REF!,0)</f>
        <v>#REF!</v>
      </c>
      <c r="AC91" t="e">
        <f t="shared" si="5"/>
        <v>#REF!</v>
      </c>
    </row>
    <row r="92" spans="4:29" ht="12.75" hidden="1">
      <c r="D92" t="s">
        <v>113</v>
      </c>
      <c r="E92">
        <v>1</v>
      </c>
      <c r="F92" t="e">
        <f>#REF!</f>
        <v>#REF!</v>
      </c>
      <c r="G92" t="e">
        <f>IF(#REF!=0,"",#REF!)</f>
        <v>#REF!</v>
      </c>
      <c r="H92" s="19" t="e">
        <f t="shared" si="3"/>
        <v>#REF!</v>
      </c>
      <c r="I92" t="e">
        <f t="shared" si="4"/>
        <v>#REF!</v>
      </c>
      <c r="J92" s="31" t="e">
        <f>#REF!</f>
        <v>#REF!</v>
      </c>
      <c r="K92" s="32" t="e">
        <f>#REF!</f>
        <v>#REF!</v>
      </c>
      <c r="L92" s="31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2"/>
      <c r="Y92" s="10" t="e">
        <f>IF(#REF!&lt;&gt;"",TEXT(#REF!,"00000000"),"")</f>
        <v>#REF!</v>
      </c>
      <c r="Z92" s="10" t="e">
        <f>IF(#REF!&lt;&gt;"",#REF!,"")</f>
        <v>#REF!</v>
      </c>
      <c r="AA92" s="10" t="e">
        <f>IF(#REF!&lt;&gt;"",#REF!,"")</f>
        <v>#REF!</v>
      </c>
      <c r="AB92" s="11" t="e">
        <f>IF(#REF!&lt;&gt;"",#REF!,0)</f>
        <v>#REF!</v>
      </c>
      <c r="AC92" t="e">
        <f t="shared" si="5"/>
        <v>#REF!</v>
      </c>
    </row>
    <row r="93" spans="4:29" ht="12.75" hidden="1">
      <c r="D93" t="s">
        <v>113</v>
      </c>
      <c r="E93">
        <v>1</v>
      </c>
      <c r="F93" t="e">
        <f>#REF!</f>
        <v>#REF!</v>
      </c>
      <c r="G93" t="e">
        <f>IF(#REF!=0,"",#REF!)</f>
        <v>#REF!</v>
      </c>
      <c r="H93" s="19" t="e">
        <f t="shared" si="3"/>
        <v>#REF!</v>
      </c>
      <c r="I93" t="e">
        <f t="shared" si="4"/>
        <v>#REF!</v>
      </c>
      <c r="J93" s="31" t="e">
        <f>#REF!</f>
        <v>#REF!</v>
      </c>
      <c r="K93" s="32" t="e">
        <f>#REF!</f>
        <v>#REF!</v>
      </c>
      <c r="L93" s="31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2"/>
      <c r="Y93" s="10" t="e">
        <f>IF(#REF!&lt;&gt;"",TEXT(#REF!,"00000000"),"")</f>
        <v>#REF!</v>
      </c>
      <c r="Z93" s="10" t="e">
        <f>IF(#REF!&lt;&gt;"",#REF!,"")</f>
        <v>#REF!</v>
      </c>
      <c r="AA93" s="10" t="e">
        <f>IF(#REF!&lt;&gt;"",#REF!,"")</f>
        <v>#REF!</v>
      </c>
      <c r="AB93" s="11" t="e">
        <f>IF(#REF!&lt;&gt;"",#REF!,0)</f>
        <v>#REF!</v>
      </c>
      <c r="AC93" t="e">
        <f t="shared" si="5"/>
        <v>#REF!</v>
      </c>
    </row>
    <row r="94" spans="4:29" ht="12.75" hidden="1">
      <c r="D94" t="s">
        <v>113</v>
      </c>
      <c r="E94">
        <v>1</v>
      </c>
      <c r="F94" t="e">
        <f>#REF!</f>
        <v>#REF!</v>
      </c>
      <c r="G94" t="e">
        <f>IF(#REF!=0,"",#REF!)</f>
        <v>#REF!</v>
      </c>
      <c r="H94" s="19" t="e">
        <f t="shared" si="3"/>
        <v>#REF!</v>
      </c>
      <c r="I94" t="e">
        <f t="shared" si="4"/>
        <v>#REF!</v>
      </c>
      <c r="J94" s="31" t="e">
        <f>#REF!</f>
        <v>#REF!</v>
      </c>
      <c r="K94" s="32" t="e">
        <f>#REF!</f>
        <v>#REF!</v>
      </c>
      <c r="L94" s="31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2"/>
      <c r="Y94" s="10" t="e">
        <f>IF(#REF!&lt;&gt;"",TEXT(#REF!,"00000000"),"")</f>
        <v>#REF!</v>
      </c>
      <c r="Z94" s="10" t="e">
        <f>IF(#REF!&lt;&gt;"",#REF!,"")</f>
        <v>#REF!</v>
      </c>
      <c r="AA94" s="10" t="e">
        <f>IF(#REF!&lt;&gt;"",#REF!,"")</f>
        <v>#REF!</v>
      </c>
      <c r="AB94" s="11" t="e">
        <f>IF(#REF!&lt;&gt;"",#REF!,0)</f>
        <v>#REF!</v>
      </c>
      <c r="AC94" t="e">
        <f t="shared" si="5"/>
        <v>#REF!</v>
      </c>
    </row>
    <row r="95" spans="4:29" ht="12.75" hidden="1">
      <c r="D95" t="s">
        <v>113</v>
      </c>
      <c r="E95">
        <v>1</v>
      </c>
      <c r="F95" t="e">
        <f>#REF!</f>
        <v>#REF!</v>
      </c>
      <c r="G95" t="e">
        <f>IF(#REF!=0,"",#REF!)</f>
        <v>#REF!</v>
      </c>
      <c r="H95" s="19" t="e">
        <f t="shared" si="3"/>
        <v>#REF!</v>
      </c>
      <c r="I95" t="e">
        <f t="shared" si="4"/>
        <v>#REF!</v>
      </c>
      <c r="J95" s="31" t="e">
        <f>#REF!</f>
        <v>#REF!</v>
      </c>
      <c r="K95" s="32" t="e">
        <f>#REF!</f>
        <v>#REF!</v>
      </c>
      <c r="L95" s="31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2"/>
      <c r="Y95" s="10" t="e">
        <f>IF(#REF!&lt;&gt;"",TEXT(#REF!,"00000000"),"")</f>
        <v>#REF!</v>
      </c>
      <c r="Z95" s="10" t="e">
        <f>IF(#REF!&lt;&gt;"",#REF!,"")</f>
        <v>#REF!</v>
      </c>
      <c r="AA95" s="10" t="e">
        <f>IF(#REF!&lt;&gt;"",#REF!,"")</f>
        <v>#REF!</v>
      </c>
      <c r="AB95" s="11" t="e">
        <f>IF(#REF!&lt;&gt;"",#REF!,0)</f>
        <v>#REF!</v>
      </c>
      <c r="AC95" t="e">
        <f t="shared" si="5"/>
        <v>#REF!</v>
      </c>
    </row>
    <row r="96" spans="4:29" ht="12.75" hidden="1">
      <c r="D96" t="s">
        <v>113</v>
      </c>
      <c r="E96">
        <v>1</v>
      </c>
      <c r="F96" t="e">
        <f>#REF!</f>
        <v>#REF!</v>
      </c>
      <c r="G96" t="e">
        <f>IF(#REF!=0,"",#REF!)</f>
        <v>#REF!</v>
      </c>
      <c r="H96" s="19" t="e">
        <f t="shared" si="3"/>
        <v>#REF!</v>
      </c>
      <c r="I96" t="e">
        <f t="shared" si="4"/>
        <v>#REF!</v>
      </c>
      <c r="J96" s="31" t="e">
        <f>#REF!</f>
        <v>#REF!</v>
      </c>
      <c r="K96" s="32" t="e">
        <f>#REF!</f>
        <v>#REF!</v>
      </c>
      <c r="L96" s="31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2"/>
      <c r="Y96" s="10" t="e">
        <f>IF(#REF!&lt;&gt;"",TEXT(#REF!,"00000000"),"")</f>
        <v>#REF!</v>
      </c>
      <c r="Z96" s="10" t="e">
        <f>IF(#REF!&lt;&gt;"",#REF!,"")</f>
        <v>#REF!</v>
      </c>
      <c r="AA96" s="10" t="e">
        <f>IF(#REF!&lt;&gt;"",#REF!,"")</f>
        <v>#REF!</v>
      </c>
      <c r="AB96" s="11" t="e">
        <f>IF(#REF!&lt;&gt;"",#REF!,0)</f>
        <v>#REF!</v>
      </c>
      <c r="AC96" t="e">
        <f t="shared" si="5"/>
        <v>#REF!</v>
      </c>
    </row>
    <row r="97" spans="4:29" ht="12.75" hidden="1">
      <c r="D97" t="s">
        <v>113</v>
      </c>
      <c r="E97">
        <v>1</v>
      </c>
      <c r="F97" t="e">
        <f>#REF!</f>
        <v>#REF!</v>
      </c>
      <c r="G97" t="e">
        <f>IF(#REF!=0,"",#REF!)</f>
        <v>#REF!</v>
      </c>
      <c r="H97" s="19" t="e">
        <f t="shared" si="3"/>
        <v>#REF!</v>
      </c>
      <c r="I97" t="e">
        <f t="shared" si="4"/>
        <v>#REF!</v>
      </c>
      <c r="J97" s="31" t="e">
        <f>#REF!</f>
        <v>#REF!</v>
      </c>
      <c r="K97" s="32" t="e">
        <f>#REF!</f>
        <v>#REF!</v>
      </c>
      <c r="L97" s="31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2"/>
      <c r="Y97" s="10" t="e">
        <f>IF(#REF!&lt;&gt;"",TEXT(#REF!,"00000000"),"")</f>
        <v>#REF!</v>
      </c>
      <c r="Z97" s="10" t="e">
        <f>IF(#REF!&lt;&gt;"",#REF!,"")</f>
        <v>#REF!</v>
      </c>
      <c r="AA97" s="10" t="e">
        <f>IF(#REF!&lt;&gt;"",#REF!,"")</f>
        <v>#REF!</v>
      </c>
      <c r="AB97" s="11" t="e">
        <f>IF(#REF!&lt;&gt;"",#REF!,0)</f>
        <v>#REF!</v>
      </c>
      <c r="AC97" t="e">
        <f t="shared" si="5"/>
        <v>#REF!</v>
      </c>
    </row>
    <row r="98" spans="4:29" ht="12.75" hidden="1">
      <c r="D98" t="s">
        <v>113</v>
      </c>
      <c r="E98">
        <v>1</v>
      </c>
      <c r="F98" t="e">
        <f>#REF!</f>
        <v>#REF!</v>
      </c>
      <c r="G98" t="e">
        <f>IF(#REF!=0,"",#REF!)</f>
        <v>#REF!</v>
      </c>
      <c r="H98" s="19" t="e">
        <f t="shared" si="3"/>
        <v>#REF!</v>
      </c>
      <c r="I98" t="e">
        <f t="shared" si="4"/>
        <v>#REF!</v>
      </c>
      <c r="J98" s="31" t="e">
        <f>#REF!</f>
        <v>#REF!</v>
      </c>
      <c r="K98" s="32" t="e">
        <f>#REF!</f>
        <v>#REF!</v>
      </c>
      <c r="L98" s="31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2"/>
      <c r="Y98" s="10" t="e">
        <f>IF(#REF!&lt;&gt;"",TEXT(#REF!,"00000000"),"")</f>
        <v>#REF!</v>
      </c>
      <c r="Z98" s="10" t="e">
        <f>IF(#REF!&lt;&gt;"",#REF!,"")</f>
        <v>#REF!</v>
      </c>
      <c r="AA98" s="10" t="e">
        <f>IF(#REF!&lt;&gt;"",#REF!,"")</f>
        <v>#REF!</v>
      </c>
      <c r="AB98" s="11" t="e">
        <f>IF(#REF!&lt;&gt;"",#REF!,0)</f>
        <v>#REF!</v>
      </c>
      <c r="AC98" t="e">
        <f t="shared" si="5"/>
        <v>#REF!</v>
      </c>
    </row>
    <row r="99" spans="4:29" ht="12.75" hidden="1">
      <c r="D99" t="s">
        <v>113</v>
      </c>
      <c r="E99">
        <v>1</v>
      </c>
      <c r="F99" t="e">
        <f>#REF!</f>
        <v>#REF!</v>
      </c>
      <c r="G99" t="e">
        <f>IF(#REF!=0,"",#REF!)</f>
        <v>#REF!</v>
      </c>
      <c r="H99" s="19" t="e">
        <f t="shared" si="3"/>
        <v>#REF!</v>
      </c>
      <c r="I99" t="e">
        <f t="shared" si="4"/>
        <v>#REF!</v>
      </c>
      <c r="J99" s="31" t="e">
        <f>#REF!</f>
        <v>#REF!</v>
      </c>
      <c r="K99" s="32" t="e">
        <f>#REF!</f>
        <v>#REF!</v>
      </c>
      <c r="L99" s="31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2"/>
      <c r="Y99" s="10" t="e">
        <f>IF(#REF!&lt;&gt;"",TEXT(#REF!,"00000000"),"")</f>
        <v>#REF!</v>
      </c>
      <c r="Z99" s="10" t="e">
        <f>IF(#REF!&lt;&gt;"",#REF!,"")</f>
        <v>#REF!</v>
      </c>
      <c r="AA99" s="10" t="e">
        <f>IF(#REF!&lt;&gt;"",#REF!,"")</f>
        <v>#REF!</v>
      </c>
      <c r="AB99" s="11" t="e">
        <f>IF(#REF!&lt;&gt;"",#REF!,0)</f>
        <v>#REF!</v>
      </c>
      <c r="AC99" t="e">
        <f t="shared" si="5"/>
        <v>#REF!</v>
      </c>
    </row>
    <row r="100" spans="4:29" ht="12.75" hidden="1">
      <c r="D100" t="s">
        <v>113</v>
      </c>
      <c r="E100">
        <v>1</v>
      </c>
      <c r="F100" t="e">
        <f>#REF!</f>
        <v>#REF!</v>
      </c>
      <c r="G100" t="e">
        <f>IF(#REF!=0,"",#REF!)</f>
        <v>#REF!</v>
      </c>
      <c r="H100" s="19" t="e">
        <f t="shared" si="3"/>
        <v>#REF!</v>
      </c>
      <c r="I100" t="e">
        <f t="shared" si="4"/>
        <v>#REF!</v>
      </c>
      <c r="J100" s="31" t="e">
        <f>#REF!</f>
        <v>#REF!</v>
      </c>
      <c r="K100" s="32" t="e">
        <f>#REF!</f>
        <v>#REF!</v>
      </c>
      <c r="L100" s="31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2"/>
      <c r="Y100" s="10" t="e">
        <f>IF(#REF!&lt;&gt;"",TEXT(#REF!,"00000000"),"")</f>
        <v>#REF!</v>
      </c>
      <c r="Z100" s="10" t="e">
        <f>IF(#REF!&lt;&gt;"",#REF!,"")</f>
        <v>#REF!</v>
      </c>
      <c r="AA100" s="10" t="e">
        <f>IF(#REF!&lt;&gt;"",#REF!,"")</f>
        <v>#REF!</v>
      </c>
      <c r="AB100" s="11" t="e">
        <f>IF(#REF!&lt;&gt;"",#REF!,0)</f>
        <v>#REF!</v>
      </c>
      <c r="AC100" t="e">
        <f t="shared" si="5"/>
        <v>#REF!</v>
      </c>
    </row>
    <row r="101" spans="4:29" ht="12.75" hidden="1">
      <c r="D101" t="s">
        <v>113</v>
      </c>
      <c r="E101">
        <v>1</v>
      </c>
      <c r="F101" t="e">
        <f>#REF!</f>
        <v>#REF!</v>
      </c>
      <c r="G101" t="e">
        <f>IF(#REF!=0,"",#REF!)</f>
        <v>#REF!</v>
      </c>
      <c r="H101" s="19" t="e">
        <f t="shared" si="3"/>
        <v>#REF!</v>
      </c>
      <c r="I101" t="e">
        <f t="shared" si="4"/>
        <v>#REF!</v>
      </c>
      <c r="J101" s="31" t="e">
        <f>#REF!</f>
        <v>#REF!</v>
      </c>
      <c r="K101" s="32" t="e">
        <f>#REF!</f>
        <v>#REF!</v>
      </c>
      <c r="L101" s="31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2"/>
      <c r="Y101" s="12" t="e">
        <f>IF(#REF!&lt;&gt;"",TEXT(#REF!,"00000000"),"")</f>
        <v>#REF!</v>
      </c>
      <c r="Z101" s="13" t="e">
        <f>IF(#REF!&lt;&gt;"",#REF!,"")</f>
        <v>#REF!</v>
      </c>
      <c r="AA101" s="13" t="e">
        <f>IF(#REF!&lt;&gt;"",#REF!,"")</f>
        <v>#REF!</v>
      </c>
      <c r="AB101" s="14" t="e">
        <f>IF(#REF!&lt;&gt;"",#REF!,0)</f>
        <v>#REF!</v>
      </c>
      <c r="AC101" t="e">
        <f t="shared" si="5"/>
        <v>#REF!</v>
      </c>
    </row>
    <row r="102" spans="4:24" ht="12.75" hidden="1">
      <c r="D102" t="s">
        <v>113</v>
      </c>
      <c r="E102">
        <v>1</v>
      </c>
      <c r="F102" t="e">
        <f>#REF!</f>
        <v>#REF!</v>
      </c>
      <c r="G102" t="e">
        <f>IF(#REF!=0,"",#REF!)</f>
        <v>#REF!</v>
      </c>
      <c r="H102" s="19" t="e">
        <f t="shared" si="3"/>
        <v>#REF!</v>
      </c>
      <c r="I102" t="e">
        <f t="shared" si="4"/>
        <v>#REF!</v>
      </c>
      <c r="J102" s="31" t="e">
        <f>#REF!</f>
        <v>#REF!</v>
      </c>
      <c r="K102" s="32" t="e">
        <f>#REF!</f>
        <v>#REF!</v>
      </c>
      <c r="L102" s="31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2"/>
    </row>
    <row r="103" spans="4:24" ht="12.75" hidden="1">
      <c r="D103" t="s">
        <v>113</v>
      </c>
      <c r="E103">
        <v>1</v>
      </c>
      <c r="F103" t="e">
        <f>#REF!</f>
        <v>#REF!</v>
      </c>
      <c r="G103" t="e">
        <f>IF(#REF!=0,"",#REF!)</f>
        <v>#REF!</v>
      </c>
      <c r="H103" s="19" t="e">
        <f t="shared" si="3"/>
        <v>#REF!</v>
      </c>
      <c r="I103" t="e">
        <f t="shared" si="4"/>
        <v>#REF!</v>
      </c>
      <c r="J103" s="31" t="e">
        <f>#REF!</f>
        <v>#REF!</v>
      </c>
      <c r="K103" s="32" t="e">
        <f>#REF!</f>
        <v>#REF!</v>
      </c>
      <c r="L103" s="31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2"/>
    </row>
    <row r="104" spans="4:24" ht="12.75" hidden="1">
      <c r="D104" t="s">
        <v>113</v>
      </c>
      <c r="E104">
        <v>1</v>
      </c>
      <c r="F104" t="e">
        <f>#REF!</f>
        <v>#REF!</v>
      </c>
      <c r="G104" t="e">
        <f>IF(#REF!=0,"",#REF!)</f>
        <v>#REF!</v>
      </c>
      <c r="H104" s="19" t="e">
        <f t="shared" si="3"/>
        <v>#REF!</v>
      </c>
      <c r="I104" t="e">
        <f t="shared" si="4"/>
        <v>#REF!</v>
      </c>
      <c r="J104" s="31" t="e">
        <f>#REF!</f>
        <v>#REF!</v>
      </c>
      <c r="K104" s="32" t="e">
        <f>#REF!</f>
        <v>#REF!</v>
      </c>
      <c r="L104" s="31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2"/>
    </row>
    <row r="105" spans="4:24" ht="12.75" hidden="1">
      <c r="D105" t="s">
        <v>113</v>
      </c>
      <c r="E105">
        <v>1</v>
      </c>
      <c r="F105" t="e">
        <f>#REF!</f>
        <v>#REF!</v>
      </c>
      <c r="G105" t="e">
        <f>IF(#REF!=0,"",#REF!)</f>
        <v>#REF!</v>
      </c>
      <c r="H105" s="19" t="e">
        <f t="shared" si="3"/>
        <v>#REF!</v>
      </c>
      <c r="I105" t="e">
        <f t="shared" si="4"/>
        <v>#REF!</v>
      </c>
      <c r="J105" s="31" t="e">
        <f>#REF!</f>
        <v>#REF!</v>
      </c>
      <c r="K105" s="32" t="e">
        <f>#REF!</f>
        <v>#REF!</v>
      </c>
      <c r="L105" s="31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2"/>
    </row>
    <row r="106" spans="4:24" ht="12.75" hidden="1">
      <c r="D106" t="s">
        <v>113</v>
      </c>
      <c r="E106">
        <v>1</v>
      </c>
      <c r="F106" t="e">
        <f>#REF!</f>
        <v>#REF!</v>
      </c>
      <c r="G106" t="e">
        <f>IF(#REF!=0,"",#REF!)</f>
        <v>#REF!</v>
      </c>
      <c r="H106" s="19" t="e">
        <f t="shared" si="3"/>
        <v>#REF!</v>
      </c>
      <c r="I106" t="e">
        <f t="shared" si="4"/>
        <v>#REF!</v>
      </c>
      <c r="J106" s="31" t="e">
        <f>#REF!</f>
        <v>#REF!</v>
      </c>
      <c r="K106" s="32" t="e">
        <f>#REF!</f>
        <v>#REF!</v>
      </c>
      <c r="L106" s="31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2"/>
    </row>
    <row r="107" spans="4:24" ht="12.75" hidden="1">
      <c r="D107" t="s">
        <v>113</v>
      </c>
      <c r="E107">
        <v>1</v>
      </c>
      <c r="F107" t="e">
        <f>#REF!</f>
        <v>#REF!</v>
      </c>
      <c r="G107" t="e">
        <f>IF(#REF!=0,"",#REF!)</f>
        <v>#REF!</v>
      </c>
      <c r="H107" s="19" t="e">
        <f t="shared" si="3"/>
        <v>#REF!</v>
      </c>
      <c r="I107" t="e">
        <f t="shared" si="4"/>
        <v>#REF!</v>
      </c>
      <c r="J107" s="31" t="e">
        <f>#REF!</f>
        <v>#REF!</v>
      </c>
      <c r="K107" s="32" t="e">
        <f>#REF!</f>
        <v>#REF!</v>
      </c>
      <c r="L107" s="31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2"/>
    </row>
    <row r="108" spans="4:24" ht="12.75" hidden="1">
      <c r="D108" t="s">
        <v>109</v>
      </c>
      <c r="E108">
        <v>2</v>
      </c>
      <c r="F108" t="e">
        <f>#REF!</f>
        <v>#REF!</v>
      </c>
      <c r="G108" t="e">
        <f>IF(#REF!=0,"",#REF!)</f>
        <v>#REF!</v>
      </c>
      <c r="H108" s="19" t="e">
        <f t="shared" si="3"/>
        <v>#REF!</v>
      </c>
      <c r="I108" t="e">
        <f t="shared" si="4"/>
        <v>#REF!</v>
      </c>
      <c r="J108" s="31" t="e">
        <f>#REF!</f>
        <v>#REF!</v>
      </c>
      <c r="K108" s="32" t="e">
        <f>#REF!</f>
        <v>#REF!</v>
      </c>
      <c r="L108" s="31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2"/>
    </row>
    <row r="109" spans="4:24" ht="12.75" hidden="1">
      <c r="D109" t="s">
        <v>109</v>
      </c>
      <c r="E109">
        <v>2</v>
      </c>
      <c r="F109" t="e">
        <f>#REF!</f>
        <v>#REF!</v>
      </c>
      <c r="G109" t="e">
        <f>IF(#REF!=0,"",#REF!)</f>
        <v>#REF!</v>
      </c>
      <c r="H109" s="19" t="e">
        <f t="shared" si="3"/>
        <v>#REF!</v>
      </c>
      <c r="I109" t="e">
        <f t="shared" si="4"/>
        <v>#REF!</v>
      </c>
      <c r="J109" s="31" t="e">
        <f>#REF!</f>
        <v>#REF!</v>
      </c>
      <c r="K109" s="32" t="e">
        <f>#REF!</f>
        <v>#REF!</v>
      </c>
      <c r="L109" s="31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2"/>
    </row>
    <row r="110" spans="4:24" ht="12.75" hidden="1">
      <c r="D110" t="s">
        <v>109</v>
      </c>
      <c r="E110">
        <v>2</v>
      </c>
      <c r="F110" t="e">
        <f>#REF!</f>
        <v>#REF!</v>
      </c>
      <c r="G110" t="e">
        <f>IF(#REF!=0,"",#REF!)</f>
        <v>#REF!</v>
      </c>
      <c r="H110" s="19" t="e">
        <f t="shared" si="3"/>
        <v>#REF!</v>
      </c>
      <c r="I110" t="e">
        <f t="shared" si="4"/>
        <v>#REF!</v>
      </c>
      <c r="J110" s="31" t="e">
        <f>#REF!</f>
        <v>#REF!</v>
      </c>
      <c r="K110" s="32" t="e">
        <f>#REF!</f>
        <v>#REF!</v>
      </c>
      <c r="L110" s="31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2"/>
    </row>
    <row r="111" spans="4:24" ht="12.75" hidden="1">
      <c r="D111" t="s">
        <v>109</v>
      </c>
      <c r="E111">
        <v>2</v>
      </c>
      <c r="F111" t="e">
        <f>#REF!</f>
        <v>#REF!</v>
      </c>
      <c r="G111" t="e">
        <f>IF(#REF!=0,"",#REF!)</f>
        <v>#REF!</v>
      </c>
      <c r="H111" s="19" t="e">
        <f t="shared" si="3"/>
        <v>#REF!</v>
      </c>
      <c r="I111" t="e">
        <f t="shared" si="4"/>
        <v>#REF!</v>
      </c>
      <c r="J111" s="31" t="e">
        <f>#REF!</f>
        <v>#REF!</v>
      </c>
      <c r="K111" s="32" t="e">
        <f>#REF!</f>
        <v>#REF!</v>
      </c>
      <c r="L111" s="31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2"/>
    </row>
    <row r="112" spans="4:24" ht="12.75" hidden="1">
      <c r="D112" t="s">
        <v>109</v>
      </c>
      <c r="E112">
        <v>2</v>
      </c>
      <c r="F112" t="e">
        <f>#REF!</f>
        <v>#REF!</v>
      </c>
      <c r="G112" t="e">
        <f>IF(#REF!=0,"",#REF!)</f>
        <v>#REF!</v>
      </c>
      <c r="H112" s="19" t="e">
        <f t="shared" si="3"/>
        <v>#REF!</v>
      </c>
      <c r="I112" t="e">
        <f t="shared" si="4"/>
        <v>#REF!</v>
      </c>
      <c r="J112" s="31" t="e">
        <f>#REF!</f>
        <v>#REF!</v>
      </c>
      <c r="K112" s="32" t="e">
        <f>#REF!</f>
        <v>#REF!</v>
      </c>
      <c r="L112" s="31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2"/>
    </row>
    <row r="113" spans="4:24" ht="12.75" hidden="1">
      <c r="D113" t="s">
        <v>109</v>
      </c>
      <c r="E113">
        <v>2</v>
      </c>
      <c r="F113" t="e">
        <f>#REF!</f>
        <v>#REF!</v>
      </c>
      <c r="G113" t="e">
        <f>IF(#REF!=0,"",#REF!)</f>
        <v>#REF!</v>
      </c>
      <c r="H113" s="19" t="e">
        <f t="shared" si="3"/>
        <v>#REF!</v>
      </c>
      <c r="I113" t="e">
        <f t="shared" si="4"/>
        <v>#REF!</v>
      </c>
      <c r="J113" s="31" t="e">
        <f>#REF!</f>
        <v>#REF!</v>
      </c>
      <c r="K113" s="32" t="e">
        <f>#REF!</f>
        <v>#REF!</v>
      </c>
      <c r="L113" s="31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2"/>
    </row>
    <row r="114" spans="4:24" ht="12.75" hidden="1">
      <c r="D114" t="s">
        <v>109</v>
      </c>
      <c r="E114">
        <v>2</v>
      </c>
      <c r="F114" t="e">
        <f>#REF!</f>
        <v>#REF!</v>
      </c>
      <c r="G114" t="e">
        <f>IF(#REF!=0,"",#REF!)</f>
        <v>#REF!</v>
      </c>
      <c r="H114" s="19" t="e">
        <f t="shared" si="3"/>
        <v>#REF!</v>
      </c>
      <c r="I114" t="e">
        <f t="shared" si="4"/>
        <v>#REF!</v>
      </c>
      <c r="J114" s="31" t="e">
        <f>#REF!</f>
        <v>#REF!</v>
      </c>
      <c r="K114" s="32" t="e">
        <f>#REF!</f>
        <v>#REF!</v>
      </c>
      <c r="L114" s="31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2"/>
    </row>
    <row r="115" spans="4:24" ht="12.75" hidden="1">
      <c r="D115" t="s">
        <v>109</v>
      </c>
      <c r="E115">
        <v>2</v>
      </c>
      <c r="F115" t="e">
        <f>#REF!</f>
        <v>#REF!</v>
      </c>
      <c r="G115" t="e">
        <f>IF(#REF!=0,"",#REF!)</f>
        <v>#REF!</v>
      </c>
      <c r="H115" s="19" t="e">
        <f t="shared" si="3"/>
        <v>#REF!</v>
      </c>
      <c r="I115" t="e">
        <f t="shared" si="4"/>
        <v>#REF!</v>
      </c>
      <c r="J115" s="31" t="e">
        <f>#REF!</f>
        <v>#REF!</v>
      </c>
      <c r="K115" s="32" t="e">
        <f>#REF!</f>
        <v>#REF!</v>
      </c>
      <c r="L115" s="31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2"/>
    </row>
    <row r="116" spans="4:24" ht="12.75" hidden="1">
      <c r="D116" t="s">
        <v>109</v>
      </c>
      <c r="E116">
        <v>2</v>
      </c>
      <c r="F116" t="e">
        <f>#REF!</f>
        <v>#REF!</v>
      </c>
      <c r="G116" t="e">
        <f>IF(#REF!=0,"",#REF!)</f>
        <v>#REF!</v>
      </c>
      <c r="H116" s="19" t="e">
        <f t="shared" si="3"/>
        <v>#REF!</v>
      </c>
      <c r="I116" t="e">
        <f t="shared" si="4"/>
        <v>#REF!</v>
      </c>
      <c r="J116" s="31" t="e">
        <f>#REF!</f>
        <v>#REF!</v>
      </c>
      <c r="K116" s="32" t="e">
        <f>#REF!</f>
        <v>#REF!</v>
      </c>
      <c r="L116" s="31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2"/>
    </row>
    <row r="117" spans="4:24" ht="12.75" hidden="1">
      <c r="D117" t="s">
        <v>109</v>
      </c>
      <c r="E117">
        <v>2</v>
      </c>
      <c r="F117" t="e">
        <f>#REF!</f>
        <v>#REF!</v>
      </c>
      <c r="G117" t="e">
        <f>IF(#REF!=0,"",#REF!)</f>
        <v>#REF!</v>
      </c>
      <c r="H117" s="19" t="e">
        <f t="shared" si="3"/>
        <v>#REF!</v>
      </c>
      <c r="I117" t="e">
        <f t="shared" si="4"/>
        <v>#REF!</v>
      </c>
      <c r="J117" s="31" t="e">
        <f>#REF!</f>
        <v>#REF!</v>
      </c>
      <c r="K117" s="32" t="e">
        <f>#REF!</f>
        <v>#REF!</v>
      </c>
      <c r="L117" s="31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2"/>
    </row>
    <row r="118" spans="4:24" ht="12.75" hidden="1">
      <c r="D118" t="s">
        <v>109</v>
      </c>
      <c r="E118">
        <v>2</v>
      </c>
      <c r="F118" t="e">
        <f>#REF!</f>
        <v>#REF!</v>
      </c>
      <c r="G118" t="e">
        <f>IF(#REF!=0,"",#REF!)</f>
        <v>#REF!</v>
      </c>
      <c r="H118" s="19" t="e">
        <f t="shared" si="3"/>
        <v>#REF!</v>
      </c>
      <c r="I118" t="e">
        <f t="shared" si="4"/>
        <v>#REF!</v>
      </c>
      <c r="J118" s="31" t="e">
        <f>#REF!</f>
        <v>#REF!</v>
      </c>
      <c r="K118" s="32" t="e">
        <f>#REF!</f>
        <v>#REF!</v>
      </c>
      <c r="L118" s="31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2"/>
    </row>
    <row r="119" spans="4:24" ht="12.75" hidden="1">
      <c r="D119" t="s">
        <v>109</v>
      </c>
      <c r="E119">
        <v>2</v>
      </c>
      <c r="F119" t="e">
        <f>#REF!</f>
        <v>#REF!</v>
      </c>
      <c r="G119" t="e">
        <f>IF(#REF!=0,"",#REF!)</f>
        <v>#REF!</v>
      </c>
      <c r="H119" s="19" t="e">
        <f t="shared" si="3"/>
        <v>#REF!</v>
      </c>
      <c r="I119" t="e">
        <f t="shared" si="4"/>
        <v>#REF!</v>
      </c>
      <c r="J119" s="31" t="e">
        <f>#REF!</f>
        <v>#REF!</v>
      </c>
      <c r="K119" s="32" t="e">
        <f>#REF!</f>
        <v>#REF!</v>
      </c>
      <c r="L119" s="31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2"/>
    </row>
    <row r="120" spans="4:24" ht="12.75" hidden="1">
      <c r="D120" t="s">
        <v>109</v>
      </c>
      <c r="E120">
        <v>2</v>
      </c>
      <c r="F120" t="e">
        <f>#REF!</f>
        <v>#REF!</v>
      </c>
      <c r="G120" t="e">
        <f>IF(#REF!=0,"",#REF!)</f>
        <v>#REF!</v>
      </c>
      <c r="H120" s="19" t="e">
        <f t="shared" si="3"/>
        <v>#REF!</v>
      </c>
      <c r="I120" t="e">
        <f t="shared" si="4"/>
        <v>#REF!</v>
      </c>
      <c r="J120" s="31" t="e">
        <f>#REF!</f>
        <v>#REF!</v>
      </c>
      <c r="K120" s="32" t="e">
        <f>#REF!</f>
        <v>#REF!</v>
      </c>
      <c r="L120" s="31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2"/>
    </row>
    <row r="121" spans="4:24" ht="12.75" hidden="1">
      <c r="D121" t="s">
        <v>109</v>
      </c>
      <c r="E121">
        <v>2</v>
      </c>
      <c r="F121" t="e">
        <f>#REF!</f>
        <v>#REF!</v>
      </c>
      <c r="G121" t="e">
        <f>IF(#REF!=0,"",#REF!)</f>
        <v>#REF!</v>
      </c>
      <c r="H121" s="19" t="e">
        <f t="shared" si="3"/>
        <v>#REF!</v>
      </c>
      <c r="I121" t="e">
        <f t="shared" si="4"/>
        <v>#REF!</v>
      </c>
      <c r="J121" s="31" t="e">
        <f>#REF!</f>
        <v>#REF!</v>
      </c>
      <c r="K121" s="32" t="e">
        <f>#REF!</f>
        <v>#REF!</v>
      </c>
      <c r="L121" s="31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2"/>
    </row>
    <row r="122" spans="4:24" ht="12.75" hidden="1">
      <c r="D122" t="s">
        <v>109</v>
      </c>
      <c r="E122">
        <v>2</v>
      </c>
      <c r="F122" t="e">
        <f>#REF!</f>
        <v>#REF!</v>
      </c>
      <c r="G122" t="e">
        <f>IF(#REF!=0,"",#REF!)</f>
        <v>#REF!</v>
      </c>
      <c r="H122" s="19" t="e">
        <f t="shared" si="3"/>
        <v>#REF!</v>
      </c>
      <c r="I122" t="e">
        <f t="shared" si="4"/>
        <v>#REF!</v>
      </c>
      <c r="J122" s="31" t="e">
        <f>#REF!</f>
        <v>#REF!</v>
      </c>
      <c r="K122" s="32" t="e">
        <f>#REF!</f>
        <v>#REF!</v>
      </c>
      <c r="L122" s="31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2"/>
    </row>
    <row r="123" spans="4:24" ht="12.75" hidden="1">
      <c r="D123" t="s">
        <v>109</v>
      </c>
      <c r="E123">
        <v>2</v>
      </c>
      <c r="F123" t="e">
        <f>#REF!</f>
        <v>#REF!</v>
      </c>
      <c r="G123" t="e">
        <f>IF(#REF!=0,"",#REF!)</f>
        <v>#REF!</v>
      </c>
      <c r="H123" s="19" t="e">
        <f t="shared" si="3"/>
        <v>#REF!</v>
      </c>
      <c r="I123" t="e">
        <f t="shared" si="4"/>
        <v>#REF!</v>
      </c>
      <c r="J123" s="31" t="e">
        <f>#REF!</f>
        <v>#REF!</v>
      </c>
      <c r="K123" s="32" t="e">
        <f>#REF!</f>
        <v>#REF!</v>
      </c>
      <c r="L123" s="31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2"/>
    </row>
    <row r="124" spans="4:24" ht="12.75" hidden="1">
      <c r="D124" t="s">
        <v>109</v>
      </c>
      <c r="E124">
        <v>2</v>
      </c>
      <c r="F124" t="e">
        <f>#REF!</f>
        <v>#REF!</v>
      </c>
      <c r="G124" t="e">
        <f>IF(#REF!=0,"",#REF!)</f>
        <v>#REF!</v>
      </c>
      <c r="H124" s="19" t="e">
        <f t="shared" si="3"/>
        <v>#REF!</v>
      </c>
      <c r="I124" t="e">
        <f t="shared" si="4"/>
        <v>#REF!</v>
      </c>
      <c r="J124" s="31" t="e">
        <f>#REF!</f>
        <v>#REF!</v>
      </c>
      <c r="K124" s="32" t="e">
        <f>#REF!</f>
        <v>#REF!</v>
      </c>
      <c r="L124" s="31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2"/>
    </row>
    <row r="125" spans="4:24" ht="12.75" hidden="1">
      <c r="D125" t="s">
        <v>109</v>
      </c>
      <c r="E125">
        <v>2</v>
      </c>
      <c r="F125" t="e">
        <f>#REF!</f>
        <v>#REF!</v>
      </c>
      <c r="G125" t="e">
        <f>IF(#REF!=0,"",#REF!)</f>
        <v>#REF!</v>
      </c>
      <c r="H125" s="19" t="e">
        <f t="shared" si="3"/>
        <v>#REF!</v>
      </c>
      <c r="I125" t="e">
        <f t="shared" si="4"/>
        <v>#REF!</v>
      </c>
      <c r="J125" s="31" t="e">
        <f>#REF!</f>
        <v>#REF!</v>
      </c>
      <c r="K125" s="32" t="e">
        <f>#REF!</f>
        <v>#REF!</v>
      </c>
      <c r="L125" s="31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2"/>
    </row>
    <row r="126" spans="4:24" ht="12.75" hidden="1">
      <c r="D126" t="s">
        <v>109</v>
      </c>
      <c r="E126">
        <v>2</v>
      </c>
      <c r="F126" t="e">
        <f>#REF!</f>
        <v>#REF!</v>
      </c>
      <c r="G126" t="e">
        <f>IF(#REF!=0,"",#REF!)</f>
        <v>#REF!</v>
      </c>
      <c r="H126" s="19" t="e">
        <f t="shared" si="3"/>
        <v>#REF!</v>
      </c>
      <c r="I126" t="e">
        <f t="shared" si="4"/>
        <v>#REF!</v>
      </c>
      <c r="J126" s="31" t="e">
        <f>#REF!</f>
        <v>#REF!</v>
      </c>
      <c r="K126" s="32" t="e">
        <f>#REF!</f>
        <v>#REF!</v>
      </c>
      <c r="L126" s="31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2"/>
    </row>
    <row r="127" spans="4:24" ht="12.75" hidden="1">
      <c r="D127" t="s">
        <v>109</v>
      </c>
      <c r="E127">
        <v>2</v>
      </c>
      <c r="F127" t="e">
        <f>#REF!</f>
        <v>#REF!</v>
      </c>
      <c r="G127" t="e">
        <f>IF(#REF!=0,"",#REF!)</f>
        <v>#REF!</v>
      </c>
      <c r="H127" s="19" t="e">
        <f t="shared" si="3"/>
        <v>#REF!</v>
      </c>
      <c r="I127" t="e">
        <f t="shared" si="4"/>
        <v>#REF!</v>
      </c>
      <c r="J127" s="31" t="e">
        <f>#REF!</f>
        <v>#REF!</v>
      </c>
      <c r="K127" s="32" t="e">
        <f>#REF!</f>
        <v>#REF!</v>
      </c>
      <c r="L127" s="31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2"/>
    </row>
    <row r="128" spans="4:24" ht="12.75" hidden="1">
      <c r="D128" t="s">
        <v>109</v>
      </c>
      <c r="E128">
        <v>2</v>
      </c>
      <c r="F128" t="e">
        <f>#REF!</f>
        <v>#REF!</v>
      </c>
      <c r="G128" t="e">
        <f>IF(#REF!=0,"",#REF!)</f>
        <v>#REF!</v>
      </c>
      <c r="H128" s="19" t="e">
        <f t="shared" si="3"/>
        <v>#REF!</v>
      </c>
      <c r="I128" t="e">
        <f t="shared" si="4"/>
        <v>#REF!</v>
      </c>
      <c r="J128" s="31" t="e">
        <f>#REF!</f>
        <v>#REF!</v>
      </c>
      <c r="K128" s="32" t="e">
        <f>#REF!</f>
        <v>#REF!</v>
      </c>
      <c r="L128" s="31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2"/>
    </row>
    <row r="129" spans="4:24" ht="12.75" hidden="1">
      <c r="D129" t="s">
        <v>109</v>
      </c>
      <c r="E129">
        <v>2</v>
      </c>
      <c r="F129" t="e">
        <f>#REF!</f>
        <v>#REF!</v>
      </c>
      <c r="G129" t="e">
        <f>IF(#REF!=0,"",#REF!)</f>
        <v>#REF!</v>
      </c>
      <c r="H129" s="19" t="e">
        <f t="shared" si="3"/>
        <v>#REF!</v>
      </c>
      <c r="I129" t="e">
        <f t="shared" si="4"/>
        <v>#REF!</v>
      </c>
      <c r="J129" s="31" t="e">
        <f>#REF!</f>
        <v>#REF!</v>
      </c>
      <c r="K129" s="32" t="e">
        <f>#REF!</f>
        <v>#REF!</v>
      </c>
      <c r="L129" s="31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2"/>
    </row>
    <row r="130" spans="4:24" ht="12.75" hidden="1">
      <c r="D130" t="s">
        <v>109</v>
      </c>
      <c r="E130">
        <v>2</v>
      </c>
      <c r="F130" t="e">
        <f>#REF!</f>
        <v>#REF!</v>
      </c>
      <c r="G130" t="e">
        <f>IF(#REF!=0,"",#REF!)</f>
        <v>#REF!</v>
      </c>
      <c r="H130" s="19" t="e">
        <f aca="true" t="shared" si="6" ref="H130:H193">J130/100*F130+2*K130/100*F130</f>
        <v>#REF!</v>
      </c>
      <c r="I130" t="e">
        <f t="shared" si="4"/>
        <v>#REF!</v>
      </c>
      <c r="J130" s="31" t="e">
        <f>#REF!</f>
        <v>#REF!</v>
      </c>
      <c r="K130" s="32" t="e">
        <f>#REF!</f>
        <v>#REF!</v>
      </c>
      <c r="L130" s="31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2"/>
    </row>
    <row r="131" spans="4:24" ht="12.75" hidden="1">
      <c r="D131" t="s">
        <v>109</v>
      </c>
      <c r="E131">
        <v>2</v>
      </c>
      <c r="F131" t="e">
        <f>#REF!</f>
        <v>#REF!</v>
      </c>
      <c r="G131" t="e">
        <f>IF(#REF!=0,"",#REF!)</f>
        <v>#REF!</v>
      </c>
      <c r="H131" s="19" t="e">
        <f t="shared" si="6"/>
        <v>#REF!</v>
      </c>
      <c r="I131" t="e">
        <f aca="true" t="shared" si="7" ref="I131:I194">ABS(ROUND(J131,0)-J131)+ABS(ROUND(K131,0)-K131)</f>
        <v>#REF!</v>
      </c>
      <c r="J131" s="31" t="e">
        <f>#REF!</f>
        <v>#REF!</v>
      </c>
      <c r="K131" s="32" t="e">
        <f>#REF!</f>
        <v>#REF!</v>
      </c>
      <c r="L131" s="31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2"/>
    </row>
    <row r="132" spans="4:24" ht="12.75" hidden="1">
      <c r="D132" t="s">
        <v>109</v>
      </c>
      <c r="E132">
        <v>2</v>
      </c>
      <c r="F132" t="e">
        <f>#REF!</f>
        <v>#REF!</v>
      </c>
      <c r="G132" t="e">
        <f>IF(#REF!=0,"",#REF!)</f>
        <v>#REF!</v>
      </c>
      <c r="H132" s="19" t="e">
        <f t="shared" si="6"/>
        <v>#REF!</v>
      </c>
      <c r="I132" t="e">
        <f t="shared" si="7"/>
        <v>#REF!</v>
      </c>
      <c r="J132" s="31" t="e">
        <f>#REF!</f>
        <v>#REF!</v>
      </c>
      <c r="K132" s="32" t="e">
        <f>#REF!</f>
        <v>#REF!</v>
      </c>
      <c r="L132" s="31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2"/>
    </row>
    <row r="133" spans="4:24" ht="12.75" hidden="1">
      <c r="D133" t="s">
        <v>109</v>
      </c>
      <c r="E133">
        <v>2</v>
      </c>
      <c r="F133" t="e">
        <f>#REF!</f>
        <v>#REF!</v>
      </c>
      <c r="G133" t="e">
        <f>IF(#REF!=0,"",#REF!)</f>
        <v>#REF!</v>
      </c>
      <c r="H133" s="19" t="e">
        <f t="shared" si="6"/>
        <v>#REF!</v>
      </c>
      <c r="I133" t="e">
        <f t="shared" si="7"/>
        <v>#REF!</v>
      </c>
      <c r="J133" s="31" t="e">
        <f>#REF!</f>
        <v>#REF!</v>
      </c>
      <c r="K133" s="32" t="e">
        <f>#REF!</f>
        <v>#REF!</v>
      </c>
      <c r="L133" s="31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2"/>
    </row>
    <row r="134" spans="4:24" ht="12.75" hidden="1">
      <c r="D134" t="s">
        <v>109</v>
      </c>
      <c r="E134">
        <v>2</v>
      </c>
      <c r="F134" t="e">
        <f>#REF!</f>
        <v>#REF!</v>
      </c>
      <c r="G134" t="e">
        <f>IF(#REF!=0,"",#REF!)</f>
        <v>#REF!</v>
      </c>
      <c r="H134" s="19" t="e">
        <f t="shared" si="6"/>
        <v>#REF!</v>
      </c>
      <c r="I134" t="e">
        <f t="shared" si="7"/>
        <v>#REF!</v>
      </c>
      <c r="J134" s="31" t="e">
        <f>#REF!</f>
        <v>#REF!</v>
      </c>
      <c r="K134" s="32" t="e">
        <f>#REF!</f>
        <v>#REF!</v>
      </c>
      <c r="L134" s="31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2"/>
    </row>
    <row r="135" spans="4:24" ht="12.75" hidden="1">
      <c r="D135" t="s">
        <v>109</v>
      </c>
      <c r="E135">
        <v>2</v>
      </c>
      <c r="F135" t="e">
        <f>#REF!</f>
        <v>#REF!</v>
      </c>
      <c r="G135" t="e">
        <f>IF(#REF!=0,"",#REF!)</f>
        <v>#REF!</v>
      </c>
      <c r="H135" s="19" t="e">
        <f t="shared" si="6"/>
        <v>#REF!</v>
      </c>
      <c r="I135" t="e">
        <f t="shared" si="7"/>
        <v>#REF!</v>
      </c>
      <c r="J135" s="31" t="e">
        <f>#REF!</f>
        <v>#REF!</v>
      </c>
      <c r="K135" s="32" t="e">
        <f>#REF!</f>
        <v>#REF!</v>
      </c>
      <c r="L135" s="31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2"/>
    </row>
    <row r="136" spans="4:24" ht="12.75" hidden="1">
      <c r="D136" t="s">
        <v>109</v>
      </c>
      <c r="E136">
        <v>2</v>
      </c>
      <c r="F136" t="e">
        <f>#REF!</f>
        <v>#REF!</v>
      </c>
      <c r="G136" t="e">
        <f>IF(#REF!=0,"",#REF!)</f>
        <v>#REF!</v>
      </c>
      <c r="H136" s="19" t="e">
        <f t="shared" si="6"/>
        <v>#REF!</v>
      </c>
      <c r="I136" t="e">
        <f t="shared" si="7"/>
        <v>#REF!</v>
      </c>
      <c r="J136" s="31" t="e">
        <f>#REF!</f>
        <v>#REF!</v>
      </c>
      <c r="K136" s="32" t="e">
        <f>#REF!</f>
        <v>#REF!</v>
      </c>
      <c r="L136" s="31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2"/>
    </row>
    <row r="137" spans="4:24" ht="12.75" hidden="1">
      <c r="D137" t="s">
        <v>109</v>
      </c>
      <c r="E137">
        <v>2</v>
      </c>
      <c r="F137" t="e">
        <f>#REF!</f>
        <v>#REF!</v>
      </c>
      <c r="G137" t="e">
        <f>IF(#REF!=0,"",#REF!)</f>
        <v>#REF!</v>
      </c>
      <c r="H137" s="19" t="e">
        <f t="shared" si="6"/>
        <v>#REF!</v>
      </c>
      <c r="I137" t="e">
        <f t="shared" si="7"/>
        <v>#REF!</v>
      </c>
      <c r="J137" s="31" t="e">
        <f>#REF!</f>
        <v>#REF!</v>
      </c>
      <c r="K137" s="32" t="e">
        <f>#REF!</f>
        <v>#REF!</v>
      </c>
      <c r="L137" s="31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2"/>
    </row>
    <row r="138" spans="4:24" ht="12.75" hidden="1">
      <c r="D138" t="s">
        <v>109</v>
      </c>
      <c r="E138">
        <v>2</v>
      </c>
      <c r="F138" t="e">
        <f>#REF!</f>
        <v>#REF!</v>
      </c>
      <c r="G138" t="e">
        <f>IF(#REF!=0,"",#REF!)</f>
        <v>#REF!</v>
      </c>
      <c r="H138" s="19" t="e">
        <f t="shared" si="6"/>
        <v>#REF!</v>
      </c>
      <c r="I138" t="e">
        <f t="shared" si="7"/>
        <v>#REF!</v>
      </c>
      <c r="J138" s="31" t="e">
        <f>#REF!</f>
        <v>#REF!</v>
      </c>
      <c r="K138" s="32" t="e">
        <f>#REF!</f>
        <v>#REF!</v>
      </c>
      <c r="L138" s="31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2"/>
    </row>
    <row r="139" spans="4:24" ht="12.75" hidden="1">
      <c r="D139" t="s">
        <v>109</v>
      </c>
      <c r="E139">
        <v>2</v>
      </c>
      <c r="F139" t="e">
        <f>#REF!</f>
        <v>#REF!</v>
      </c>
      <c r="G139" t="e">
        <f>IF(#REF!=0,"",#REF!)</f>
        <v>#REF!</v>
      </c>
      <c r="H139" s="19" t="e">
        <f t="shared" si="6"/>
        <v>#REF!</v>
      </c>
      <c r="I139" t="e">
        <f t="shared" si="7"/>
        <v>#REF!</v>
      </c>
      <c r="J139" s="31" t="e">
        <f>#REF!</f>
        <v>#REF!</v>
      </c>
      <c r="K139" s="32" t="e">
        <f>#REF!</f>
        <v>#REF!</v>
      </c>
      <c r="L139" s="31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2"/>
    </row>
    <row r="140" spans="4:24" ht="12.75" hidden="1">
      <c r="D140" t="s">
        <v>109</v>
      </c>
      <c r="E140">
        <v>2</v>
      </c>
      <c r="F140" t="e">
        <f>#REF!</f>
        <v>#REF!</v>
      </c>
      <c r="G140" t="e">
        <f>IF(#REF!=0,"",#REF!)</f>
        <v>#REF!</v>
      </c>
      <c r="H140" s="19" t="e">
        <f t="shared" si="6"/>
        <v>#REF!</v>
      </c>
      <c r="I140" t="e">
        <f t="shared" si="7"/>
        <v>#REF!</v>
      </c>
      <c r="J140" s="31" t="e">
        <f>#REF!</f>
        <v>#REF!</v>
      </c>
      <c r="K140" s="32" t="e">
        <f>#REF!</f>
        <v>#REF!</v>
      </c>
      <c r="L140" s="31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2"/>
    </row>
    <row r="141" spans="4:24" ht="12.75" hidden="1">
      <c r="D141" t="s">
        <v>109</v>
      </c>
      <c r="E141">
        <v>2</v>
      </c>
      <c r="F141" t="e">
        <f>#REF!</f>
        <v>#REF!</v>
      </c>
      <c r="G141" t="e">
        <f>IF(#REF!=0,"",#REF!)</f>
        <v>#REF!</v>
      </c>
      <c r="H141" s="19" t="e">
        <f t="shared" si="6"/>
        <v>#REF!</v>
      </c>
      <c r="I141" t="e">
        <f t="shared" si="7"/>
        <v>#REF!</v>
      </c>
      <c r="J141" s="31" t="e">
        <f>#REF!</f>
        <v>#REF!</v>
      </c>
      <c r="K141" s="32" t="e">
        <f>#REF!</f>
        <v>#REF!</v>
      </c>
      <c r="L141" s="31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2"/>
    </row>
    <row r="142" spans="4:24" ht="12.75" hidden="1">
      <c r="D142" t="s">
        <v>109</v>
      </c>
      <c r="E142">
        <v>2</v>
      </c>
      <c r="F142" t="e">
        <f>#REF!</f>
        <v>#REF!</v>
      </c>
      <c r="G142" t="e">
        <f>IF(#REF!=0,"",#REF!)</f>
        <v>#REF!</v>
      </c>
      <c r="H142" s="19" t="e">
        <f t="shared" si="6"/>
        <v>#REF!</v>
      </c>
      <c r="I142" t="e">
        <f t="shared" si="7"/>
        <v>#REF!</v>
      </c>
      <c r="J142" s="31" t="e">
        <f>#REF!</f>
        <v>#REF!</v>
      </c>
      <c r="K142" s="32" t="e">
        <f>#REF!</f>
        <v>#REF!</v>
      </c>
      <c r="L142" s="31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2"/>
    </row>
    <row r="143" spans="4:24" ht="12.75" hidden="1">
      <c r="D143" t="s">
        <v>109</v>
      </c>
      <c r="E143">
        <v>2</v>
      </c>
      <c r="F143" t="e">
        <f>#REF!</f>
        <v>#REF!</v>
      </c>
      <c r="G143" t="e">
        <f>IF(#REF!=0,"",#REF!)</f>
        <v>#REF!</v>
      </c>
      <c r="H143" s="19" t="e">
        <f t="shared" si="6"/>
        <v>#REF!</v>
      </c>
      <c r="I143" t="e">
        <f t="shared" si="7"/>
        <v>#REF!</v>
      </c>
      <c r="J143" s="31" t="e">
        <f>#REF!</f>
        <v>#REF!</v>
      </c>
      <c r="K143" s="32" t="e">
        <f>#REF!</f>
        <v>#REF!</v>
      </c>
      <c r="L143" s="31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2"/>
    </row>
    <row r="144" spans="4:24" ht="12.75" hidden="1">
      <c r="D144" t="s">
        <v>109</v>
      </c>
      <c r="E144">
        <v>2</v>
      </c>
      <c r="F144" t="e">
        <f>#REF!</f>
        <v>#REF!</v>
      </c>
      <c r="G144" t="e">
        <f>IF(#REF!=0,"",#REF!)</f>
        <v>#REF!</v>
      </c>
      <c r="H144" s="19" t="e">
        <f t="shared" si="6"/>
        <v>#REF!</v>
      </c>
      <c r="I144" t="e">
        <f t="shared" si="7"/>
        <v>#REF!</v>
      </c>
      <c r="J144" s="31" t="e">
        <f>#REF!</f>
        <v>#REF!</v>
      </c>
      <c r="K144" s="32" t="e">
        <f>#REF!</f>
        <v>#REF!</v>
      </c>
      <c r="L144" s="31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2"/>
    </row>
    <row r="145" spans="4:24" ht="12.75" hidden="1">
      <c r="D145" t="s">
        <v>109</v>
      </c>
      <c r="E145">
        <v>2</v>
      </c>
      <c r="F145" t="e">
        <f>#REF!</f>
        <v>#REF!</v>
      </c>
      <c r="G145" t="e">
        <f>IF(#REF!=0,"",#REF!)</f>
        <v>#REF!</v>
      </c>
      <c r="H145" s="19" t="e">
        <f t="shared" si="6"/>
        <v>#REF!</v>
      </c>
      <c r="I145" t="e">
        <f t="shared" si="7"/>
        <v>#REF!</v>
      </c>
      <c r="J145" s="31" t="e">
        <f>#REF!</f>
        <v>#REF!</v>
      </c>
      <c r="K145" s="32" t="e">
        <f>#REF!</f>
        <v>#REF!</v>
      </c>
      <c r="L145" s="31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2"/>
    </row>
    <row r="146" spans="4:24" ht="12.75" hidden="1">
      <c r="D146" t="s">
        <v>109</v>
      </c>
      <c r="E146">
        <v>2</v>
      </c>
      <c r="F146" t="e">
        <f>#REF!</f>
        <v>#REF!</v>
      </c>
      <c r="G146" t="e">
        <f>IF(#REF!=0,"",#REF!)</f>
        <v>#REF!</v>
      </c>
      <c r="H146" s="19" t="e">
        <f t="shared" si="6"/>
        <v>#REF!</v>
      </c>
      <c r="I146" t="e">
        <f t="shared" si="7"/>
        <v>#REF!</v>
      </c>
      <c r="J146" s="31" t="e">
        <f>#REF!</f>
        <v>#REF!</v>
      </c>
      <c r="K146" s="32" t="e">
        <f>#REF!</f>
        <v>#REF!</v>
      </c>
      <c r="L146" s="31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2"/>
    </row>
    <row r="147" spans="4:24" ht="12.75" hidden="1">
      <c r="D147" t="s">
        <v>109</v>
      </c>
      <c r="E147">
        <v>2</v>
      </c>
      <c r="F147" t="e">
        <f>#REF!</f>
        <v>#REF!</v>
      </c>
      <c r="G147" t="e">
        <f>IF(#REF!=0,"",#REF!)</f>
        <v>#REF!</v>
      </c>
      <c r="H147" s="19" t="e">
        <f t="shared" si="6"/>
        <v>#REF!</v>
      </c>
      <c r="I147" t="e">
        <f t="shared" si="7"/>
        <v>#REF!</v>
      </c>
      <c r="J147" s="31" t="e">
        <f>#REF!</f>
        <v>#REF!</v>
      </c>
      <c r="K147" s="32" t="e">
        <f>#REF!</f>
        <v>#REF!</v>
      </c>
      <c r="L147" s="31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2"/>
    </row>
    <row r="148" spans="4:24" ht="12.75" hidden="1">
      <c r="D148" t="s">
        <v>109</v>
      </c>
      <c r="E148">
        <v>2</v>
      </c>
      <c r="F148" t="e">
        <f>#REF!</f>
        <v>#REF!</v>
      </c>
      <c r="G148" t="e">
        <f>IF(#REF!=0,"",#REF!)</f>
        <v>#REF!</v>
      </c>
      <c r="H148" s="19" t="e">
        <f t="shared" si="6"/>
        <v>#REF!</v>
      </c>
      <c r="I148" t="e">
        <f t="shared" si="7"/>
        <v>#REF!</v>
      </c>
      <c r="J148" s="31" t="e">
        <f>#REF!</f>
        <v>#REF!</v>
      </c>
      <c r="K148" s="32" t="e">
        <f>#REF!</f>
        <v>#REF!</v>
      </c>
      <c r="L148" s="31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2"/>
    </row>
    <row r="149" spans="4:24" ht="12.75" hidden="1">
      <c r="D149" t="s">
        <v>109</v>
      </c>
      <c r="E149">
        <v>2</v>
      </c>
      <c r="F149" t="e">
        <f>#REF!</f>
        <v>#REF!</v>
      </c>
      <c r="G149" t="e">
        <f>IF(#REF!=0,"",#REF!)</f>
        <v>#REF!</v>
      </c>
      <c r="H149" s="19" t="e">
        <f t="shared" si="6"/>
        <v>#REF!</v>
      </c>
      <c r="I149" t="e">
        <f t="shared" si="7"/>
        <v>#REF!</v>
      </c>
      <c r="J149" s="31" t="e">
        <f>#REF!</f>
        <v>#REF!</v>
      </c>
      <c r="K149" s="32" t="e">
        <f>#REF!</f>
        <v>#REF!</v>
      </c>
      <c r="L149" s="31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2"/>
    </row>
    <row r="150" spans="4:24" ht="12.75" hidden="1">
      <c r="D150" t="s">
        <v>109</v>
      </c>
      <c r="E150">
        <v>2</v>
      </c>
      <c r="F150" t="e">
        <f>#REF!</f>
        <v>#REF!</v>
      </c>
      <c r="G150" t="e">
        <f>IF(#REF!=0,"",#REF!)</f>
        <v>#REF!</v>
      </c>
      <c r="H150" s="19" t="e">
        <f t="shared" si="6"/>
        <v>#REF!</v>
      </c>
      <c r="I150" t="e">
        <f t="shared" si="7"/>
        <v>#REF!</v>
      </c>
      <c r="J150" s="31" t="e">
        <f>#REF!</f>
        <v>#REF!</v>
      </c>
      <c r="K150" s="32" t="e">
        <f>#REF!</f>
        <v>#REF!</v>
      </c>
      <c r="L150" s="31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2"/>
    </row>
    <row r="151" spans="4:24" ht="12.75" hidden="1">
      <c r="D151" t="s">
        <v>109</v>
      </c>
      <c r="E151">
        <v>2</v>
      </c>
      <c r="F151" t="e">
        <f>#REF!</f>
        <v>#REF!</v>
      </c>
      <c r="G151" t="e">
        <f>IF(#REF!=0,"",#REF!)</f>
        <v>#REF!</v>
      </c>
      <c r="H151" s="19" t="e">
        <f t="shared" si="6"/>
        <v>#REF!</v>
      </c>
      <c r="I151" t="e">
        <f t="shared" si="7"/>
        <v>#REF!</v>
      </c>
      <c r="J151" s="31" t="e">
        <f>#REF!</f>
        <v>#REF!</v>
      </c>
      <c r="K151" s="32" t="e">
        <f>#REF!</f>
        <v>#REF!</v>
      </c>
      <c r="L151" s="31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2"/>
    </row>
    <row r="152" spans="4:24" ht="12.75" hidden="1">
      <c r="D152" t="s">
        <v>109</v>
      </c>
      <c r="E152">
        <v>2</v>
      </c>
      <c r="F152" t="e">
        <f>#REF!</f>
        <v>#REF!</v>
      </c>
      <c r="G152" t="e">
        <f>IF(#REF!=0,"",#REF!)</f>
        <v>#REF!</v>
      </c>
      <c r="H152" s="19" t="e">
        <f t="shared" si="6"/>
        <v>#REF!</v>
      </c>
      <c r="I152" t="e">
        <f t="shared" si="7"/>
        <v>#REF!</v>
      </c>
      <c r="J152" s="31" t="e">
        <f>#REF!</f>
        <v>#REF!</v>
      </c>
      <c r="K152" s="32" t="e">
        <f>#REF!</f>
        <v>#REF!</v>
      </c>
      <c r="L152" s="31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2"/>
    </row>
    <row r="153" spans="4:24" ht="12.75" hidden="1">
      <c r="D153" t="s">
        <v>109</v>
      </c>
      <c r="E153">
        <v>2</v>
      </c>
      <c r="F153" t="e">
        <f>#REF!</f>
        <v>#REF!</v>
      </c>
      <c r="G153" t="e">
        <f>IF(#REF!=0,"",#REF!)</f>
        <v>#REF!</v>
      </c>
      <c r="H153" s="19" t="e">
        <f t="shared" si="6"/>
        <v>#REF!</v>
      </c>
      <c r="I153" t="e">
        <f t="shared" si="7"/>
        <v>#REF!</v>
      </c>
      <c r="J153" s="31" t="e">
        <f>#REF!</f>
        <v>#REF!</v>
      </c>
      <c r="K153" s="32" t="e">
        <f>#REF!</f>
        <v>#REF!</v>
      </c>
      <c r="L153" s="31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2"/>
    </row>
    <row r="154" spans="4:24" ht="12.75" hidden="1">
      <c r="D154" t="s">
        <v>114</v>
      </c>
      <c r="E154">
        <v>3</v>
      </c>
      <c r="F154" t="e">
        <f>#REF!</f>
        <v>#REF!</v>
      </c>
      <c r="H154" s="19" t="e">
        <f t="shared" si="6"/>
        <v>#REF!</v>
      </c>
      <c r="I154" t="e">
        <f t="shared" si="7"/>
        <v>#REF!</v>
      </c>
      <c r="J154" s="31" t="e">
        <f>#REF!</f>
        <v>#REF!</v>
      </c>
      <c r="K154" s="32" t="e">
        <f>#REF!</f>
        <v>#REF!</v>
      </c>
      <c r="L154" s="31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2"/>
    </row>
    <row r="155" spans="4:24" ht="12.75" hidden="1">
      <c r="D155" t="s">
        <v>114</v>
      </c>
      <c r="E155">
        <v>3</v>
      </c>
      <c r="F155" t="e">
        <f>#REF!</f>
        <v>#REF!</v>
      </c>
      <c r="H155" s="19" t="e">
        <f t="shared" si="6"/>
        <v>#REF!</v>
      </c>
      <c r="I155" t="e">
        <f t="shared" si="7"/>
        <v>#REF!</v>
      </c>
      <c r="J155" s="31" t="e">
        <f>#REF!</f>
        <v>#REF!</v>
      </c>
      <c r="K155" s="32" t="e">
        <f>#REF!</f>
        <v>#REF!</v>
      </c>
      <c r="L155" s="31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2"/>
    </row>
    <row r="156" spans="4:24" ht="12.75" hidden="1">
      <c r="D156" t="s">
        <v>114</v>
      </c>
      <c r="E156">
        <v>3</v>
      </c>
      <c r="F156" t="e">
        <f>#REF!</f>
        <v>#REF!</v>
      </c>
      <c r="H156" s="19" t="e">
        <f t="shared" si="6"/>
        <v>#REF!</v>
      </c>
      <c r="I156" t="e">
        <f t="shared" si="7"/>
        <v>#REF!</v>
      </c>
      <c r="J156" s="31" t="e">
        <f>#REF!</f>
        <v>#REF!</v>
      </c>
      <c r="K156" s="32" t="e">
        <f>#REF!</f>
        <v>#REF!</v>
      </c>
      <c r="L156" s="31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2"/>
    </row>
    <row r="157" spans="4:24" ht="12.75" hidden="1">
      <c r="D157" t="s">
        <v>114</v>
      </c>
      <c r="E157">
        <v>3</v>
      </c>
      <c r="F157" t="e">
        <f>#REF!</f>
        <v>#REF!</v>
      </c>
      <c r="H157" s="19" t="e">
        <f t="shared" si="6"/>
        <v>#REF!</v>
      </c>
      <c r="I157" t="e">
        <f t="shared" si="7"/>
        <v>#REF!</v>
      </c>
      <c r="J157" s="31" t="e">
        <f>#REF!</f>
        <v>#REF!</v>
      </c>
      <c r="K157" s="32" t="e">
        <f>#REF!</f>
        <v>#REF!</v>
      </c>
      <c r="L157" s="31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2"/>
    </row>
    <row r="158" spans="4:24" ht="12.75" hidden="1">
      <c r="D158" t="s">
        <v>114</v>
      </c>
      <c r="E158">
        <v>3</v>
      </c>
      <c r="F158" t="e">
        <f>#REF!</f>
        <v>#REF!</v>
      </c>
      <c r="H158" s="19" t="e">
        <f t="shared" si="6"/>
        <v>#REF!</v>
      </c>
      <c r="I158" t="e">
        <f t="shared" si="7"/>
        <v>#REF!</v>
      </c>
      <c r="J158" s="31" t="e">
        <f>#REF!</f>
        <v>#REF!</v>
      </c>
      <c r="K158" s="32" t="e">
        <f>#REF!</f>
        <v>#REF!</v>
      </c>
      <c r="L158" s="31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2"/>
    </row>
    <row r="159" spans="4:24" ht="12.75" hidden="1">
      <c r="D159" t="s">
        <v>114</v>
      </c>
      <c r="E159">
        <v>3</v>
      </c>
      <c r="F159" t="e">
        <f>#REF!</f>
        <v>#REF!</v>
      </c>
      <c r="H159" s="19" t="e">
        <f t="shared" si="6"/>
        <v>#REF!</v>
      </c>
      <c r="I159" t="e">
        <f t="shared" si="7"/>
        <v>#REF!</v>
      </c>
      <c r="J159" s="31" t="e">
        <f>#REF!</f>
        <v>#REF!</v>
      </c>
      <c r="K159" s="32" t="e">
        <f>#REF!</f>
        <v>#REF!</v>
      </c>
      <c r="L159" s="31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2"/>
    </row>
    <row r="160" spans="4:24" ht="12.75" hidden="1">
      <c r="D160" t="s">
        <v>114</v>
      </c>
      <c r="E160">
        <v>3</v>
      </c>
      <c r="F160" t="e">
        <f>#REF!</f>
        <v>#REF!</v>
      </c>
      <c r="H160" s="19" t="e">
        <f t="shared" si="6"/>
        <v>#REF!</v>
      </c>
      <c r="I160" t="e">
        <f t="shared" si="7"/>
        <v>#REF!</v>
      </c>
      <c r="J160" s="31" t="e">
        <f>#REF!</f>
        <v>#REF!</v>
      </c>
      <c r="K160" s="32" t="e">
        <f>#REF!</f>
        <v>#REF!</v>
      </c>
      <c r="L160" s="31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2"/>
    </row>
    <row r="161" spans="4:24" ht="12.75" hidden="1">
      <c r="D161" t="s">
        <v>114</v>
      </c>
      <c r="E161">
        <v>3</v>
      </c>
      <c r="F161" t="e">
        <f>#REF!</f>
        <v>#REF!</v>
      </c>
      <c r="H161" s="19" t="e">
        <f t="shared" si="6"/>
        <v>#REF!</v>
      </c>
      <c r="I161" t="e">
        <f t="shared" si="7"/>
        <v>#REF!</v>
      </c>
      <c r="J161" s="31" t="e">
        <f>#REF!</f>
        <v>#REF!</v>
      </c>
      <c r="K161" s="32" t="e">
        <f>#REF!</f>
        <v>#REF!</v>
      </c>
      <c r="L161" s="31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2"/>
    </row>
    <row r="162" spans="4:24" ht="12.75" hidden="1">
      <c r="D162" t="s">
        <v>114</v>
      </c>
      <c r="E162">
        <v>3</v>
      </c>
      <c r="F162" t="e">
        <f>#REF!</f>
        <v>#REF!</v>
      </c>
      <c r="H162" s="19" t="e">
        <f t="shared" si="6"/>
        <v>#REF!</v>
      </c>
      <c r="I162" t="e">
        <f t="shared" si="7"/>
        <v>#REF!</v>
      </c>
      <c r="J162" s="31" t="e">
        <f>#REF!</f>
        <v>#REF!</v>
      </c>
      <c r="K162" s="32" t="e">
        <f>#REF!</f>
        <v>#REF!</v>
      </c>
      <c r="L162" s="31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2"/>
    </row>
    <row r="163" spans="4:24" ht="12.75" hidden="1">
      <c r="D163" t="s">
        <v>114</v>
      </c>
      <c r="E163">
        <v>3</v>
      </c>
      <c r="F163" t="e">
        <f>#REF!</f>
        <v>#REF!</v>
      </c>
      <c r="H163" s="19" t="e">
        <f t="shared" si="6"/>
        <v>#REF!</v>
      </c>
      <c r="I163" t="e">
        <f t="shared" si="7"/>
        <v>#REF!</v>
      </c>
      <c r="J163" s="31" t="e">
        <f>#REF!</f>
        <v>#REF!</v>
      </c>
      <c r="K163" s="32" t="e">
        <f>#REF!</f>
        <v>#REF!</v>
      </c>
      <c r="L163" s="31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2"/>
    </row>
    <row r="164" spans="4:24" ht="12.75" hidden="1">
      <c r="D164" t="s">
        <v>114</v>
      </c>
      <c r="E164">
        <v>3</v>
      </c>
      <c r="F164" t="e">
        <f>#REF!</f>
        <v>#REF!</v>
      </c>
      <c r="H164" s="19" t="e">
        <f t="shared" si="6"/>
        <v>#REF!</v>
      </c>
      <c r="I164" t="e">
        <f t="shared" si="7"/>
        <v>#REF!</v>
      </c>
      <c r="J164" s="31" t="e">
        <f>#REF!</f>
        <v>#REF!</v>
      </c>
      <c r="K164" s="32" t="e">
        <f>#REF!</f>
        <v>#REF!</v>
      </c>
      <c r="L164" s="31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2"/>
    </row>
    <row r="165" spans="4:24" ht="12.75" hidden="1">
      <c r="D165" t="s">
        <v>114</v>
      </c>
      <c r="E165">
        <v>3</v>
      </c>
      <c r="F165" t="e">
        <f>#REF!</f>
        <v>#REF!</v>
      </c>
      <c r="H165" s="19" t="e">
        <f t="shared" si="6"/>
        <v>#REF!</v>
      </c>
      <c r="I165" t="e">
        <f t="shared" si="7"/>
        <v>#REF!</v>
      </c>
      <c r="J165" s="31" t="e">
        <f>#REF!</f>
        <v>#REF!</v>
      </c>
      <c r="K165" s="32" t="e">
        <f>#REF!</f>
        <v>#REF!</v>
      </c>
      <c r="L165" s="31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2"/>
    </row>
    <row r="166" spans="4:24" ht="12.75" hidden="1">
      <c r="D166" t="s">
        <v>114</v>
      </c>
      <c r="E166">
        <v>3</v>
      </c>
      <c r="F166" t="e">
        <f>#REF!</f>
        <v>#REF!</v>
      </c>
      <c r="H166" s="19" t="e">
        <f t="shared" si="6"/>
        <v>#REF!</v>
      </c>
      <c r="I166" t="e">
        <f t="shared" si="7"/>
        <v>#REF!</v>
      </c>
      <c r="J166" s="31" t="e">
        <f>#REF!</f>
        <v>#REF!</v>
      </c>
      <c r="K166" s="32" t="e">
        <f>#REF!</f>
        <v>#REF!</v>
      </c>
      <c r="L166" s="31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2"/>
    </row>
    <row r="167" spans="4:24" ht="12.75" hidden="1">
      <c r="D167" t="s">
        <v>114</v>
      </c>
      <c r="E167">
        <v>3</v>
      </c>
      <c r="F167" t="e">
        <f>#REF!</f>
        <v>#REF!</v>
      </c>
      <c r="H167" s="19" t="e">
        <f t="shared" si="6"/>
        <v>#REF!</v>
      </c>
      <c r="I167" t="e">
        <f t="shared" si="7"/>
        <v>#REF!</v>
      </c>
      <c r="J167" s="31" t="e">
        <f>#REF!</f>
        <v>#REF!</v>
      </c>
      <c r="K167" s="32" t="e">
        <f>#REF!</f>
        <v>#REF!</v>
      </c>
      <c r="L167" s="31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2"/>
    </row>
    <row r="168" spans="4:24" ht="12.75" hidden="1">
      <c r="D168" t="s">
        <v>114</v>
      </c>
      <c r="E168">
        <v>3</v>
      </c>
      <c r="F168" t="e">
        <f>#REF!</f>
        <v>#REF!</v>
      </c>
      <c r="H168" s="19" t="e">
        <f t="shared" si="6"/>
        <v>#REF!</v>
      </c>
      <c r="I168" t="e">
        <f t="shared" si="7"/>
        <v>#REF!</v>
      </c>
      <c r="J168" s="31" t="e">
        <f>#REF!</f>
        <v>#REF!</v>
      </c>
      <c r="K168" s="32" t="e">
        <f>#REF!</f>
        <v>#REF!</v>
      </c>
      <c r="L168" s="31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2"/>
    </row>
    <row r="169" spans="4:24" ht="12.75" hidden="1">
      <c r="D169" t="s">
        <v>114</v>
      </c>
      <c r="E169">
        <v>3</v>
      </c>
      <c r="F169" t="e">
        <f>#REF!</f>
        <v>#REF!</v>
      </c>
      <c r="H169" s="19" t="e">
        <f t="shared" si="6"/>
        <v>#REF!</v>
      </c>
      <c r="I169" t="e">
        <f t="shared" si="7"/>
        <v>#REF!</v>
      </c>
      <c r="J169" s="31" t="e">
        <f>#REF!</f>
        <v>#REF!</v>
      </c>
      <c r="K169" s="32" t="e">
        <f>#REF!</f>
        <v>#REF!</v>
      </c>
      <c r="L169" s="31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2"/>
    </row>
    <row r="170" spans="4:24" ht="12.75" hidden="1">
      <c r="D170" t="s">
        <v>114</v>
      </c>
      <c r="E170">
        <v>3</v>
      </c>
      <c r="F170" t="e">
        <f>#REF!</f>
        <v>#REF!</v>
      </c>
      <c r="H170" s="19" t="e">
        <f t="shared" si="6"/>
        <v>#REF!</v>
      </c>
      <c r="I170" t="e">
        <f t="shared" si="7"/>
        <v>#REF!</v>
      </c>
      <c r="J170" s="31" t="e">
        <f>#REF!</f>
        <v>#REF!</v>
      </c>
      <c r="K170" s="32" t="e">
        <f>#REF!</f>
        <v>#REF!</v>
      </c>
      <c r="L170" s="31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2"/>
    </row>
    <row r="171" spans="4:24" ht="12.75" hidden="1">
      <c r="D171" t="s">
        <v>114</v>
      </c>
      <c r="E171">
        <v>3</v>
      </c>
      <c r="F171" t="e">
        <f>#REF!</f>
        <v>#REF!</v>
      </c>
      <c r="H171" s="19" t="e">
        <f t="shared" si="6"/>
        <v>#REF!</v>
      </c>
      <c r="I171" t="e">
        <f t="shared" si="7"/>
        <v>#REF!</v>
      </c>
      <c r="J171" s="31" t="e">
        <f>#REF!</f>
        <v>#REF!</v>
      </c>
      <c r="K171" s="32" t="e">
        <f>#REF!</f>
        <v>#REF!</v>
      </c>
      <c r="L171" s="31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2"/>
    </row>
    <row r="172" spans="4:24" ht="12.75" hidden="1">
      <c r="D172" t="s">
        <v>114</v>
      </c>
      <c r="E172">
        <v>3</v>
      </c>
      <c r="F172" t="e">
        <f>#REF!</f>
        <v>#REF!</v>
      </c>
      <c r="H172" s="19" t="e">
        <f t="shared" si="6"/>
        <v>#REF!</v>
      </c>
      <c r="I172" t="e">
        <f t="shared" si="7"/>
        <v>#REF!</v>
      </c>
      <c r="J172" s="31" t="e">
        <f>#REF!</f>
        <v>#REF!</v>
      </c>
      <c r="K172" s="32" t="e">
        <f>#REF!</f>
        <v>#REF!</v>
      </c>
      <c r="L172" s="31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2"/>
    </row>
    <row r="173" spans="4:24" ht="12.75" hidden="1">
      <c r="D173" t="s">
        <v>114</v>
      </c>
      <c r="E173">
        <v>3</v>
      </c>
      <c r="F173" t="e">
        <f>#REF!</f>
        <v>#REF!</v>
      </c>
      <c r="H173" s="19" t="e">
        <f t="shared" si="6"/>
        <v>#REF!</v>
      </c>
      <c r="I173" t="e">
        <f t="shared" si="7"/>
        <v>#REF!</v>
      </c>
      <c r="J173" s="31" t="e">
        <f>#REF!</f>
        <v>#REF!</v>
      </c>
      <c r="K173" s="32" t="e">
        <f>#REF!</f>
        <v>#REF!</v>
      </c>
      <c r="L173" s="31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2"/>
    </row>
    <row r="174" spans="4:24" ht="12.75" hidden="1">
      <c r="D174" t="s">
        <v>114</v>
      </c>
      <c r="E174">
        <v>3</v>
      </c>
      <c r="F174" t="e">
        <f>#REF!</f>
        <v>#REF!</v>
      </c>
      <c r="H174" s="19" t="e">
        <f t="shared" si="6"/>
        <v>#REF!</v>
      </c>
      <c r="I174" t="e">
        <f t="shared" si="7"/>
        <v>#REF!</v>
      </c>
      <c r="J174" s="31" t="e">
        <f>#REF!</f>
        <v>#REF!</v>
      </c>
      <c r="K174" s="32" t="e">
        <f>#REF!</f>
        <v>#REF!</v>
      </c>
      <c r="L174" s="31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2"/>
    </row>
    <row r="175" spans="4:24" ht="12.75" hidden="1">
      <c r="D175" t="s">
        <v>114</v>
      </c>
      <c r="E175">
        <v>3</v>
      </c>
      <c r="F175" t="e">
        <f>#REF!</f>
        <v>#REF!</v>
      </c>
      <c r="H175" s="19" t="e">
        <f t="shared" si="6"/>
        <v>#REF!</v>
      </c>
      <c r="I175" t="e">
        <f t="shared" si="7"/>
        <v>#REF!</v>
      </c>
      <c r="J175" s="31" t="e">
        <f>#REF!</f>
        <v>#REF!</v>
      </c>
      <c r="K175" s="32" t="e">
        <f>#REF!</f>
        <v>#REF!</v>
      </c>
      <c r="L175" s="31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2"/>
    </row>
    <row r="176" spans="4:24" ht="12.75" hidden="1">
      <c r="D176" t="s">
        <v>114</v>
      </c>
      <c r="E176">
        <v>3</v>
      </c>
      <c r="F176" t="e">
        <f>#REF!</f>
        <v>#REF!</v>
      </c>
      <c r="H176" s="19" t="e">
        <f t="shared" si="6"/>
        <v>#REF!</v>
      </c>
      <c r="I176" t="e">
        <f t="shared" si="7"/>
        <v>#REF!</v>
      </c>
      <c r="J176" s="31" t="e">
        <f>#REF!</f>
        <v>#REF!</v>
      </c>
      <c r="K176" s="32" t="e">
        <f>#REF!</f>
        <v>#REF!</v>
      </c>
      <c r="L176" s="31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2"/>
    </row>
    <row r="177" spans="4:24" ht="12.75" hidden="1">
      <c r="D177" t="s">
        <v>114</v>
      </c>
      <c r="E177">
        <v>3</v>
      </c>
      <c r="F177" t="e">
        <f>#REF!</f>
        <v>#REF!</v>
      </c>
      <c r="H177" s="19" t="e">
        <f t="shared" si="6"/>
        <v>#REF!</v>
      </c>
      <c r="I177" t="e">
        <f t="shared" si="7"/>
        <v>#REF!</v>
      </c>
      <c r="J177" s="31" t="e">
        <f>#REF!</f>
        <v>#REF!</v>
      </c>
      <c r="K177" s="32" t="e">
        <f>#REF!</f>
        <v>#REF!</v>
      </c>
      <c r="L177" s="31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2"/>
    </row>
    <row r="178" spans="4:24" ht="12.75" hidden="1">
      <c r="D178" t="s">
        <v>114</v>
      </c>
      <c r="E178">
        <v>3</v>
      </c>
      <c r="F178" t="e">
        <f>#REF!</f>
        <v>#REF!</v>
      </c>
      <c r="H178" s="19" t="e">
        <f t="shared" si="6"/>
        <v>#REF!</v>
      </c>
      <c r="I178" t="e">
        <f t="shared" si="7"/>
        <v>#REF!</v>
      </c>
      <c r="J178" s="31" t="e">
        <f>#REF!</f>
        <v>#REF!</v>
      </c>
      <c r="K178" s="32" t="e">
        <f>#REF!</f>
        <v>#REF!</v>
      </c>
      <c r="L178" s="31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2"/>
    </row>
    <row r="179" spans="4:24" ht="12.75" hidden="1">
      <c r="D179" t="s">
        <v>114</v>
      </c>
      <c r="E179">
        <v>3</v>
      </c>
      <c r="F179" t="e">
        <f>#REF!</f>
        <v>#REF!</v>
      </c>
      <c r="H179" s="19" t="e">
        <f t="shared" si="6"/>
        <v>#REF!</v>
      </c>
      <c r="I179" t="e">
        <f t="shared" si="7"/>
        <v>#REF!</v>
      </c>
      <c r="J179" s="31" t="e">
        <f>#REF!</f>
        <v>#REF!</v>
      </c>
      <c r="K179" s="32" t="e">
        <f>#REF!</f>
        <v>#REF!</v>
      </c>
      <c r="L179" s="31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2"/>
    </row>
    <row r="180" spans="4:24" ht="12.75" hidden="1">
      <c r="D180" t="s">
        <v>114</v>
      </c>
      <c r="E180">
        <v>3</v>
      </c>
      <c r="F180" t="e">
        <f>#REF!</f>
        <v>#REF!</v>
      </c>
      <c r="H180" s="19" t="e">
        <f t="shared" si="6"/>
        <v>#REF!</v>
      </c>
      <c r="I180" t="e">
        <f t="shared" si="7"/>
        <v>#REF!</v>
      </c>
      <c r="J180" s="31" t="e">
        <f>#REF!</f>
        <v>#REF!</v>
      </c>
      <c r="K180" s="32" t="e">
        <f>#REF!</f>
        <v>#REF!</v>
      </c>
      <c r="L180" s="31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2"/>
    </row>
    <row r="181" spans="4:24" ht="12.75" hidden="1">
      <c r="D181" t="s">
        <v>114</v>
      </c>
      <c r="E181">
        <v>3</v>
      </c>
      <c r="F181" t="e">
        <f>#REF!</f>
        <v>#REF!</v>
      </c>
      <c r="H181" s="19" t="e">
        <f t="shared" si="6"/>
        <v>#REF!</v>
      </c>
      <c r="I181" t="e">
        <f t="shared" si="7"/>
        <v>#REF!</v>
      </c>
      <c r="J181" s="31" t="e">
        <f>#REF!</f>
        <v>#REF!</v>
      </c>
      <c r="K181" s="32" t="e">
        <f>#REF!</f>
        <v>#REF!</v>
      </c>
      <c r="L181" s="31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2"/>
    </row>
    <row r="182" spans="4:24" ht="12.75" hidden="1">
      <c r="D182" t="s">
        <v>114</v>
      </c>
      <c r="E182">
        <v>3</v>
      </c>
      <c r="F182" t="e">
        <f>#REF!</f>
        <v>#REF!</v>
      </c>
      <c r="H182" s="19" t="e">
        <f t="shared" si="6"/>
        <v>#REF!</v>
      </c>
      <c r="I182" t="e">
        <f t="shared" si="7"/>
        <v>#REF!</v>
      </c>
      <c r="J182" s="31" t="e">
        <f>#REF!</f>
        <v>#REF!</v>
      </c>
      <c r="K182" s="32" t="e">
        <f>#REF!</f>
        <v>#REF!</v>
      </c>
      <c r="L182" s="31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2"/>
    </row>
    <row r="183" spans="4:24" ht="12.75" hidden="1">
      <c r="D183" t="s">
        <v>114</v>
      </c>
      <c r="E183">
        <v>3</v>
      </c>
      <c r="F183" t="e">
        <f>#REF!</f>
        <v>#REF!</v>
      </c>
      <c r="H183" s="19" t="e">
        <f t="shared" si="6"/>
        <v>#REF!</v>
      </c>
      <c r="I183" t="e">
        <f t="shared" si="7"/>
        <v>#REF!</v>
      </c>
      <c r="J183" s="31" t="e">
        <f>#REF!</f>
        <v>#REF!</v>
      </c>
      <c r="K183" s="32" t="e">
        <f>#REF!</f>
        <v>#REF!</v>
      </c>
      <c r="L183" s="31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2"/>
    </row>
    <row r="184" spans="4:24" ht="12.75" hidden="1">
      <c r="D184" t="s">
        <v>114</v>
      </c>
      <c r="E184">
        <v>3</v>
      </c>
      <c r="F184" t="e">
        <f>#REF!</f>
        <v>#REF!</v>
      </c>
      <c r="H184" s="19" t="e">
        <f t="shared" si="6"/>
        <v>#REF!</v>
      </c>
      <c r="I184" t="e">
        <f t="shared" si="7"/>
        <v>#REF!</v>
      </c>
      <c r="J184" s="31" t="e">
        <f>#REF!</f>
        <v>#REF!</v>
      </c>
      <c r="K184" s="32" t="e">
        <f>#REF!</f>
        <v>#REF!</v>
      </c>
      <c r="L184" s="31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2"/>
    </row>
    <row r="185" spans="4:24" ht="12.75" hidden="1">
      <c r="D185" t="s">
        <v>114</v>
      </c>
      <c r="E185">
        <v>3</v>
      </c>
      <c r="F185" t="e">
        <f>#REF!</f>
        <v>#REF!</v>
      </c>
      <c r="H185" s="19" t="e">
        <f t="shared" si="6"/>
        <v>#REF!</v>
      </c>
      <c r="I185" t="e">
        <f t="shared" si="7"/>
        <v>#REF!</v>
      </c>
      <c r="J185" s="31" t="e">
        <f>#REF!</f>
        <v>#REF!</v>
      </c>
      <c r="K185" s="32" t="e">
        <f>#REF!</f>
        <v>#REF!</v>
      </c>
      <c r="L185" s="31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2"/>
    </row>
    <row r="186" spans="4:24" ht="12.75" hidden="1">
      <c r="D186" t="s">
        <v>114</v>
      </c>
      <c r="E186">
        <v>3</v>
      </c>
      <c r="F186" t="e">
        <f>#REF!</f>
        <v>#REF!</v>
      </c>
      <c r="H186" s="19" t="e">
        <f t="shared" si="6"/>
        <v>#REF!</v>
      </c>
      <c r="I186" t="e">
        <f t="shared" si="7"/>
        <v>#REF!</v>
      </c>
      <c r="J186" s="31" t="e">
        <f>#REF!</f>
        <v>#REF!</v>
      </c>
      <c r="K186" s="32" t="e">
        <f>#REF!</f>
        <v>#REF!</v>
      </c>
      <c r="L186" s="31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2"/>
    </row>
    <row r="187" spans="4:24" ht="12.75" hidden="1">
      <c r="D187" t="s">
        <v>114</v>
      </c>
      <c r="E187">
        <v>3</v>
      </c>
      <c r="F187" t="e">
        <f>#REF!</f>
        <v>#REF!</v>
      </c>
      <c r="H187" s="19" t="e">
        <f t="shared" si="6"/>
        <v>#REF!</v>
      </c>
      <c r="I187" t="e">
        <f t="shared" si="7"/>
        <v>#REF!</v>
      </c>
      <c r="J187" s="31" t="e">
        <f>#REF!</f>
        <v>#REF!</v>
      </c>
      <c r="K187" s="32" t="e">
        <f>#REF!</f>
        <v>#REF!</v>
      </c>
      <c r="L187" s="31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2"/>
    </row>
    <row r="188" spans="4:24" ht="12.75" hidden="1">
      <c r="D188" t="s">
        <v>114</v>
      </c>
      <c r="E188">
        <v>3</v>
      </c>
      <c r="F188" t="e">
        <f>#REF!</f>
        <v>#REF!</v>
      </c>
      <c r="H188" s="19" t="e">
        <f t="shared" si="6"/>
        <v>#REF!</v>
      </c>
      <c r="I188" t="e">
        <f t="shared" si="7"/>
        <v>#REF!</v>
      </c>
      <c r="J188" s="31" t="e">
        <f>#REF!</f>
        <v>#REF!</v>
      </c>
      <c r="K188" s="32" t="e">
        <f>#REF!</f>
        <v>#REF!</v>
      </c>
      <c r="L188" s="31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2"/>
    </row>
    <row r="189" spans="4:24" ht="12.75" hidden="1">
      <c r="D189" t="s">
        <v>114</v>
      </c>
      <c r="E189">
        <v>3</v>
      </c>
      <c r="F189" t="e">
        <f>#REF!</f>
        <v>#REF!</v>
      </c>
      <c r="H189" s="19" t="e">
        <f t="shared" si="6"/>
        <v>#REF!</v>
      </c>
      <c r="I189" t="e">
        <f t="shared" si="7"/>
        <v>#REF!</v>
      </c>
      <c r="J189" s="31" t="e">
        <f>#REF!</f>
        <v>#REF!</v>
      </c>
      <c r="K189" s="32" t="e">
        <f>#REF!</f>
        <v>#REF!</v>
      </c>
      <c r="L189" s="31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2"/>
    </row>
    <row r="190" spans="4:24" ht="12.75" hidden="1">
      <c r="D190" t="s">
        <v>114</v>
      </c>
      <c r="E190">
        <v>3</v>
      </c>
      <c r="F190" t="e">
        <f>#REF!</f>
        <v>#REF!</v>
      </c>
      <c r="H190" s="19" t="e">
        <f t="shared" si="6"/>
        <v>#REF!</v>
      </c>
      <c r="I190" t="e">
        <f t="shared" si="7"/>
        <v>#REF!</v>
      </c>
      <c r="J190" s="31" t="e">
        <f>#REF!</f>
        <v>#REF!</v>
      </c>
      <c r="K190" s="32" t="e">
        <f>#REF!</f>
        <v>#REF!</v>
      </c>
      <c r="L190" s="31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2"/>
    </row>
    <row r="191" spans="4:24" ht="12.75" hidden="1">
      <c r="D191" t="s">
        <v>114</v>
      </c>
      <c r="E191">
        <v>3</v>
      </c>
      <c r="F191" t="e">
        <f>#REF!</f>
        <v>#REF!</v>
      </c>
      <c r="H191" s="19" t="e">
        <f t="shared" si="6"/>
        <v>#REF!</v>
      </c>
      <c r="I191" t="e">
        <f t="shared" si="7"/>
        <v>#REF!</v>
      </c>
      <c r="J191" s="31" t="e">
        <f>#REF!</f>
        <v>#REF!</v>
      </c>
      <c r="K191" s="32" t="e">
        <f>#REF!</f>
        <v>#REF!</v>
      </c>
      <c r="L191" s="31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2"/>
    </row>
    <row r="192" spans="4:24" ht="12.75" hidden="1">
      <c r="D192" t="s">
        <v>114</v>
      </c>
      <c r="E192">
        <v>3</v>
      </c>
      <c r="F192" t="e">
        <f>#REF!</f>
        <v>#REF!</v>
      </c>
      <c r="H192" s="19" t="e">
        <f t="shared" si="6"/>
        <v>#REF!</v>
      </c>
      <c r="I192" t="e">
        <f t="shared" si="7"/>
        <v>#REF!</v>
      </c>
      <c r="J192" s="31" t="e">
        <f>#REF!</f>
        <v>#REF!</v>
      </c>
      <c r="K192" s="32" t="e">
        <f>#REF!</f>
        <v>#REF!</v>
      </c>
      <c r="L192" s="31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2"/>
    </row>
    <row r="193" spans="4:24" ht="12.75" hidden="1">
      <c r="D193" t="s">
        <v>114</v>
      </c>
      <c r="E193">
        <v>3</v>
      </c>
      <c r="F193" t="e">
        <f>#REF!</f>
        <v>#REF!</v>
      </c>
      <c r="H193" s="19" t="e">
        <f t="shared" si="6"/>
        <v>#REF!</v>
      </c>
      <c r="I193" t="e">
        <f t="shared" si="7"/>
        <v>#REF!</v>
      </c>
      <c r="J193" s="31" t="e">
        <f>#REF!</f>
        <v>#REF!</v>
      </c>
      <c r="K193" s="32" t="e">
        <f>#REF!</f>
        <v>#REF!</v>
      </c>
      <c r="L193" s="31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2"/>
    </row>
    <row r="194" spans="4:24" ht="12.75" hidden="1">
      <c r="D194" t="s">
        <v>114</v>
      </c>
      <c r="E194">
        <v>3</v>
      </c>
      <c r="F194" t="e">
        <f>#REF!</f>
        <v>#REF!</v>
      </c>
      <c r="H194" s="19" t="e">
        <f aca="true" t="shared" si="8" ref="H194:H257">J194/100*F194+2*K194/100*F194</f>
        <v>#REF!</v>
      </c>
      <c r="I194" t="e">
        <f t="shared" si="7"/>
        <v>#REF!</v>
      </c>
      <c r="J194" s="31" t="e">
        <f>#REF!</f>
        <v>#REF!</v>
      </c>
      <c r="K194" s="32" t="e">
        <f>#REF!</f>
        <v>#REF!</v>
      </c>
      <c r="L194" s="31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2"/>
    </row>
    <row r="195" spans="4:24" ht="12.75" hidden="1">
      <c r="D195" t="s">
        <v>114</v>
      </c>
      <c r="E195">
        <v>3</v>
      </c>
      <c r="F195" t="e">
        <f>#REF!</f>
        <v>#REF!</v>
      </c>
      <c r="H195" s="19" t="e">
        <f t="shared" si="8"/>
        <v>#REF!</v>
      </c>
      <c r="I195" t="e">
        <f aca="true" t="shared" si="9" ref="I195:I258">ABS(ROUND(J195,0)-J195)+ABS(ROUND(K195,0)-K195)</f>
        <v>#REF!</v>
      </c>
      <c r="J195" s="31" t="e">
        <f>#REF!</f>
        <v>#REF!</v>
      </c>
      <c r="K195" s="32" t="e">
        <f>#REF!</f>
        <v>#REF!</v>
      </c>
      <c r="L195" s="31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2"/>
    </row>
    <row r="196" spans="4:24" ht="12.75" hidden="1">
      <c r="D196" t="s">
        <v>114</v>
      </c>
      <c r="E196">
        <v>3</v>
      </c>
      <c r="F196" t="e">
        <f>#REF!</f>
        <v>#REF!</v>
      </c>
      <c r="H196" s="19" t="e">
        <f t="shared" si="8"/>
        <v>#REF!</v>
      </c>
      <c r="I196" t="e">
        <f t="shared" si="9"/>
        <v>#REF!</v>
      </c>
      <c r="J196" s="31" t="e">
        <f>#REF!</f>
        <v>#REF!</v>
      </c>
      <c r="K196" s="32" t="e">
        <f>#REF!</f>
        <v>#REF!</v>
      </c>
      <c r="L196" s="31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2"/>
    </row>
    <row r="197" spans="4:24" ht="12.75" hidden="1">
      <c r="D197" t="s">
        <v>114</v>
      </c>
      <c r="E197">
        <v>3</v>
      </c>
      <c r="F197" t="e">
        <f>#REF!</f>
        <v>#REF!</v>
      </c>
      <c r="H197" s="19" t="e">
        <f t="shared" si="8"/>
        <v>#REF!</v>
      </c>
      <c r="I197" t="e">
        <f t="shared" si="9"/>
        <v>#REF!</v>
      </c>
      <c r="J197" s="31" t="e">
        <f>#REF!</f>
        <v>#REF!</v>
      </c>
      <c r="K197" s="32" t="e">
        <f>#REF!</f>
        <v>#REF!</v>
      </c>
      <c r="L197" s="31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2"/>
    </row>
    <row r="198" spans="4:24" ht="12.75" hidden="1">
      <c r="D198" t="s">
        <v>114</v>
      </c>
      <c r="E198">
        <v>3</v>
      </c>
      <c r="F198" t="e">
        <f>#REF!</f>
        <v>#REF!</v>
      </c>
      <c r="H198" s="19" t="e">
        <f t="shared" si="8"/>
        <v>#REF!</v>
      </c>
      <c r="I198" t="e">
        <f t="shared" si="9"/>
        <v>#REF!</v>
      </c>
      <c r="J198" s="31" t="e">
        <f>#REF!</f>
        <v>#REF!</v>
      </c>
      <c r="K198" s="32" t="e">
        <f>#REF!</f>
        <v>#REF!</v>
      </c>
      <c r="L198" s="31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2"/>
    </row>
    <row r="199" spans="4:24" ht="12.75" hidden="1">
      <c r="D199" t="s">
        <v>114</v>
      </c>
      <c r="E199">
        <v>3</v>
      </c>
      <c r="F199" t="e">
        <f>#REF!</f>
        <v>#REF!</v>
      </c>
      <c r="H199" s="19" t="e">
        <f t="shared" si="8"/>
        <v>#REF!</v>
      </c>
      <c r="I199" t="e">
        <f t="shared" si="9"/>
        <v>#REF!</v>
      </c>
      <c r="J199" s="31" t="e">
        <f>#REF!</f>
        <v>#REF!</v>
      </c>
      <c r="K199" s="32" t="e">
        <f>#REF!</f>
        <v>#REF!</v>
      </c>
      <c r="L199" s="31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2"/>
    </row>
    <row r="200" spans="4:24" ht="12.75" hidden="1">
      <c r="D200" t="s">
        <v>114</v>
      </c>
      <c r="E200">
        <v>3</v>
      </c>
      <c r="F200" t="e">
        <f>#REF!</f>
        <v>#REF!</v>
      </c>
      <c r="H200" s="19" t="e">
        <f t="shared" si="8"/>
        <v>#REF!</v>
      </c>
      <c r="I200" t="e">
        <f t="shared" si="9"/>
        <v>#REF!</v>
      </c>
      <c r="J200" s="31" t="e">
        <f>#REF!</f>
        <v>#REF!</v>
      </c>
      <c r="K200" s="32" t="e">
        <f>#REF!</f>
        <v>#REF!</v>
      </c>
      <c r="L200" s="31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2"/>
    </row>
    <row r="201" spans="4:24" ht="12.75" hidden="1">
      <c r="D201" t="s">
        <v>114</v>
      </c>
      <c r="E201">
        <v>3</v>
      </c>
      <c r="F201" t="e">
        <f>#REF!</f>
        <v>#REF!</v>
      </c>
      <c r="H201" s="19" t="e">
        <f t="shared" si="8"/>
        <v>#REF!</v>
      </c>
      <c r="I201" t="e">
        <f t="shared" si="9"/>
        <v>#REF!</v>
      </c>
      <c r="J201" s="31" t="e">
        <f>#REF!</f>
        <v>#REF!</v>
      </c>
      <c r="K201" s="32" t="e">
        <f>#REF!</f>
        <v>#REF!</v>
      </c>
      <c r="L201" s="31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2"/>
    </row>
    <row r="202" spans="4:24" ht="12.75" hidden="1">
      <c r="D202" t="s">
        <v>114</v>
      </c>
      <c r="E202">
        <v>3</v>
      </c>
      <c r="F202" t="e">
        <f>#REF!</f>
        <v>#REF!</v>
      </c>
      <c r="H202" s="19" t="e">
        <f t="shared" si="8"/>
        <v>#REF!</v>
      </c>
      <c r="I202" t="e">
        <f t="shared" si="9"/>
        <v>#REF!</v>
      </c>
      <c r="J202" s="31" t="e">
        <f>#REF!</f>
        <v>#REF!</v>
      </c>
      <c r="K202" s="32" t="e">
        <f>#REF!</f>
        <v>#REF!</v>
      </c>
      <c r="L202" s="31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2"/>
    </row>
    <row r="203" spans="4:24" ht="12.75" hidden="1">
      <c r="D203" t="s">
        <v>114</v>
      </c>
      <c r="E203">
        <v>3</v>
      </c>
      <c r="F203" t="e">
        <f>#REF!</f>
        <v>#REF!</v>
      </c>
      <c r="H203" s="19" t="e">
        <f t="shared" si="8"/>
        <v>#REF!</v>
      </c>
      <c r="I203" t="e">
        <f t="shared" si="9"/>
        <v>#REF!</v>
      </c>
      <c r="J203" s="31" t="e">
        <f>#REF!</f>
        <v>#REF!</v>
      </c>
      <c r="K203" s="32" t="e">
        <f>#REF!</f>
        <v>#REF!</v>
      </c>
      <c r="L203" s="31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2"/>
    </row>
    <row r="204" spans="4:24" ht="12.75" hidden="1">
      <c r="D204" t="s">
        <v>114</v>
      </c>
      <c r="E204">
        <v>3</v>
      </c>
      <c r="F204" t="e">
        <f>#REF!</f>
        <v>#REF!</v>
      </c>
      <c r="H204" s="19" t="e">
        <f t="shared" si="8"/>
        <v>#REF!</v>
      </c>
      <c r="I204" t="e">
        <f t="shared" si="9"/>
        <v>#REF!</v>
      </c>
      <c r="J204" s="31" t="e">
        <f>#REF!</f>
        <v>#REF!</v>
      </c>
      <c r="K204" s="32" t="e">
        <f>#REF!</f>
        <v>#REF!</v>
      </c>
      <c r="L204" s="31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2"/>
    </row>
    <row r="205" spans="4:24" ht="12.75" hidden="1">
      <c r="D205" t="s">
        <v>114</v>
      </c>
      <c r="E205">
        <v>3</v>
      </c>
      <c r="F205" t="e">
        <f>#REF!</f>
        <v>#REF!</v>
      </c>
      <c r="H205" s="19" t="e">
        <f t="shared" si="8"/>
        <v>#REF!</v>
      </c>
      <c r="I205" t="e">
        <f t="shared" si="9"/>
        <v>#REF!</v>
      </c>
      <c r="J205" s="31" t="e">
        <f>#REF!</f>
        <v>#REF!</v>
      </c>
      <c r="K205" s="32" t="e">
        <f>#REF!</f>
        <v>#REF!</v>
      </c>
      <c r="L205" s="31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2"/>
    </row>
    <row r="206" spans="4:24" ht="12.75" hidden="1">
      <c r="D206" t="s">
        <v>114</v>
      </c>
      <c r="E206">
        <v>3</v>
      </c>
      <c r="F206" t="e">
        <f>#REF!</f>
        <v>#REF!</v>
      </c>
      <c r="H206" s="19" t="e">
        <f t="shared" si="8"/>
        <v>#REF!</v>
      </c>
      <c r="I206" t="e">
        <f t="shared" si="9"/>
        <v>#REF!</v>
      </c>
      <c r="J206" s="31" t="e">
        <f>#REF!</f>
        <v>#REF!</v>
      </c>
      <c r="K206" s="32" t="e">
        <f>#REF!</f>
        <v>#REF!</v>
      </c>
      <c r="L206" s="31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2"/>
    </row>
    <row r="207" spans="4:24" ht="12.75" hidden="1">
      <c r="D207" t="s">
        <v>114</v>
      </c>
      <c r="E207">
        <v>3</v>
      </c>
      <c r="F207" t="e">
        <f>#REF!</f>
        <v>#REF!</v>
      </c>
      <c r="H207" s="19" t="e">
        <f t="shared" si="8"/>
        <v>#REF!</v>
      </c>
      <c r="I207" t="e">
        <f t="shared" si="9"/>
        <v>#REF!</v>
      </c>
      <c r="J207" s="31" t="e">
        <f>#REF!</f>
        <v>#REF!</v>
      </c>
      <c r="K207" s="32" t="e">
        <f>#REF!</f>
        <v>#REF!</v>
      </c>
      <c r="L207" s="31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2"/>
    </row>
    <row r="208" spans="4:24" ht="12.75" hidden="1">
      <c r="D208" t="s">
        <v>114</v>
      </c>
      <c r="E208">
        <v>3</v>
      </c>
      <c r="F208" t="e">
        <f>#REF!</f>
        <v>#REF!</v>
      </c>
      <c r="H208" s="19" t="e">
        <f t="shared" si="8"/>
        <v>#REF!</v>
      </c>
      <c r="I208" t="e">
        <f t="shared" si="9"/>
        <v>#REF!</v>
      </c>
      <c r="J208" s="31" t="e">
        <f>#REF!</f>
        <v>#REF!</v>
      </c>
      <c r="K208" s="32" t="e">
        <f>#REF!</f>
        <v>#REF!</v>
      </c>
      <c r="L208" s="31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2"/>
    </row>
    <row r="209" spans="4:24" ht="12.75" hidden="1">
      <c r="D209" t="s">
        <v>114</v>
      </c>
      <c r="E209">
        <v>3</v>
      </c>
      <c r="F209" t="e">
        <f>#REF!</f>
        <v>#REF!</v>
      </c>
      <c r="H209" s="19" t="e">
        <f t="shared" si="8"/>
        <v>#REF!</v>
      </c>
      <c r="I209" t="e">
        <f t="shared" si="9"/>
        <v>#REF!</v>
      </c>
      <c r="J209" s="31" t="e">
        <f>#REF!</f>
        <v>#REF!</v>
      </c>
      <c r="K209" s="32" t="e">
        <f>#REF!</f>
        <v>#REF!</v>
      </c>
      <c r="L209" s="31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2"/>
    </row>
    <row r="210" spans="4:24" ht="12.75" hidden="1">
      <c r="D210" t="s">
        <v>114</v>
      </c>
      <c r="E210">
        <v>3</v>
      </c>
      <c r="F210" t="e">
        <f>#REF!</f>
        <v>#REF!</v>
      </c>
      <c r="H210" s="19" t="e">
        <f t="shared" si="8"/>
        <v>#REF!</v>
      </c>
      <c r="I210" t="e">
        <f t="shared" si="9"/>
        <v>#REF!</v>
      </c>
      <c r="J210" s="31" t="e">
        <f>#REF!</f>
        <v>#REF!</v>
      </c>
      <c r="K210" s="32" t="e">
        <f>#REF!</f>
        <v>#REF!</v>
      </c>
      <c r="L210" s="31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2"/>
    </row>
    <row r="211" spans="4:24" ht="12.75" hidden="1">
      <c r="D211" t="s">
        <v>114</v>
      </c>
      <c r="E211">
        <v>3</v>
      </c>
      <c r="F211" t="e">
        <f>#REF!</f>
        <v>#REF!</v>
      </c>
      <c r="H211" s="19" t="e">
        <f t="shared" si="8"/>
        <v>#REF!</v>
      </c>
      <c r="I211" t="e">
        <f t="shared" si="9"/>
        <v>#REF!</v>
      </c>
      <c r="J211" s="31" t="e">
        <f>#REF!</f>
        <v>#REF!</v>
      </c>
      <c r="K211" s="32" t="e">
        <f>#REF!</f>
        <v>#REF!</v>
      </c>
      <c r="L211" s="31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2"/>
    </row>
    <row r="212" spans="4:24" ht="12.75" hidden="1">
      <c r="D212" t="s">
        <v>114</v>
      </c>
      <c r="E212">
        <v>3</v>
      </c>
      <c r="F212" t="e">
        <f>#REF!</f>
        <v>#REF!</v>
      </c>
      <c r="H212" s="19" t="e">
        <f t="shared" si="8"/>
        <v>#REF!</v>
      </c>
      <c r="I212" t="e">
        <f t="shared" si="9"/>
        <v>#REF!</v>
      </c>
      <c r="J212" s="31" t="e">
        <f>#REF!</f>
        <v>#REF!</v>
      </c>
      <c r="K212" s="32" t="e">
        <f>#REF!</f>
        <v>#REF!</v>
      </c>
      <c r="L212" s="31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2"/>
    </row>
    <row r="213" spans="4:24" ht="12.75" hidden="1">
      <c r="D213" t="s">
        <v>114</v>
      </c>
      <c r="E213">
        <v>3</v>
      </c>
      <c r="F213" t="e">
        <f>#REF!</f>
        <v>#REF!</v>
      </c>
      <c r="H213" s="19" t="e">
        <f t="shared" si="8"/>
        <v>#REF!</v>
      </c>
      <c r="I213" t="e">
        <f t="shared" si="9"/>
        <v>#REF!</v>
      </c>
      <c r="J213" s="31" t="e">
        <f>#REF!</f>
        <v>#REF!</v>
      </c>
      <c r="K213" s="32" t="e">
        <f>#REF!</f>
        <v>#REF!</v>
      </c>
      <c r="L213" s="31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2"/>
    </row>
    <row r="214" spans="4:24" ht="12.75" hidden="1">
      <c r="D214" t="s">
        <v>114</v>
      </c>
      <c r="E214">
        <v>3</v>
      </c>
      <c r="F214" t="e">
        <f>#REF!</f>
        <v>#REF!</v>
      </c>
      <c r="H214" s="19" t="e">
        <f t="shared" si="8"/>
        <v>#REF!</v>
      </c>
      <c r="I214" t="e">
        <f t="shared" si="9"/>
        <v>#REF!</v>
      </c>
      <c r="J214" s="31" t="e">
        <f>#REF!</f>
        <v>#REF!</v>
      </c>
      <c r="K214" s="32" t="e">
        <f>#REF!</f>
        <v>#REF!</v>
      </c>
      <c r="L214" s="31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2"/>
    </row>
    <row r="215" spans="4:24" ht="12.75" hidden="1">
      <c r="D215" t="s">
        <v>114</v>
      </c>
      <c r="E215">
        <v>3</v>
      </c>
      <c r="F215" t="e">
        <f>#REF!</f>
        <v>#REF!</v>
      </c>
      <c r="H215" s="19" t="e">
        <f t="shared" si="8"/>
        <v>#REF!</v>
      </c>
      <c r="I215" t="e">
        <f t="shared" si="9"/>
        <v>#REF!</v>
      </c>
      <c r="J215" s="31" t="e">
        <f>#REF!</f>
        <v>#REF!</v>
      </c>
      <c r="K215" s="32" t="e">
        <f>#REF!</f>
        <v>#REF!</v>
      </c>
      <c r="L215" s="31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2"/>
    </row>
    <row r="216" spans="4:24" ht="12.75" hidden="1">
      <c r="D216" t="s">
        <v>114</v>
      </c>
      <c r="E216">
        <v>3</v>
      </c>
      <c r="F216" t="e">
        <f>#REF!</f>
        <v>#REF!</v>
      </c>
      <c r="H216" s="19" t="e">
        <f t="shared" si="8"/>
        <v>#REF!</v>
      </c>
      <c r="I216" t="e">
        <f t="shared" si="9"/>
        <v>#REF!</v>
      </c>
      <c r="J216" s="31" t="e">
        <f>#REF!</f>
        <v>#REF!</v>
      </c>
      <c r="K216" s="32" t="e">
        <f>#REF!</f>
        <v>#REF!</v>
      </c>
      <c r="L216" s="31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2"/>
    </row>
    <row r="217" spans="4:24" ht="12.75" hidden="1">
      <c r="D217" t="s">
        <v>114</v>
      </c>
      <c r="E217">
        <v>3</v>
      </c>
      <c r="F217" t="e">
        <f>#REF!</f>
        <v>#REF!</v>
      </c>
      <c r="H217" s="19" t="e">
        <f t="shared" si="8"/>
        <v>#REF!</v>
      </c>
      <c r="I217" t="e">
        <f t="shared" si="9"/>
        <v>#REF!</v>
      </c>
      <c r="J217" s="31" t="e">
        <f>#REF!</f>
        <v>#REF!</v>
      </c>
      <c r="K217" s="32" t="e">
        <f>#REF!</f>
        <v>#REF!</v>
      </c>
      <c r="L217" s="31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2"/>
    </row>
    <row r="218" spans="4:24" ht="12.75" hidden="1">
      <c r="D218" t="s">
        <v>114</v>
      </c>
      <c r="E218">
        <v>3</v>
      </c>
      <c r="F218" t="e">
        <f>#REF!</f>
        <v>#REF!</v>
      </c>
      <c r="H218" s="19" t="e">
        <f t="shared" si="8"/>
        <v>#REF!</v>
      </c>
      <c r="I218" t="e">
        <f t="shared" si="9"/>
        <v>#REF!</v>
      </c>
      <c r="J218" s="31" t="e">
        <f>#REF!</f>
        <v>#REF!</v>
      </c>
      <c r="K218" s="32" t="e">
        <f>#REF!</f>
        <v>#REF!</v>
      </c>
      <c r="L218" s="31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2"/>
    </row>
    <row r="219" spans="4:24" ht="12.75" hidden="1">
      <c r="D219" t="s">
        <v>114</v>
      </c>
      <c r="E219">
        <v>3</v>
      </c>
      <c r="F219" t="e">
        <f>#REF!</f>
        <v>#REF!</v>
      </c>
      <c r="H219" s="19" t="e">
        <f t="shared" si="8"/>
        <v>#REF!</v>
      </c>
      <c r="I219" t="e">
        <f t="shared" si="9"/>
        <v>#REF!</v>
      </c>
      <c r="J219" s="31" t="e">
        <f>#REF!</f>
        <v>#REF!</v>
      </c>
      <c r="K219" s="32" t="e">
        <f>#REF!</f>
        <v>#REF!</v>
      </c>
      <c r="L219" s="31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2"/>
    </row>
    <row r="220" spans="4:24" ht="12.75" hidden="1">
      <c r="D220" t="s">
        <v>114</v>
      </c>
      <c r="E220">
        <v>3</v>
      </c>
      <c r="F220" t="e">
        <f>#REF!</f>
        <v>#REF!</v>
      </c>
      <c r="H220" s="19" t="e">
        <f t="shared" si="8"/>
        <v>#REF!</v>
      </c>
      <c r="I220" t="e">
        <f t="shared" si="9"/>
        <v>#REF!</v>
      </c>
      <c r="J220" s="31" t="e">
        <f>#REF!</f>
        <v>#REF!</v>
      </c>
      <c r="K220" s="32" t="e">
        <f>#REF!</f>
        <v>#REF!</v>
      </c>
      <c r="L220" s="31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2"/>
    </row>
    <row r="221" spans="4:24" ht="12.75" hidden="1">
      <c r="D221" t="s">
        <v>114</v>
      </c>
      <c r="E221">
        <v>3</v>
      </c>
      <c r="F221" t="e">
        <f>#REF!</f>
        <v>#REF!</v>
      </c>
      <c r="H221" s="19" t="e">
        <f t="shared" si="8"/>
        <v>#REF!</v>
      </c>
      <c r="I221" t="e">
        <f t="shared" si="9"/>
        <v>#REF!</v>
      </c>
      <c r="J221" s="31" t="e">
        <f>#REF!</f>
        <v>#REF!</v>
      </c>
      <c r="K221" s="32" t="e">
        <f>#REF!</f>
        <v>#REF!</v>
      </c>
      <c r="L221" s="31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2"/>
    </row>
    <row r="222" spans="4:24" ht="12.75" hidden="1">
      <c r="D222" t="s">
        <v>114</v>
      </c>
      <c r="E222">
        <v>3</v>
      </c>
      <c r="F222" t="e">
        <f>#REF!</f>
        <v>#REF!</v>
      </c>
      <c r="H222" s="19" t="e">
        <f t="shared" si="8"/>
        <v>#REF!</v>
      </c>
      <c r="I222" t="e">
        <f t="shared" si="9"/>
        <v>#REF!</v>
      </c>
      <c r="J222" s="31" t="e">
        <f>#REF!</f>
        <v>#REF!</v>
      </c>
      <c r="K222" s="32" t="e">
        <f>#REF!</f>
        <v>#REF!</v>
      </c>
      <c r="L222" s="31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2"/>
    </row>
    <row r="223" spans="4:24" ht="12.75" hidden="1">
      <c r="D223" t="s">
        <v>114</v>
      </c>
      <c r="E223">
        <v>3</v>
      </c>
      <c r="F223" t="e">
        <f>#REF!</f>
        <v>#REF!</v>
      </c>
      <c r="H223" s="19" t="e">
        <f t="shared" si="8"/>
        <v>#REF!</v>
      </c>
      <c r="I223" t="e">
        <f t="shared" si="9"/>
        <v>#REF!</v>
      </c>
      <c r="J223" s="31" t="e">
        <f>#REF!</f>
        <v>#REF!</v>
      </c>
      <c r="K223" s="32" t="e">
        <f>#REF!</f>
        <v>#REF!</v>
      </c>
      <c r="L223" s="31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2"/>
    </row>
    <row r="224" spans="4:24" ht="12.75" hidden="1">
      <c r="D224" t="s">
        <v>114</v>
      </c>
      <c r="E224">
        <v>3</v>
      </c>
      <c r="F224" t="e">
        <f>#REF!</f>
        <v>#REF!</v>
      </c>
      <c r="H224" s="19" t="e">
        <f t="shared" si="8"/>
        <v>#REF!</v>
      </c>
      <c r="I224" t="e">
        <f t="shared" si="9"/>
        <v>#REF!</v>
      </c>
      <c r="J224" s="31" t="e">
        <f>#REF!</f>
        <v>#REF!</v>
      </c>
      <c r="K224" s="32" t="e">
        <f>#REF!</f>
        <v>#REF!</v>
      </c>
      <c r="L224" s="31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2"/>
    </row>
    <row r="225" spans="4:24" ht="12.75" hidden="1">
      <c r="D225" t="s">
        <v>114</v>
      </c>
      <c r="E225">
        <v>3</v>
      </c>
      <c r="F225" t="e">
        <f>#REF!</f>
        <v>#REF!</v>
      </c>
      <c r="H225" s="19" t="e">
        <f t="shared" si="8"/>
        <v>#REF!</v>
      </c>
      <c r="I225" t="e">
        <f t="shared" si="9"/>
        <v>#REF!</v>
      </c>
      <c r="J225" s="31" t="e">
        <f>#REF!</f>
        <v>#REF!</v>
      </c>
      <c r="K225" s="32" t="e">
        <f>#REF!</f>
        <v>#REF!</v>
      </c>
      <c r="L225" s="31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2"/>
    </row>
    <row r="226" spans="4:24" ht="12.75" hidden="1">
      <c r="D226" t="s">
        <v>114</v>
      </c>
      <c r="E226">
        <v>3</v>
      </c>
      <c r="F226" t="e">
        <f>#REF!</f>
        <v>#REF!</v>
      </c>
      <c r="H226" s="19" t="e">
        <f t="shared" si="8"/>
        <v>#REF!</v>
      </c>
      <c r="I226" t="e">
        <f t="shared" si="9"/>
        <v>#REF!</v>
      </c>
      <c r="J226" s="31" t="e">
        <f>#REF!</f>
        <v>#REF!</v>
      </c>
      <c r="K226" s="32" t="e">
        <f>#REF!</f>
        <v>#REF!</v>
      </c>
      <c r="L226" s="31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2"/>
    </row>
    <row r="227" spans="4:24" ht="12.75" hidden="1">
      <c r="D227" t="s">
        <v>114</v>
      </c>
      <c r="E227">
        <v>3</v>
      </c>
      <c r="F227" t="e">
        <f>#REF!</f>
        <v>#REF!</v>
      </c>
      <c r="H227" s="19" t="e">
        <f t="shared" si="8"/>
        <v>#REF!</v>
      </c>
      <c r="I227" t="e">
        <f t="shared" si="9"/>
        <v>#REF!</v>
      </c>
      <c r="J227" s="31" t="e">
        <f>#REF!</f>
        <v>#REF!</v>
      </c>
      <c r="K227" s="32" t="e">
        <f>#REF!</f>
        <v>#REF!</v>
      </c>
      <c r="L227" s="31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2"/>
    </row>
    <row r="228" spans="4:24" ht="12.75" hidden="1">
      <c r="D228" t="s">
        <v>114</v>
      </c>
      <c r="E228">
        <v>3</v>
      </c>
      <c r="F228" t="e">
        <f>#REF!</f>
        <v>#REF!</v>
      </c>
      <c r="H228" s="19" t="e">
        <f t="shared" si="8"/>
        <v>#REF!</v>
      </c>
      <c r="I228" t="e">
        <f t="shared" si="9"/>
        <v>#REF!</v>
      </c>
      <c r="J228" s="31" t="e">
        <f>#REF!</f>
        <v>#REF!</v>
      </c>
      <c r="K228" s="32" t="e">
        <f>#REF!</f>
        <v>#REF!</v>
      </c>
      <c r="L228" s="31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2"/>
    </row>
    <row r="229" spans="4:24" ht="12.75" hidden="1">
      <c r="D229" t="s">
        <v>114</v>
      </c>
      <c r="E229">
        <v>3</v>
      </c>
      <c r="F229" t="e">
        <f>#REF!</f>
        <v>#REF!</v>
      </c>
      <c r="H229" s="19" t="e">
        <f t="shared" si="8"/>
        <v>#REF!</v>
      </c>
      <c r="I229" t="e">
        <f t="shared" si="9"/>
        <v>#REF!</v>
      </c>
      <c r="J229" s="31" t="e">
        <f>#REF!</f>
        <v>#REF!</v>
      </c>
      <c r="K229" s="32" t="e">
        <f>#REF!</f>
        <v>#REF!</v>
      </c>
      <c r="L229" s="31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2"/>
    </row>
    <row r="230" spans="4:24" ht="12.75" hidden="1">
      <c r="D230" t="s">
        <v>114</v>
      </c>
      <c r="E230">
        <v>3</v>
      </c>
      <c r="F230" t="e">
        <f>#REF!</f>
        <v>#REF!</v>
      </c>
      <c r="H230" s="19" t="e">
        <f t="shared" si="8"/>
        <v>#REF!</v>
      </c>
      <c r="I230" t="e">
        <f t="shared" si="9"/>
        <v>#REF!</v>
      </c>
      <c r="J230" s="31" t="e">
        <f>#REF!</f>
        <v>#REF!</v>
      </c>
      <c r="K230" s="32" t="e">
        <f>#REF!</f>
        <v>#REF!</v>
      </c>
      <c r="L230" s="31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2"/>
    </row>
    <row r="231" spans="4:24" ht="12.75" hidden="1">
      <c r="D231" t="s">
        <v>114</v>
      </c>
      <c r="E231">
        <v>3</v>
      </c>
      <c r="F231" t="e">
        <f>#REF!</f>
        <v>#REF!</v>
      </c>
      <c r="H231" s="19" t="e">
        <f t="shared" si="8"/>
        <v>#REF!</v>
      </c>
      <c r="I231" t="e">
        <f t="shared" si="9"/>
        <v>#REF!</v>
      </c>
      <c r="J231" s="31" t="e">
        <f>#REF!</f>
        <v>#REF!</v>
      </c>
      <c r="K231" s="32" t="e">
        <f>#REF!</f>
        <v>#REF!</v>
      </c>
      <c r="L231" s="31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2"/>
    </row>
    <row r="232" spans="4:24" ht="12.75" hidden="1">
      <c r="D232" t="s">
        <v>114</v>
      </c>
      <c r="E232">
        <v>3</v>
      </c>
      <c r="F232" t="e">
        <f>#REF!</f>
        <v>#REF!</v>
      </c>
      <c r="H232" s="19" t="e">
        <f t="shared" si="8"/>
        <v>#REF!</v>
      </c>
      <c r="I232" t="e">
        <f t="shared" si="9"/>
        <v>#REF!</v>
      </c>
      <c r="J232" s="31" t="e">
        <f>#REF!</f>
        <v>#REF!</v>
      </c>
      <c r="K232" s="32" t="e">
        <f>#REF!</f>
        <v>#REF!</v>
      </c>
      <c r="L232" s="31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2"/>
    </row>
    <row r="233" spans="4:24" ht="12.75" hidden="1">
      <c r="D233" t="s">
        <v>114</v>
      </c>
      <c r="E233">
        <v>3</v>
      </c>
      <c r="F233" t="e">
        <f>#REF!</f>
        <v>#REF!</v>
      </c>
      <c r="H233" s="19" t="e">
        <f t="shared" si="8"/>
        <v>#REF!</v>
      </c>
      <c r="I233" t="e">
        <f t="shared" si="9"/>
        <v>#REF!</v>
      </c>
      <c r="J233" s="31" t="e">
        <f>#REF!</f>
        <v>#REF!</v>
      </c>
      <c r="K233" s="32" t="e">
        <f>#REF!</f>
        <v>#REF!</v>
      </c>
      <c r="L233" s="31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2"/>
    </row>
    <row r="234" spans="4:24" ht="12.75" hidden="1">
      <c r="D234" t="s">
        <v>114</v>
      </c>
      <c r="E234">
        <v>3</v>
      </c>
      <c r="F234" t="e">
        <f>#REF!</f>
        <v>#REF!</v>
      </c>
      <c r="H234" s="19" t="e">
        <f t="shared" si="8"/>
        <v>#REF!</v>
      </c>
      <c r="I234" t="e">
        <f t="shared" si="9"/>
        <v>#REF!</v>
      </c>
      <c r="J234" s="31" t="e">
        <f>#REF!</f>
        <v>#REF!</v>
      </c>
      <c r="K234" s="32" t="e">
        <f>#REF!</f>
        <v>#REF!</v>
      </c>
      <c r="L234" s="31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2"/>
    </row>
    <row r="235" spans="4:24" ht="12.75" hidden="1">
      <c r="D235" t="s">
        <v>114</v>
      </c>
      <c r="E235">
        <v>3</v>
      </c>
      <c r="F235" t="e">
        <f>#REF!</f>
        <v>#REF!</v>
      </c>
      <c r="H235" s="19" t="e">
        <f t="shared" si="8"/>
        <v>#REF!</v>
      </c>
      <c r="I235" t="e">
        <f t="shared" si="9"/>
        <v>#REF!</v>
      </c>
      <c r="J235" s="31" t="e">
        <f>#REF!</f>
        <v>#REF!</v>
      </c>
      <c r="K235" s="32" t="e">
        <f>#REF!</f>
        <v>#REF!</v>
      </c>
      <c r="L235" s="31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2"/>
    </row>
    <row r="236" spans="4:24" ht="12.75" hidden="1">
      <c r="D236" t="s">
        <v>114</v>
      </c>
      <c r="E236">
        <v>3</v>
      </c>
      <c r="F236" t="e">
        <f>#REF!</f>
        <v>#REF!</v>
      </c>
      <c r="H236" s="19" t="e">
        <f t="shared" si="8"/>
        <v>#REF!</v>
      </c>
      <c r="I236" t="e">
        <f t="shared" si="9"/>
        <v>#REF!</v>
      </c>
      <c r="J236" s="31" t="e">
        <f>#REF!</f>
        <v>#REF!</v>
      </c>
      <c r="K236" s="32" t="e">
        <f>#REF!</f>
        <v>#REF!</v>
      </c>
      <c r="L236" s="31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2"/>
    </row>
    <row r="237" spans="4:24" ht="12.75" hidden="1">
      <c r="D237" t="s">
        <v>114</v>
      </c>
      <c r="E237">
        <v>3</v>
      </c>
      <c r="F237" t="e">
        <f>#REF!</f>
        <v>#REF!</v>
      </c>
      <c r="H237" s="19" t="e">
        <f t="shared" si="8"/>
        <v>#REF!</v>
      </c>
      <c r="I237" t="e">
        <f t="shared" si="9"/>
        <v>#REF!</v>
      </c>
      <c r="J237" s="31" t="e">
        <f>#REF!</f>
        <v>#REF!</v>
      </c>
      <c r="K237" s="32" t="e">
        <f>#REF!</f>
        <v>#REF!</v>
      </c>
      <c r="L237" s="31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2"/>
    </row>
    <row r="238" spans="4:24" ht="12.75" hidden="1">
      <c r="D238" t="s">
        <v>114</v>
      </c>
      <c r="E238">
        <v>3</v>
      </c>
      <c r="F238" t="e">
        <f>#REF!</f>
        <v>#REF!</v>
      </c>
      <c r="H238" s="19" t="e">
        <f t="shared" si="8"/>
        <v>#REF!</v>
      </c>
      <c r="I238" t="e">
        <f t="shared" si="9"/>
        <v>#REF!</v>
      </c>
      <c r="J238" s="31" t="e">
        <f>#REF!</f>
        <v>#REF!</v>
      </c>
      <c r="K238" s="32" t="e">
        <f>#REF!</f>
        <v>#REF!</v>
      </c>
      <c r="L238" s="31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2"/>
    </row>
    <row r="239" spans="4:24" ht="12.75" hidden="1">
      <c r="D239" t="s">
        <v>114</v>
      </c>
      <c r="E239">
        <v>3</v>
      </c>
      <c r="F239" t="e">
        <f>#REF!</f>
        <v>#REF!</v>
      </c>
      <c r="H239" s="19" t="e">
        <f t="shared" si="8"/>
        <v>#REF!</v>
      </c>
      <c r="I239" t="e">
        <f t="shared" si="9"/>
        <v>#REF!</v>
      </c>
      <c r="J239" s="31" t="e">
        <f>#REF!</f>
        <v>#REF!</v>
      </c>
      <c r="K239" s="32" t="e">
        <f>#REF!</f>
        <v>#REF!</v>
      </c>
      <c r="L239" s="31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2"/>
    </row>
    <row r="240" spans="4:24" ht="12.75" hidden="1">
      <c r="D240" t="s">
        <v>114</v>
      </c>
      <c r="E240">
        <v>3</v>
      </c>
      <c r="F240" t="e">
        <f>#REF!</f>
        <v>#REF!</v>
      </c>
      <c r="H240" s="19" t="e">
        <f t="shared" si="8"/>
        <v>#REF!</v>
      </c>
      <c r="I240" t="e">
        <f t="shared" si="9"/>
        <v>#REF!</v>
      </c>
      <c r="J240" s="31" t="e">
        <f>#REF!</f>
        <v>#REF!</v>
      </c>
      <c r="K240" s="32" t="e">
        <f>#REF!</f>
        <v>#REF!</v>
      </c>
      <c r="L240" s="31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2"/>
    </row>
    <row r="241" spans="4:24" ht="12.75" hidden="1">
      <c r="D241" t="s">
        <v>114</v>
      </c>
      <c r="E241">
        <v>3</v>
      </c>
      <c r="F241" t="e">
        <f>#REF!</f>
        <v>#REF!</v>
      </c>
      <c r="H241" s="19" t="e">
        <f t="shared" si="8"/>
        <v>#REF!</v>
      </c>
      <c r="I241" t="e">
        <f t="shared" si="9"/>
        <v>#REF!</v>
      </c>
      <c r="J241" s="31" t="e">
        <f>#REF!</f>
        <v>#REF!</v>
      </c>
      <c r="K241" s="32" t="e">
        <f>#REF!</f>
        <v>#REF!</v>
      </c>
      <c r="L241" s="31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2"/>
    </row>
    <row r="242" spans="4:24" ht="12.75" hidden="1">
      <c r="D242" t="s">
        <v>114</v>
      </c>
      <c r="E242">
        <v>3</v>
      </c>
      <c r="F242" t="e">
        <f>#REF!</f>
        <v>#REF!</v>
      </c>
      <c r="H242" s="19" t="e">
        <f t="shared" si="8"/>
        <v>#REF!</v>
      </c>
      <c r="I242" t="e">
        <f t="shared" si="9"/>
        <v>#REF!</v>
      </c>
      <c r="J242" s="31" t="e">
        <f>#REF!</f>
        <v>#REF!</v>
      </c>
      <c r="K242" s="32" t="e">
        <f>#REF!</f>
        <v>#REF!</v>
      </c>
      <c r="L242" s="31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2"/>
    </row>
    <row r="243" spans="4:24" ht="12.75" hidden="1">
      <c r="D243" t="s">
        <v>114</v>
      </c>
      <c r="E243">
        <v>3</v>
      </c>
      <c r="F243" t="e">
        <f>#REF!</f>
        <v>#REF!</v>
      </c>
      <c r="H243" s="19" t="e">
        <f t="shared" si="8"/>
        <v>#REF!</v>
      </c>
      <c r="I243" t="e">
        <f t="shared" si="9"/>
        <v>#REF!</v>
      </c>
      <c r="J243" s="31" t="e">
        <f>#REF!</f>
        <v>#REF!</v>
      </c>
      <c r="K243" s="32" t="e">
        <f>#REF!</f>
        <v>#REF!</v>
      </c>
      <c r="L243" s="31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2"/>
    </row>
    <row r="244" spans="4:24" ht="12.75" hidden="1">
      <c r="D244" t="s">
        <v>114</v>
      </c>
      <c r="E244">
        <v>3</v>
      </c>
      <c r="F244" t="e">
        <f>#REF!</f>
        <v>#REF!</v>
      </c>
      <c r="H244" s="19" t="e">
        <f t="shared" si="8"/>
        <v>#REF!</v>
      </c>
      <c r="I244" t="e">
        <f t="shared" si="9"/>
        <v>#REF!</v>
      </c>
      <c r="J244" s="31" t="e">
        <f>#REF!</f>
        <v>#REF!</v>
      </c>
      <c r="K244" s="32" t="e">
        <f>#REF!</f>
        <v>#REF!</v>
      </c>
      <c r="L244" s="31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2"/>
    </row>
    <row r="245" spans="4:24" ht="12.75" hidden="1">
      <c r="D245" t="s">
        <v>114</v>
      </c>
      <c r="E245">
        <v>3</v>
      </c>
      <c r="F245" t="e">
        <f>#REF!</f>
        <v>#REF!</v>
      </c>
      <c r="H245" s="19" t="e">
        <f t="shared" si="8"/>
        <v>#REF!</v>
      </c>
      <c r="I245" t="e">
        <f t="shared" si="9"/>
        <v>#REF!</v>
      </c>
      <c r="J245" s="31" t="e">
        <f>#REF!</f>
        <v>#REF!</v>
      </c>
      <c r="K245" s="32" t="e">
        <f>#REF!</f>
        <v>#REF!</v>
      </c>
      <c r="L245" s="31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2"/>
    </row>
    <row r="246" spans="4:24" ht="12.75" hidden="1">
      <c r="D246" t="s">
        <v>114</v>
      </c>
      <c r="E246">
        <v>3</v>
      </c>
      <c r="F246" t="e">
        <f>#REF!</f>
        <v>#REF!</v>
      </c>
      <c r="H246" s="19" t="e">
        <f t="shared" si="8"/>
        <v>#REF!</v>
      </c>
      <c r="I246" t="e">
        <f t="shared" si="9"/>
        <v>#REF!</v>
      </c>
      <c r="J246" s="31" t="e">
        <f>#REF!</f>
        <v>#REF!</v>
      </c>
      <c r="K246" s="32" t="e">
        <f>#REF!</f>
        <v>#REF!</v>
      </c>
      <c r="L246" s="31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2"/>
    </row>
    <row r="247" spans="4:24" ht="12.75" hidden="1">
      <c r="D247" t="s">
        <v>114</v>
      </c>
      <c r="E247">
        <v>3</v>
      </c>
      <c r="F247" t="e">
        <f>#REF!</f>
        <v>#REF!</v>
      </c>
      <c r="H247" s="19" t="e">
        <f t="shared" si="8"/>
        <v>#REF!</v>
      </c>
      <c r="I247" t="e">
        <f t="shared" si="9"/>
        <v>#REF!</v>
      </c>
      <c r="J247" s="31" t="e">
        <f>#REF!</f>
        <v>#REF!</v>
      </c>
      <c r="K247" s="32" t="e">
        <f>#REF!</f>
        <v>#REF!</v>
      </c>
      <c r="L247" s="31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2"/>
    </row>
    <row r="248" spans="4:24" ht="12.75" hidden="1">
      <c r="D248" t="s">
        <v>114</v>
      </c>
      <c r="E248">
        <v>3</v>
      </c>
      <c r="F248" t="e">
        <f>#REF!</f>
        <v>#REF!</v>
      </c>
      <c r="H248" s="19" t="e">
        <f t="shared" si="8"/>
        <v>#REF!</v>
      </c>
      <c r="I248" t="e">
        <f t="shared" si="9"/>
        <v>#REF!</v>
      </c>
      <c r="J248" s="31" t="e">
        <f>#REF!</f>
        <v>#REF!</v>
      </c>
      <c r="K248" s="32" t="e">
        <f>#REF!</f>
        <v>#REF!</v>
      </c>
      <c r="L248" s="31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2"/>
    </row>
    <row r="249" spans="4:24" ht="12.75" hidden="1">
      <c r="D249" t="s">
        <v>114</v>
      </c>
      <c r="E249">
        <v>3</v>
      </c>
      <c r="F249" t="e">
        <f>#REF!</f>
        <v>#REF!</v>
      </c>
      <c r="H249" s="19" t="e">
        <f t="shared" si="8"/>
        <v>#REF!</v>
      </c>
      <c r="I249" t="e">
        <f t="shared" si="9"/>
        <v>#REF!</v>
      </c>
      <c r="J249" s="31" t="e">
        <f>#REF!</f>
        <v>#REF!</v>
      </c>
      <c r="K249" s="32" t="e">
        <f>#REF!</f>
        <v>#REF!</v>
      </c>
      <c r="L249" s="31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2"/>
    </row>
    <row r="250" spans="4:24" ht="12.75" hidden="1">
      <c r="D250" t="s">
        <v>114</v>
      </c>
      <c r="E250">
        <v>3</v>
      </c>
      <c r="F250" t="e">
        <f>#REF!</f>
        <v>#REF!</v>
      </c>
      <c r="H250" s="19" t="e">
        <f t="shared" si="8"/>
        <v>#REF!</v>
      </c>
      <c r="I250" t="e">
        <f t="shared" si="9"/>
        <v>#REF!</v>
      </c>
      <c r="J250" s="31" t="e">
        <f>#REF!</f>
        <v>#REF!</v>
      </c>
      <c r="K250" s="32" t="e">
        <f>#REF!</f>
        <v>#REF!</v>
      </c>
      <c r="L250" s="31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2"/>
    </row>
    <row r="251" spans="4:24" ht="12.75" hidden="1">
      <c r="D251" t="s">
        <v>114</v>
      </c>
      <c r="E251">
        <v>3</v>
      </c>
      <c r="F251" t="e">
        <f>#REF!</f>
        <v>#REF!</v>
      </c>
      <c r="H251" s="19" t="e">
        <f t="shared" si="8"/>
        <v>#REF!</v>
      </c>
      <c r="I251" t="e">
        <f t="shared" si="9"/>
        <v>#REF!</v>
      </c>
      <c r="J251" s="31" t="e">
        <f>#REF!</f>
        <v>#REF!</v>
      </c>
      <c r="K251" s="32" t="e">
        <f>#REF!</f>
        <v>#REF!</v>
      </c>
      <c r="L251" s="31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2"/>
    </row>
    <row r="252" spans="4:24" ht="12.75" hidden="1">
      <c r="D252" t="s">
        <v>114</v>
      </c>
      <c r="E252">
        <v>3</v>
      </c>
      <c r="F252" t="e">
        <f>#REF!</f>
        <v>#REF!</v>
      </c>
      <c r="H252" s="19" t="e">
        <f t="shared" si="8"/>
        <v>#REF!</v>
      </c>
      <c r="I252" t="e">
        <f t="shared" si="9"/>
        <v>#REF!</v>
      </c>
      <c r="J252" s="31" t="e">
        <f>#REF!</f>
        <v>#REF!</v>
      </c>
      <c r="K252" s="32" t="e">
        <f>#REF!</f>
        <v>#REF!</v>
      </c>
      <c r="L252" s="31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2"/>
    </row>
    <row r="253" spans="4:24" ht="12.75" hidden="1">
      <c r="D253" t="s">
        <v>114</v>
      </c>
      <c r="E253">
        <v>3</v>
      </c>
      <c r="F253" t="e">
        <f>#REF!</f>
        <v>#REF!</v>
      </c>
      <c r="H253" s="19" t="e">
        <f t="shared" si="8"/>
        <v>#REF!</v>
      </c>
      <c r="I253" t="e">
        <f t="shared" si="9"/>
        <v>#REF!</v>
      </c>
      <c r="J253" s="31" t="e">
        <f>#REF!</f>
        <v>#REF!</v>
      </c>
      <c r="K253" s="32" t="e">
        <f>#REF!</f>
        <v>#REF!</v>
      </c>
      <c r="L253" s="31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2"/>
    </row>
    <row r="254" spans="4:24" ht="12.75" hidden="1">
      <c r="D254" t="s">
        <v>114</v>
      </c>
      <c r="E254">
        <v>3</v>
      </c>
      <c r="F254" t="e">
        <f>#REF!</f>
        <v>#REF!</v>
      </c>
      <c r="H254" s="19" t="e">
        <f t="shared" si="8"/>
        <v>#REF!</v>
      </c>
      <c r="I254" t="e">
        <f t="shared" si="9"/>
        <v>#REF!</v>
      </c>
      <c r="J254" s="31" t="e">
        <f>#REF!</f>
        <v>#REF!</v>
      </c>
      <c r="K254" s="32" t="e">
        <f>#REF!</f>
        <v>#REF!</v>
      </c>
      <c r="L254" s="31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2"/>
    </row>
    <row r="255" spans="4:24" ht="12.75" hidden="1">
      <c r="D255" t="s">
        <v>114</v>
      </c>
      <c r="E255">
        <v>3</v>
      </c>
      <c r="F255" t="e">
        <f>#REF!</f>
        <v>#REF!</v>
      </c>
      <c r="H255" s="19" t="e">
        <f t="shared" si="8"/>
        <v>#REF!</v>
      </c>
      <c r="I255" t="e">
        <f t="shared" si="9"/>
        <v>#REF!</v>
      </c>
      <c r="J255" s="31" t="e">
        <f>#REF!</f>
        <v>#REF!</v>
      </c>
      <c r="K255" s="32" t="e">
        <f>#REF!</f>
        <v>#REF!</v>
      </c>
      <c r="L255" s="31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2"/>
    </row>
    <row r="256" spans="4:24" ht="12.75" hidden="1">
      <c r="D256" t="s">
        <v>114</v>
      </c>
      <c r="E256">
        <v>3</v>
      </c>
      <c r="F256" t="e">
        <f>#REF!</f>
        <v>#REF!</v>
      </c>
      <c r="H256" s="19" t="e">
        <f t="shared" si="8"/>
        <v>#REF!</v>
      </c>
      <c r="I256" t="e">
        <f t="shared" si="9"/>
        <v>#REF!</v>
      </c>
      <c r="J256" s="31" t="e">
        <f>#REF!</f>
        <v>#REF!</v>
      </c>
      <c r="K256" s="32" t="e">
        <f>#REF!</f>
        <v>#REF!</v>
      </c>
      <c r="L256" s="31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2"/>
    </row>
    <row r="257" spans="4:24" ht="12.75" hidden="1">
      <c r="D257" t="s">
        <v>114</v>
      </c>
      <c r="E257">
        <v>3</v>
      </c>
      <c r="F257" t="e">
        <f>#REF!</f>
        <v>#REF!</v>
      </c>
      <c r="H257" s="19" t="e">
        <f t="shared" si="8"/>
        <v>#REF!</v>
      </c>
      <c r="I257" t="e">
        <f t="shared" si="9"/>
        <v>#REF!</v>
      </c>
      <c r="J257" s="31" t="e">
        <f>#REF!</f>
        <v>#REF!</v>
      </c>
      <c r="K257" s="32" t="e">
        <f>#REF!</f>
        <v>#REF!</v>
      </c>
      <c r="L257" s="31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2"/>
    </row>
    <row r="258" spans="4:24" ht="12.75" hidden="1">
      <c r="D258" t="s">
        <v>114</v>
      </c>
      <c r="E258">
        <v>3</v>
      </c>
      <c r="F258" t="e">
        <f>#REF!</f>
        <v>#REF!</v>
      </c>
      <c r="H258" s="19" t="e">
        <f aca="true" t="shared" si="10" ref="H258:H321">J258/100*F258+2*K258/100*F258</f>
        <v>#REF!</v>
      </c>
      <c r="I258" t="e">
        <f t="shared" si="9"/>
        <v>#REF!</v>
      </c>
      <c r="J258" s="31" t="e">
        <f>#REF!</f>
        <v>#REF!</v>
      </c>
      <c r="K258" s="32" t="e">
        <f>#REF!</f>
        <v>#REF!</v>
      </c>
      <c r="L258" s="31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2"/>
    </row>
    <row r="259" spans="4:24" ht="12.75" hidden="1">
      <c r="D259" t="s">
        <v>114</v>
      </c>
      <c r="E259">
        <v>3</v>
      </c>
      <c r="F259" t="e">
        <f>#REF!</f>
        <v>#REF!</v>
      </c>
      <c r="H259" s="19" t="e">
        <f t="shared" si="10"/>
        <v>#REF!</v>
      </c>
      <c r="I259" t="e">
        <f aca="true" t="shared" si="11" ref="I259:I322">ABS(ROUND(J259,0)-J259)+ABS(ROUND(K259,0)-K259)</f>
        <v>#REF!</v>
      </c>
      <c r="J259" s="31" t="e">
        <f>#REF!</f>
        <v>#REF!</v>
      </c>
      <c r="K259" s="32" t="e">
        <f>#REF!</f>
        <v>#REF!</v>
      </c>
      <c r="L259" s="31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2"/>
    </row>
    <row r="260" spans="4:24" ht="12.75" hidden="1">
      <c r="D260" t="s">
        <v>114</v>
      </c>
      <c r="E260">
        <v>3</v>
      </c>
      <c r="F260" t="e">
        <f>#REF!</f>
        <v>#REF!</v>
      </c>
      <c r="H260" s="19" t="e">
        <f t="shared" si="10"/>
        <v>#REF!</v>
      </c>
      <c r="I260" t="e">
        <f t="shared" si="11"/>
        <v>#REF!</v>
      </c>
      <c r="J260" s="31" t="e">
        <f>#REF!</f>
        <v>#REF!</v>
      </c>
      <c r="K260" s="32" t="e">
        <f>#REF!</f>
        <v>#REF!</v>
      </c>
      <c r="L260" s="31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2"/>
    </row>
    <row r="261" spans="4:24" ht="12.75" hidden="1">
      <c r="D261" t="s">
        <v>114</v>
      </c>
      <c r="E261">
        <v>3</v>
      </c>
      <c r="F261" t="e">
        <f>#REF!</f>
        <v>#REF!</v>
      </c>
      <c r="H261" s="19" t="e">
        <f t="shared" si="10"/>
        <v>#REF!</v>
      </c>
      <c r="I261" t="e">
        <f t="shared" si="11"/>
        <v>#REF!</v>
      </c>
      <c r="J261" s="31" t="e">
        <f>#REF!</f>
        <v>#REF!</v>
      </c>
      <c r="K261" s="32" t="e">
        <f>#REF!</f>
        <v>#REF!</v>
      </c>
      <c r="L261" s="31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2"/>
    </row>
    <row r="262" spans="4:24" ht="12.75" hidden="1">
      <c r="D262" t="s">
        <v>114</v>
      </c>
      <c r="E262">
        <v>3</v>
      </c>
      <c r="F262" t="e">
        <f>#REF!</f>
        <v>#REF!</v>
      </c>
      <c r="H262" s="19" t="e">
        <f t="shared" si="10"/>
        <v>#REF!</v>
      </c>
      <c r="I262" t="e">
        <f t="shared" si="11"/>
        <v>#REF!</v>
      </c>
      <c r="J262" s="31" t="e">
        <f>#REF!</f>
        <v>#REF!</v>
      </c>
      <c r="K262" s="32" t="e">
        <f>#REF!</f>
        <v>#REF!</v>
      </c>
      <c r="L262" s="31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2"/>
    </row>
    <row r="263" spans="4:24" ht="12.75" hidden="1">
      <c r="D263" t="s">
        <v>114</v>
      </c>
      <c r="E263">
        <v>3</v>
      </c>
      <c r="F263" t="e">
        <f>#REF!</f>
        <v>#REF!</v>
      </c>
      <c r="H263" s="19" t="e">
        <f t="shared" si="10"/>
        <v>#REF!</v>
      </c>
      <c r="I263" t="e">
        <f t="shared" si="11"/>
        <v>#REF!</v>
      </c>
      <c r="J263" s="31" t="e">
        <f>#REF!</f>
        <v>#REF!</v>
      </c>
      <c r="K263" s="32" t="e">
        <f>#REF!</f>
        <v>#REF!</v>
      </c>
      <c r="L263" s="31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2"/>
    </row>
    <row r="264" spans="4:24" ht="12.75" hidden="1">
      <c r="D264" t="s">
        <v>114</v>
      </c>
      <c r="E264">
        <v>3</v>
      </c>
      <c r="F264" t="e">
        <f>#REF!</f>
        <v>#REF!</v>
      </c>
      <c r="H264" s="19" t="e">
        <f t="shared" si="10"/>
        <v>#REF!</v>
      </c>
      <c r="I264" t="e">
        <f t="shared" si="11"/>
        <v>#REF!</v>
      </c>
      <c r="J264" s="31" t="e">
        <f>#REF!</f>
        <v>#REF!</v>
      </c>
      <c r="K264" s="32" t="e">
        <f>#REF!</f>
        <v>#REF!</v>
      </c>
      <c r="L264" s="31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2"/>
    </row>
    <row r="265" spans="4:24" ht="12.75" hidden="1">
      <c r="D265" t="s">
        <v>114</v>
      </c>
      <c r="E265">
        <v>3</v>
      </c>
      <c r="F265" t="e">
        <f>#REF!</f>
        <v>#REF!</v>
      </c>
      <c r="H265" s="19" t="e">
        <f t="shared" si="10"/>
        <v>#REF!</v>
      </c>
      <c r="I265" t="e">
        <f t="shared" si="11"/>
        <v>#REF!</v>
      </c>
      <c r="J265" s="31" t="e">
        <f>#REF!</f>
        <v>#REF!</v>
      </c>
      <c r="K265" s="32" t="e">
        <f>#REF!</f>
        <v>#REF!</v>
      </c>
      <c r="L265" s="31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2"/>
    </row>
    <row r="266" spans="4:24" ht="12.75" hidden="1">
      <c r="D266" t="s">
        <v>114</v>
      </c>
      <c r="E266">
        <v>3</v>
      </c>
      <c r="F266" t="e">
        <f>#REF!</f>
        <v>#REF!</v>
      </c>
      <c r="H266" s="19" t="e">
        <f t="shared" si="10"/>
        <v>#REF!</v>
      </c>
      <c r="I266" t="e">
        <f t="shared" si="11"/>
        <v>#REF!</v>
      </c>
      <c r="J266" s="31" t="e">
        <f>#REF!</f>
        <v>#REF!</v>
      </c>
      <c r="K266" s="32" t="e">
        <f>#REF!</f>
        <v>#REF!</v>
      </c>
      <c r="L266" s="31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2"/>
    </row>
    <row r="267" spans="4:24" ht="12.75" hidden="1">
      <c r="D267" t="s">
        <v>114</v>
      </c>
      <c r="E267">
        <v>3</v>
      </c>
      <c r="F267" t="e">
        <f>#REF!</f>
        <v>#REF!</v>
      </c>
      <c r="H267" s="19" t="e">
        <f t="shared" si="10"/>
        <v>#REF!</v>
      </c>
      <c r="I267" t="e">
        <f t="shared" si="11"/>
        <v>#REF!</v>
      </c>
      <c r="J267" s="31" t="e">
        <f>#REF!</f>
        <v>#REF!</v>
      </c>
      <c r="K267" s="32" t="e">
        <f>#REF!</f>
        <v>#REF!</v>
      </c>
      <c r="L267" s="31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2"/>
    </row>
    <row r="268" spans="4:24" ht="12.75" hidden="1">
      <c r="D268" t="s">
        <v>114</v>
      </c>
      <c r="E268">
        <v>3</v>
      </c>
      <c r="F268" t="e">
        <f>#REF!</f>
        <v>#REF!</v>
      </c>
      <c r="H268" s="19" t="e">
        <f t="shared" si="10"/>
        <v>#REF!</v>
      </c>
      <c r="I268" t="e">
        <f t="shared" si="11"/>
        <v>#REF!</v>
      </c>
      <c r="J268" s="31" t="e">
        <f>#REF!</f>
        <v>#REF!</v>
      </c>
      <c r="K268" s="32" t="e">
        <f>#REF!</f>
        <v>#REF!</v>
      </c>
      <c r="L268" s="31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2"/>
    </row>
    <row r="269" spans="4:24" ht="12.75" hidden="1">
      <c r="D269" t="s">
        <v>114</v>
      </c>
      <c r="E269">
        <v>3</v>
      </c>
      <c r="F269" t="e">
        <f>#REF!</f>
        <v>#REF!</v>
      </c>
      <c r="H269" s="19" t="e">
        <f t="shared" si="10"/>
        <v>#REF!</v>
      </c>
      <c r="I269" t="e">
        <f t="shared" si="11"/>
        <v>#REF!</v>
      </c>
      <c r="J269" s="31" t="e">
        <f>#REF!</f>
        <v>#REF!</v>
      </c>
      <c r="K269" s="32" t="e">
        <f>#REF!</f>
        <v>#REF!</v>
      </c>
      <c r="L269" s="31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2"/>
    </row>
    <row r="270" spans="4:24" ht="12.75" hidden="1">
      <c r="D270" t="s">
        <v>114</v>
      </c>
      <c r="E270">
        <v>3</v>
      </c>
      <c r="F270" t="e">
        <f>#REF!</f>
        <v>#REF!</v>
      </c>
      <c r="H270" s="19" t="e">
        <f t="shared" si="10"/>
        <v>#REF!</v>
      </c>
      <c r="I270" t="e">
        <f t="shared" si="11"/>
        <v>#REF!</v>
      </c>
      <c r="J270" s="31" t="e">
        <f>#REF!</f>
        <v>#REF!</v>
      </c>
      <c r="K270" s="32" t="e">
        <f>#REF!</f>
        <v>#REF!</v>
      </c>
      <c r="L270" s="31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2"/>
    </row>
    <row r="271" spans="4:24" ht="12.75" hidden="1">
      <c r="D271" t="s">
        <v>114</v>
      </c>
      <c r="E271">
        <v>3</v>
      </c>
      <c r="F271" t="e">
        <f>#REF!</f>
        <v>#REF!</v>
      </c>
      <c r="H271" s="19" t="e">
        <f t="shared" si="10"/>
        <v>#REF!</v>
      </c>
      <c r="I271" t="e">
        <f t="shared" si="11"/>
        <v>#REF!</v>
      </c>
      <c r="J271" s="31" t="e">
        <f>#REF!</f>
        <v>#REF!</v>
      </c>
      <c r="K271" s="32" t="e">
        <f>#REF!</f>
        <v>#REF!</v>
      </c>
      <c r="L271" s="31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2"/>
    </row>
    <row r="272" spans="4:24" ht="12.75" hidden="1">
      <c r="D272" t="s">
        <v>114</v>
      </c>
      <c r="E272">
        <v>3</v>
      </c>
      <c r="F272" t="e">
        <f>#REF!</f>
        <v>#REF!</v>
      </c>
      <c r="H272" s="19" t="e">
        <f t="shared" si="10"/>
        <v>#REF!</v>
      </c>
      <c r="I272" t="e">
        <f t="shared" si="11"/>
        <v>#REF!</v>
      </c>
      <c r="J272" s="31" t="e">
        <f>#REF!</f>
        <v>#REF!</v>
      </c>
      <c r="K272" s="32" t="e">
        <f>#REF!</f>
        <v>#REF!</v>
      </c>
      <c r="L272" s="31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2"/>
    </row>
    <row r="273" spans="4:24" ht="12.75" hidden="1">
      <c r="D273" t="s">
        <v>114</v>
      </c>
      <c r="E273">
        <v>3</v>
      </c>
      <c r="F273" t="e">
        <f>#REF!</f>
        <v>#REF!</v>
      </c>
      <c r="H273" s="19" t="e">
        <f t="shared" si="10"/>
        <v>#REF!</v>
      </c>
      <c r="I273" t="e">
        <f t="shared" si="11"/>
        <v>#REF!</v>
      </c>
      <c r="J273" s="31" t="e">
        <f>#REF!</f>
        <v>#REF!</v>
      </c>
      <c r="K273" s="32" t="e">
        <f>#REF!</f>
        <v>#REF!</v>
      </c>
      <c r="L273" s="31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2"/>
    </row>
    <row r="274" spans="4:24" ht="12.75" hidden="1">
      <c r="D274" t="s">
        <v>114</v>
      </c>
      <c r="E274">
        <v>3</v>
      </c>
      <c r="F274" t="e">
        <f>#REF!</f>
        <v>#REF!</v>
      </c>
      <c r="H274" s="19" t="e">
        <f t="shared" si="10"/>
        <v>#REF!</v>
      </c>
      <c r="I274" t="e">
        <f t="shared" si="11"/>
        <v>#REF!</v>
      </c>
      <c r="J274" s="31" t="e">
        <f>#REF!</f>
        <v>#REF!</v>
      </c>
      <c r="K274" s="32" t="e">
        <f>#REF!</f>
        <v>#REF!</v>
      </c>
      <c r="L274" s="31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2"/>
    </row>
    <row r="275" spans="4:24" ht="12.75" hidden="1">
      <c r="D275" t="s">
        <v>114</v>
      </c>
      <c r="E275">
        <v>3</v>
      </c>
      <c r="F275" t="e">
        <f>#REF!</f>
        <v>#REF!</v>
      </c>
      <c r="H275" s="19" t="e">
        <f t="shared" si="10"/>
        <v>#REF!</v>
      </c>
      <c r="I275" t="e">
        <f t="shared" si="11"/>
        <v>#REF!</v>
      </c>
      <c r="J275" s="31" t="e">
        <f>#REF!</f>
        <v>#REF!</v>
      </c>
      <c r="K275" s="32" t="e">
        <f>#REF!</f>
        <v>#REF!</v>
      </c>
      <c r="L275" s="31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2"/>
    </row>
    <row r="276" spans="4:24" ht="12.75" hidden="1">
      <c r="D276" t="s">
        <v>114</v>
      </c>
      <c r="E276">
        <v>3</v>
      </c>
      <c r="F276" t="e">
        <f>#REF!</f>
        <v>#REF!</v>
      </c>
      <c r="H276" s="19" t="e">
        <f t="shared" si="10"/>
        <v>#REF!</v>
      </c>
      <c r="I276" t="e">
        <f t="shared" si="11"/>
        <v>#REF!</v>
      </c>
      <c r="J276" s="31" t="e">
        <f>#REF!</f>
        <v>#REF!</v>
      </c>
      <c r="K276" s="32" t="e">
        <f>#REF!</f>
        <v>#REF!</v>
      </c>
      <c r="L276" s="31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2"/>
    </row>
    <row r="277" spans="4:24" ht="12.75" hidden="1">
      <c r="D277" t="s">
        <v>114</v>
      </c>
      <c r="E277">
        <v>3</v>
      </c>
      <c r="F277" t="e">
        <f>#REF!</f>
        <v>#REF!</v>
      </c>
      <c r="H277" s="19" t="e">
        <f t="shared" si="10"/>
        <v>#REF!</v>
      </c>
      <c r="I277" t="e">
        <f t="shared" si="11"/>
        <v>#REF!</v>
      </c>
      <c r="J277" s="31" t="e">
        <f>#REF!</f>
        <v>#REF!</v>
      </c>
      <c r="K277" s="32" t="e">
        <f>#REF!</f>
        <v>#REF!</v>
      </c>
      <c r="L277" s="31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2"/>
    </row>
    <row r="278" spans="4:24" ht="12.75" hidden="1">
      <c r="D278" t="s">
        <v>114</v>
      </c>
      <c r="E278">
        <v>3</v>
      </c>
      <c r="F278" t="e">
        <f>#REF!</f>
        <v>#REF!</v>
      </c>
      <c r="H278" s="19" t="e">
        <f t="shared" si="10"/>
        <v>#REF!</v>
      </c>
      <c r="I278" t="e">
        <f t="shared" si="11"/>
        <v>#REF!</v>
      </c>
      <c r="J278" s="31" t="e">
        <f>#REF!</f>
        <v>#REF!</v>
      </c>
      <c r="K278" s="32" t="e">
        <f>#REF!</f>
        <v>#REF!</v>
      </c>
      <c r="L278" s="31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2"/>
    </row>
    <row r="279" spans="4:24" ht="12.75" hidden="1">
      <c r="D279" t="s">
        <v>115</v>
      </c>
      <c r="E279">
        <v>4</v>
      </c>
      <c r="F279" t="e">
        <f>#REF!</f>
        <v>#REF!</v>
      </c>
      <c r="G279" t="e">
        <f>IF(#REF!&lt;&gt;"",#REF!,"")</f>
        <v>#REF!</v>
      </c>
      <c r="H279" s="19" t="e">
        <f t="shared" si="10"/>
        <v>#REF!</v>
      </c>
      <c r="I279" t="e">
        <f t="shared" si="11"/>
        <v>#REF!</v>
      </c>
      <c r="J279" s="31" t="e">
        <f>#REF!</f>
        <v>#REF!</v>
      </c>
      <c r="K279" s="32" t="e">
        <f>#REF!</f>
        <v>#REF!</v>
      </c>
      <c r="L279" s="31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2"/>
    </row>
    <row r="280" spans="4:24" ht="12.75" hidden="1">
      <c r="D280" t="s">
        <v>115</v>
      </c>
      <c r="E280">
        <v>4</v>
      </c>
      <c r="F280" t="e">
        <f>#REF!</f>
        <v>#REF!</v>
      </c>
      <c r="G280" t="e">
        <f>IF(#REF!&lt;&gt;"",#REF!,"")</f>
        <v>#REF!</v>
      </c>
      <c r="H280" s="19" t="e">
        <f t="shared" si="10"/>
        <v>#REF!</v>
      </c>
      <c r="I280" t="e">
        <f t="shared" si="11"/>
        <v>#REF!</v>
      </c>
      <c r="J280" s="31" t="e">
        <f>#REF!</f>
        <v>#REF!</v>
      </c>
      <c r="K280" s="32" t="e">
        <f>#REF!</f>
        <v>#REF!</v>
      </c>
      <c r="L280" s="31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2"/>
    </row>
    <row r="281" spans="4:24" ht="12.75" hidden="1">
      <c r="D281" t="s">
        <v>115</v>
      </c>
      <c r="E281">
        <v>4</v>
      </c>
      <c r="F281" t="e">
        <f>#REF!</f>
        <v>#REF!</v>
      </c>
      <c r="G281" t="e">
        <f>IF(#REF!&lt;&gt;"",#REF!,"")</f>
        <v>#REF!</v>
      </c>
      <c r="H281" s="19" t="e">
        <f t="shared" si="10"/>
        <v>#REF!</v>
      </c>
      <c r="I281" t="e">
        <f t="shared" si="11"/>
        <v>#REF!</v>
      </c>
      <c r="J281" s="31" t="e">
        <f>#REF!</f>
        <v>#REF!</v>
      </c>
      <c r="K281" s="32" t="e">
        <f>#REF!</f>
        <v>#REF!</v>
      </c>
      <c r="L281" s="31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2"/>
    </row>
    <row r="282" spans="4:24" ht="12.75" hidden="1">
      <c r="D282" t="s">
        <v>115</v>
      </c>
      <c r="E282">
        <v>4</v>
      </c>
      <c r="F282" t="e">
        <f>#REF!</f>
        <v>#REF!</v>
      </c>
      <c r="G282" t="e">
        <f>IF(#REF!&lt;&gt;"",#REF!,"")</f>
        <v>#REF!</v>
      </c>
      <c r="H282" s="19" t="e">
        <f t="shared" si="10"/>
        <v>#REF!</v>
      </c>
      <c r="I282" t="e">
        <f t="shared" si="11"/>
        <v>#REF!</v>
      </c>
      <c r="J282" s="31" t="e">
        <f>#REF!</f>
        <v>#REF!</v>
      </c>
      <c r="K282" s="32" t="e">
        <f>#REF!</f>
        <v>#REF!</v>
      </c>
      <c r="L282" s="31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2"/>
    </row>
    <row r="283" spans="4:24" ht="12.75" hidden="1">
      <c r="D283" t="s">
        <v>115</v>
      </c>
      <c r="E283">
        <v>4</v>
      </c>
      <c r="F283" t="e">
        <f>#REF!</f>
        <v>#REF!</v>
      </c>
      <c r="G283" t="e">
        <f>IF(#REF!&lt;&gt;"",#REF!,"")</f>
        <v>#REF!</v>
      </c>
      <c r="H283" s="19" t="e">
        <f t="shared" si="10"/>
        <v>#REF!</v>
      </c>
      <c r="I283" t="e">
        <f t="shared" si="11"/>
        <v>#REF!</v>
      </c>
      <c r="J283" s="31" t="e">
        <f>#REF!</f>
        <v>#REF!</v>
      </c>
      <c r="K283" s="32" t="e">
        <f>#REF!</f>
        <v>#REF!</v>
      </c>
      <c r="L283" s="31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2"/>
    </row>
    <row r="284" spans="4:24" ht="12.75" hidden="1">
      <c r="D284" t="s">
        <v>115</v>
      </c>
      <c r="E284">
        <v>4</v>
      </c>
      <c r="F284" t="e">
        <f>#REF!</f>
        <v>#REF!</v>
      </c>
      <c r="G284" t="e">
        <f>IF(#REF!&lt;&gt;"",#REF!,"")</f>
        <v>#REF!</v>
      </c>
      <c r="H284" s="19" t="e">
        <f t="shared" si="10"/>
        <v>#REF!</v>
      </c>
      <c r="I284" t="e">
        <f t="shared" si="11"/>
        <v>#REF!</v>
      </c>
      <c r="J284" s="31" t="e">
        <f>#REF!</f>
        <v>#REF!</v>
      </c>
      <c r="K284" s="32" t="e">
        <f>#REF!</f>
        <v>#REF!</v>
      </c>
      <c r="L284" s="31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2"/>
    </row>
    <row r="285" spans="4:24" ht="12.75" hidden="1">
      <c r="D285" t="s">
        <v>115</v>
      </c>
      <c r="E285">
        <v>4</v>
      </c>
      <c r="F285" t="e">
        <f>#REF!</f>
        <v>#REF!</v>
      </c>
      <c r="G285" t="e">
        <f>IF(#REF!&lt;&gt;"",#REF!,"")</f>
        <v>#REF!</v>
      </c>
      <c r="H285" s="19" t="e">
        <f t="shared" si="10"/>
        <v>#REF!</v>
      </c>
      <c r="I285" t="e">
        <f t="shared" si="11"/>
        <v>#REF!</v>
      </c>
      <c r="J285" s="31" t="e">
        <f>#REF!</f>
        <v>#REF!</v>
      </c>
      <c r="K285" s="32" t="e">
        <f>#REF!</f>
        <v>#REF!</v>
      </c>
      <c r="L285" s="31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2"/>
    </row>
    <row r="286" spans="4:24" ht="12.75" hidden="1">
      <c r="D286" t="s">
        <v>115</v>
      </c>
      <c r="E286">
        <v>4</v>
      </c>
      <c r="F286" t="e">
        <f>#REF!</f>
        <v>#REF!</v>
      </c>
      <c r="G286" t="e">
        <f>IF(#REF!&lt;&gt;"",#REF!,"")</f>
        <v>#REF!</v>
      </c>
      <c r="H286" s="19" t="e">
        <f t="shared" si="10"/>
        <v>#REF!</v>
      </c>
      <c r="I286" t="e">
        <f t="shared" si="11"/>
        <v>#REF!</v>
      </c>
      <c r="J286" s="31" t="e">
        <f>#REF!</f>
        <v>#REF!</v>
      </c>
      <c r="K286" s="32" t="e">
        <f>#REF!</f>
        <v>#REF!</v>
      </c>
      <c r="L286" s="31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2"/>
    </row>
    <row r="287" spans="4:24" ht="12.75" hidden="1">
      <c r="D287" t="s">
        <v>115</v>
      </c>
      <c r="E287">
        <v>4</v>
      </c>
      <c r="F287" t="e">
        <f>#REF!</f>
        <v>#REF!</v>
      </c>
      <c r="G287" t="e">
        <f>IF(#REF!&lt;&gt;"",#REF!,"")</f>
        <v>#REF!</v>
      </c>
      <c r="H287" s="19" t="e">
        <f t="shared" si="10"/>
        <v>#REF!</v>
      </c>
      <c r="I287" t="e">
        <f t="shared" si="11"/>
        <v>#REF!</v>
      </c>
      <c r="J287" s="31" t="e">
        <f>#REF!</f>
        <v>#REF!</v>
      </c>
      <c r="K287" s="32" t="e">
        <f>#REF!</f>
        <v>#REF!</v>
      </c>
      <c r="L287" s="31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2"/>
    </row>
    <row r="288" spans="4:24" ht="12.75" hidden="1">
      <c r="D288" t="s">
        <v>115</v>
      </c>
      <c r="E288">
        <v>4</v>
      </c>
      <c r="F288" t="e">
        <f>#REF!</f>
        <v>#REF!</v>
      </c>
      <c r="G288" t="e">
        <f>IF(#REF!&lt;&gt;"",#REF!,"")</f>
        <v>#REF!</v>
      </c>
      <c r="H288" s="19" t="e">
        <f t="shared" si="10"/>
        <v>#REF!</v>
      </c>
      <c r="I288" t="e">
        <f t="shared" si="11"/>
        <v>#REF!</v>
      </c>
      <c r="J288" s="31" t="e">
        <f>#REF!</f>
        <v>#REF!</v>
      </c>
      <c r="K288" s="32" t="e">
        <f>#REF!</f>
        <v>#REF!</v>
      </c>
      <c r="L288" s="31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2"/>
    </row>
    <row r="289" spans="4:24" ht="12.75" hidden="1">
      <c r="D289" t="s">
        <v>115</v>
      </c>
      <c r="E289">
        <v>4</v>
      </c>
      <c r="F289" t="e">
        <f>#REF!</f>
        <v>#REF!</v>
      </c>
      <c r="G289" t="e">
        <f>IF(#REF!&lt;&gt;"",#REF!,"")</f>
        <v>#REF!</v>
      </c>
      <c r="H289" s="19" t="e">
        <f t="shared" si="10"/>
        <v>#REF!</v>
      </c>
      <c r="I289" t="e">
        <f t="shared" si="11"/>
        <v>#REF!</v>
      </c>
      <c r="J289" s="31" t="e">
        <f>#REF!</f>
        <v>#REF!</v>
      </c>
      <c r="K289" s="32" t="e">
        <f>#REF!</f>
        <v>#REF!</v>
      </c>
      <c r="L289" s="31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2"/>
    </row>
    <row r="290" spans="4:24" ht="12.75" hidden="1">
      <c r="D290" t="s">
        <v>115</v>
      </c>
      <c r="E290">
        <v>4</v>
      </c>
      <c r="F290" t="e">
        <f>#REF!</f>
        <v>#REF!</v>
      </c>
      <c r="G290" t="e">
        <f>IF(#REF!&lt;&gt;"",#REF!,"")</f>
        <v>#REF!</v>
      </c>
      <c r="H290" s="19" t="e">
        <f t="shared" si="10"/>
        <v>#REF!</v>
      </c>
      <c r="I290" t="e">
        <f t="shared" si="11"/>
        <v>#REF!</v>
      </c>
      <c r="J290" s="31" t="e">
        <f>#REF!</f>
        <v>#REF!</v>
      </c>
      <c r="K290" s="32" t="e">
        <f>#REF!</f>
        <v>#REF!</v>
      </c>
      <c r="L290" s="31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2"/>
    </row>
    <row r="291" spans="4:24" ht="12.75" hidden="1">
      <c r="D291" t="s">
        <v>115</v>
      </c>
      <c r="E291">
        <v>4</v>
      </c>
      <c r="F291" t="e">
        <f>#REF!</f>
        <v>#REF!</v>
      </c>
      <c r="G291" t="e">
        <f>IF(#REF!&lt;&gt;"",#REF!,"")</f>
        <v>#REF!</v>
      </c>
      <c r="H291" s="19" t="e">
        <f t="shared" si="10"/>
        <v>#REF!</v>
      </c>
      <c r="I291" t="e">
        <f t="shared" si="11"/>
        <v>#REF!</v>
      </c>
      <c r="J291" s="31" t="e">
        <f>#REF!</f>
        <v>#REF!</v>
      </c>
      <c r="K291" s="32" t="e">
        <f>#REF!</f>
        <v>#REF!</v>
      </c>
      <c r="L291" s="31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2"/>
    </row>
    <row r="292" spans="4:24" ht="12.75" hidden="1">
      <c r="D292" t="s">
        <v>115</v>
      </c>
      <c r="E292">
        <v>4</v>
      </c>
      <c r="F292" t="e">
        <f>#REF!</f>
        <v>#REF!</v>
      </c>
      <c r="G292" t="e">
        <f>IF(#REF!&lt;&gt;"",#REF!,"")</f>
        <v>#REF!</v>
      </c>
      <c r="H292" s="19" t="e">
        <f t="shared" si="10"/>
        <v>#REF!</v>
      </c>
      <c r="I292" t="e">
        <f t="shared" si="11"/>
        <v>#REF!</v>
      </c>
      <c r="J292" s="31" t="e">
        <f>#REF!</f>
        <v>#REF!</v>
      </c>
      <c r="K292" s="32" t="e">
        <f>#REF!</f>
        <v>#REF!</v>
      </c>
      <c r="L292" s="31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2"/>
    </row>
    <row r="293" spans="4:24" ht="12.75" hidden="1">
      <c r="D293" t="s">
        <v>115</v>
      </c>
      <c r="E293">
        <v>4</v>
      </c>
      <c r="F293" t="e">
        <f>#REF!</f>
        <v>#REF!</v>
      </c>
      <c r="G293" t="e">
        <f>IF(#REF!&lt;&gt;"",#REF!,"")</f>
        <v>#REF!</v>
      </c>
      <c r="H293" s="19" t="e">
        <f t="shared" si="10"/>
        <v>#REF!</v>
      </c>
      <c r="I293" t="e">
        <f t="shared" si="11"/>
        <v>#REF!</v>
      </c>
      <c r="J293" s="31" t="e">
        <f>#REF!</f>
        <v>#REF!</v>
      </c>
      <c r="K293" s="32" t="e">
        <f>#REF!</f>
        <v>#REF!</v>
      </c>
      <c r="L293" s="31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2"/>
    </row>
    <row r="294" spans="4:24" ht="12.75" hidden="1">
      <c r="D294" t="s">
        <v>115</v>
      </c>
      <c r="E294">
        <v>4</v>
      </c>
      <c r="F294" t="e">
        <f>#REF!</f>
        <v>#REF!</v>
      </c>
      <c r="G294" t="e">
        <f>IF(#REF!&lt;&gt;"",#REF!,"")</f>
        <v>#REF!</v>
      </c>
      <c r="H294" s="19" t="e">
        <f t="shared" si="10"/>
        <v>#REF!</v>
      </c>
      <c r="I294" t="e">
        <f t="shared" si="11"/>
        <v>#REF!</v>
      </c>
      <c r="J294" s="31" t="e">
        <f>#REF!</f>
        <v>#REF!</v>
      </c>
      <c r="K294" s="32" t="e">
        <f>#REF!</f>
        <v>#REF!</v>
      </c>
      <c r="L294" s="31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2"/>
    </row>
    <row r="295" spans="4:24" ht="12.75" hidden="1">
      <c r="D295" t="s">
        <v>115</v>
      </c>
      <c r="E295">
        <v>4</v>
      </c>
      <c r="F295" t="e">
        <f>#REF!</f>
        <v>#REF!</v>
      </c>
      <c r="G295" t="e">
        <f>IF(#REF!&lt;&gt;"",#REF!,"")</f>
        <v>#REF!</v>
      </c>
      <c r="H295" s="19" t="e">
        <f t="shared" si="10"/>
        <v>#REF!</v>
      </c>
      <c r="I295" t="e">
        <f t="shared" si="11"/>
        <v>#REF!</v>
      </c>
      <c r="J295" s="31" t="e">
        <f>#REF!</f>
        <v>#REF!</v>
      </c>
      <c r="K295" s="32" t="e">
        <f>#REF!</f>
        <v>#REF!</v>
      </c>
      <c r="L295" s="31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2"/>
    </row>
    <row r="296" spans="4:24" ht="12.75" hidden="1">
      <c r="D296" t="s">
        <v>115</v>
      </c>
      <c r="E296">
        <v>4</v>
      </c>
      <c r="F296" t="e">
        <f>#REF!</f>
        <v>#REF!</v>
      </c>
      <c r="G296" t="e">
        <f>IF(#REF!&lt;&gt;"",#REF!,"")</f>
        <v>#REF!</v>
      </c>
      <c r="H296" s="19" t="e">
        <f t="shared" si="10"/>
        <v>#REF!</v>
      </c>
      <c r="I296" t="e">
        <f t="shared" si="11"/>
        <v>#REF!</v>
      </c>
      <c r="J296" s="31" t="e">
        <f>#REF!</f>
        <v>#REF!</v>
      </c>
      <c r="K296" s="32" t="e">
        <f>#REF!</f>
        <v>#REF!</v>
      </c>
      <c r="L296" s="31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2"/>
    </row>
    <row r="297" spans="4:24" ht="12.75" hidden="1">
      <c r="D297" t="s">
        <v>115</v>
      </c>
      <c r="E297">
        <v>4</v>
      </c>
      <c r="F297" t="e">
        <f>#REF!</f>
        <v>#REF!</v>
      </c>
      <c r="G297" t="e">
        <f>IF(#REF!&lt;&gt;"",#REF!,"")</f>
        <v>#REF!</v>
      </c>
      <c r="H297" s="19" t="e">
        <f t="shared" si="10"/>
        <v>#REF!</v>
      </c>
      <c r="I297" t="e">
        <f t="shared" si="11"/>
        <v>#REF!</v>
      </c>
      <c r="J297" s="31" t="e">
        <f>#REF!</f>
        <v>#REF!</v>
      </c>
      <c r="K297" s="32" t="e">
        <f>#REF!</f>
        <v>#REF!</v>
      </c>
      <c r="L297" s="31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2"/>
    </row>
    <row r="298" spans="4:24" ht="12.75" hidden="1">
      <c r="D298" t="s">
        <v>115</v>
      </c>
      <c r="E298">
        <v>4</v>
      </c>
      <c r="F298" t="e">
        <f>#REF!</f>
        <v>#REF!</v>
      </c>
      <c r="G298" t="e">
        <f>IF(#REF!&lt;&gt;"",#REF!,"")</f>
        <v>#REF!</v>
      </c>
      <c r="H298" s="19" t="e">
        <f t="shared" si="10"/>
        <v>#REF!</v>
      </c>
      <c r="I298" t="e">
        <f t="shared" si="11"/>
        <v>#REF!</v>
      </c>
      <c r="J298" s="31" t="e">
        <f>#REF!</f>
        <v>#REF!</v>
      </c>
      <c r="K298" s="32" t="e">
        <f>#REF!</f>
        <v>#REF!</v>
      </c>
      <c r="L298" s="31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2"/>
    </row>
    <row r="299" spans="4:24" ht="12.75" hidden="1">
      <c r="D299" t="s">
        <v>115</v>
      </c>
      <c r="E299">
        <v>4</v>
      </c>
      <c r="F299" t="e">
        <f>#REF!</f>
        <v>#REF!</v>
      </c>
      <c r="G299" t="e">
        <f>IF(#REF!&lt;&gt;"",#REF!,"")</f>
        <v>#REF!</v>
      </c>
      <c r="H299" s="19" t="e">
        <f t="shared" si="10"/>
        <v>#REF!</v>
      </c>
      <c r="I299" t="e">
        <f t="shared" si="11"/>
        <v>#REF!</v>
      </c>
      <c r="J299" s="31" t="e">
        <f>#REF!</f>
        <v>#REF!</v>
      </c>
      <c r="K299" s="32" t="e">
        <f>#REF!</f>
        <v>#REF!</v>
      </c>
      <c r="L299" s="31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2"/>
    </row>
    <row r="300" spans="4:24" ht="12.75" hidden="1">
      <c r="D300" t="s">
        <v>115</v>
      </c>
      <c r="E300">
        <v>4</v>
      </c>
      <c r="F300" t="e">
        <f>#REF!</f>
        <v>#REF!</v>
      </c>
      <c r="G300" t="e">
        <f>IF(#REF!&lt;&gt;"",#REF!,"")</f>
        <v>#REF!</v>
      </c>
      <c r="H300" s="19" t="e">
        <f t="shared" si="10"/>
        <v>#REF!</v>
      </c>
      <c r="I300" t="e">
        <f t="shared" si="11"/>
        <v>#REF!</v>
      </c>
      <c r="J300" s="31" t="e">
        <f>#REF!</f>
        <v>#REF!</v>
      </c>
      <c r="K300" s="32" t="e">
        <f>#REF!</f>
        <v>#REF!</v>
      </c>
      <c r="L300" s="31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2"/>
    </row>
    <row r="301" spans="4:24" ht="12.75" hidden="1">
      <c r="D301" t="s">
        <v>115</v>
      </c>
      <c r="E301">
        <v>4</v>
      </c>
      <c r="F301" t="e">
        <f>#REF!</f>
        <v>#REF!</v>
      </c>
      <c r="G301" t="e">
        <f>IF(#REF!&lt;&gt;"",#REF!,"")</f>
        <v>#REF!</v>
      </c>
      <c r="H301" s="19" t="e">
        <f t="shared" si="10"/>
        <v>#REF!</v>
      </c>
      <c r="I301" t="e">
        <f t="shared" si="11"/>
        <v>#REF!</v>
      </c>
      <c r="J301" s="31" t="e">
        <f>#REF!</f>
        <v>#REF!</v>
      </c>
      <c r="K301" s="32" t="e">
        <f>#REF!</f>
        <v>#REF!</v>
      </c>
      <c r="L301" s="31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2"/>
    </row>
    <row r="302" spans="4:24" ht="12.75" hidden="1">
      <c r="D302" t="s">
        <v>115</v>
      </c>
      <c r="E302">
        <v>4</v>
      </c>
      <c r="F302" t="e">
        <f>#REF!</f>
        <v>#REF!</v>
      </c>
      <c r="G302" t="e">
        <f>IF(#REF!&lt;&gt;"",#REF!,"")</f>
        <v>#REF!</v>
      </c>
      <c r="H302" s="19" t="e">
        <f t="shared" si="10"/>
        <v>#REF!</v>
      </c>
      <c r="I302" t="e">
        <f t="shared" si="11"/>
        <v>#REF!</v>
      </c>
      <c r="J302" s="31" t="e">
        <f>#REF!</f>
        <v>#REF!</v>
      </c>
      <c r="K302" s="32" t="e">
        <f>#REF!</f>
        <v>#REF!</v>
      </c>
      <c r="L302" s="31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2"/>
    </row>
    <row r="303" spans="4:24" ht="12.75" hidden="1">
      <c r="D303" t="s">
        <v>115</v>
      </c>
      <c r="E303">
        <v>4</v>
      </c>
      <c r="F303" t="e">
        <f>#REF!</f>
        <v>#REF!</v>
      </c>
      <c r="G303" t="e">
        <f>IF(#REF!&lt;&gt;"",#REF!,"")</f>
        <v>#REF!</v>
      </c>
      <c r="H303" s="19" t="e">
        <f t="shared" si="10"/>
        <v>#REF!</v>
      </c>
      <c r="I303" t="e">
        <f t="shared" si="11"/>
        <v>#REF!</v>
      </c>
      <c r="J303" s="31" t="e">
        <f>#REF!</f>
        <v>#REF!</v>
      </c>
      <c r="K303" s="32" t="e">
        <f>#REF!</f>
        <v>#REF!</v>
      </c>
      <c r="L303" s="31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2"/>
    </row>
    <row r="304" spans="4:24" ht="12.75" hidden="1">
      <c r="D304" t="s">
        <v>115</v>
      </c>
      <c r="E304">
        <v>4</v>
      </c>
      <c r="F304" t="e">
        <f>#REF!</f>
        <v>#REF!</v>
      </c>
      <c r="G304" t="e">
        <f>IF(#REF!&lt;&gt;"",#REF!,"")</f>
        <v>#REF!</v>
      </c>
      <c r="H304" s="19" t="e">
        <f t="shared" si="10"/>
        <v>#REF!</v>
      </c>
      <c r="I304" t="e">
        <f t="shared" si="11"/>
        <v>#REF!</v>
      </c>
      <c r="J304" s="31" t="e">
        <f>#REF!</f>
        <v>#REF!</v>
      </c>
      <c r="K304" s="32" t="e">
        <f>#REF!</f>
        <v>#REF!</v>
      </c>
      <c r="L304" s="31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2"/>
    </row>
    <row r="305" spans="4:24" ht="12.75" hidden="1">
      <c r="D305" t="s">
        <v>115</v>
      </c>
      <c r="E305">
        <v>4</v>
      </c>
      <c r="F305" t="e">
        <f>#REF!</f>
        <v>#REF!</v>
      </c>
      <c r="G305" t="e">
        <f>IF(#REF!&lt;&gt;"",#REF!,"")</f>
        <v>#REF!</v>
      </c>
      <c r="H305" s="19" t="e">
        <f t="shared" si="10"/>
        <v>#REF!</v>
      </c>
      <c r="I305" t="e">
        <f t="shared" si="11"/>
        <v>#REF!</v>
      </c>
      <c r="J305" s="31" t="e">
        <f>#REF!</f>
        <v>#REF!</v>
      </c>
      <c r="K305" s="32" t="e">
        <f>#REF!</f>
        <v>#REF!</v>
      </c>
      <c r="L305" s="31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2"/>
    </row>
    <row r="306" spans="4:24" ht="12.75" hidden="1">
      <c r="D306" t="s">
        <v>115</v>
      </c>
      <c r="E306">
        <v>4</v>
      </c>
      <c r="F306" t="e">
        <f>#REF!</f>
        <v>#REF!</v>
      </c>
      <c r="G306" t="e">
        <f>IF(#REF!&lt;&gt;"",#REF!,"")</f>
        <v>#REF!</v>
      </c>
      <c r="H306" s="19" t="e">
        <f t="shared" si="10"/>
        <v>#REF!</v>
      </c>
      <c r="I306" t="e">
        <f t="shared" si="11"/>
        <v>#REF!</v>
      </c>
      <c r="J306" s="31" t="e">
        <f>#REF!</f>
        <v>#REF!</v>
      </c>
      <c r="K306" s="32" t="e">
        <f>#REF!</f>
        <v>#REF!</v>
      </c>
      <c r="L306" s="31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2"/>
    </row>
    <row r="307" spans="4:24" ht="12.75" hidden="1">
      <c r="D307" t="s">
        <v>115</v>
      </c>
      <c r="E307">
        <v>4</v>
      </c>
      <c r="F307" t="e">
        <f>#REF!</f>
        <v>#REF!</v>
      </c>
      <c r="G307" t="e">
        <f>IF(#REF!&lt;&gt;"",#REF!,"")</f>
        <v>#REF!</v>
      </c>
      <c r="H307" s="19" t="e">
        <f t="shared" si="10"/>
        <v>#REF!</v>
      </c>
      <c r="I307" t="e">
        <f t="shared" si="11"/>
        <v>#REF!</v>
      </c>
      <c r="J307" s="31" t="e">
        <f>#REF!</f>
        <v>#REF!</v>
      </c>
      <c r="K307" s="32" t="e">
        <f>#REF!</f>
        <v>#REF!</v>
      </c>
      <c r="L307" s="31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2"/>
    </row>
    <row r="308" spans="4:24" ht="12.75" hidden="1">
      <c r="D308" t="s">
        <v>115</v>
      </c>
      <c r="E308">
        <v>4</v>
      </c>
      <c r="F308" t="e">
        <f>#REF!</f>
        <v>#REF!</v>
      </c>
      <c r="G308" t="e">
        <f>IF(#REF!&lt;&gt;"",#REF!,"")</f>
        <v>#REF!</v>
      </c>
      <c r="H308" s="19" t="e">
        <f t="shared" si="10"/>
        <v>#REF!</v>
      </c>
      <c r="I308" t="e">
        <f t="shared" si="11"/>
        <v>#REF!</v>
      </c>
      <c r="J308" s="31" t="e">
        <f>#REF!</f>
        <v>#REF!</v>
      </c>
      <c r="K308" s="32" t="e">
        <f>#REF!</f>
        <v>#REF!</v>
      </c>
      <c r="L308" s="31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2"/>
    </row>
    <row r="309" spans="4:24" ht="12.75" hidden="1">
      <c r="D309" t="s">
        <v>115</v>
      </c>
      <c r="E309">
        <v>4</v>
      </c>
      <c r="F309" t="e">
        <f>#REF!</f>
        <v>#REF!</v>
      </c>
      <c r="G309" t="e">
        <f>IF(#REF!&lt;&gt;"",#REF!,"")</f>
        <v>#REF!</v>
      </c>
      <c r="H309" s="19" t="e">
        <f t="shared" si="10"/>
        <v>#REF!</v>
      </c>
      <c r="I309" t="e">
        <f t="shared" si="11"/>
        <v>#REF!</v>
      </c>
      <c r="J309" s="31" t="e">
        <f>#REF!</f>
        <v>#REF!</v>
      </c>
      <c r="K309" s="32" t="e">
        <f>#REF!</f>
        <v>#REF!</v>
      </c>
      <c r="L309" s="31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2"/>
    </row>
    <row r="310" spans="4:24" ht="12.75" hidden="1">
      <c r="D310" t="s">
        <v>115</v>
      </c>
      <c r="E310">
        <v>4</v>
      </c>
      <c r="F310" t="e">
        <f>#REF!</f>
        <v>#REF!</v>
      </c>
      <c r="G310" t="e">
        <f>IF(#REF!&lt;&gt;"",#REF!,"")</f>
        <v>#REF!</v>
      </c>
      <c r="H310" s="19" t="e">
        <f t="shared" si="10"/>
        <v>#REF!</v>
      </c>
      <c r="I310" t="e">
        <f t="shared" si="11"/>
        <v>#REF!</v>
      </c>
      <c r="J310" s="31" t="e">
        <f>#REF!</f>
        <v>#REF!</v>
      </c>
      <c r="K310" s="32" t="e">
        <f>#REF!</f>
        <v>#REF!</v>
      </c>
      <c r="L310" s="31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2"/>
    </row>
    <row r="311" spans="4:24" ht="12.75" hidden="1">
      <c r="D311" t="s">
        <v>115</v>
      </c>
      <c r="E311">
        <v>4</v>
      </c>
      <c r="F311" t="e">
        <f>#REF!</f>
        <v>#REF!</v>
      </c>
      <c r="G311" t="e">
        <f>IF(#REF!&lt;&gt;"",#REF!,"")</f>
        <v>#REF!</v>
      </c>
      <c r="H311" s="19" t="e">
        <f t="shared" si="10"/>
        <v>#REF!</v>
      </c>
      <c r="I311" t="e">
        <f t="shared" si="11"/>
        <v>#REF!</v>
      </c>
      <c r="J311" s="31" t="e">
        <f>#REF!</f>
        <v>#REF!</v>
      </c>
      <c r="K311" s="32" t="e">
        <f>#REF!</f>
        <v>#REF!</v>
      </c>
      <c r="L311" s="31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2"/>
    </row>
    <row r="312" spans="4:24" ht="12.75" hidden="1">
      <c r="D312" t="s">
        <v>115</v>
      </c>
      <c r="E312">
        <v>4</v>
      </c>
      <c r="F312" t="e">
        <f>#REF!</f>
        <v>#REF!</v>
      </c>
      <c r="G312" t="e">
        <f>IF(#REF!&lt;&gt;"",#REF!,"")</f>
        <v>#REF!</v>
      </c>
      <c r="H312" s="19" t="e">
        <f t="shared" si="10"/>
        <v>#REF!</v>
      </c>
      <c r="I312" t="e">
        <f t="shared" si="11"/>
        <v>#REF!</v>
      </c>
      <c r="J312" s="31" t="e">
        <f>#REF!</f>
        <v>#REF!</v>
      </c>
      <c r="K312" s="32" t="e">
        <f>#REF!</f>
        <v>#REF!</v>
      </c>
      <c r="L312" s="31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2"/>
    </row>
    <row r="313" spans="4:24" ht="12.75" hidden="1">
      <c r="D313" t="s">
        <v>115</v>
      </c>
      <c r="E313">
        <v>4</v>
      </c>
      <c r="F313" t="e">
        <f>#REF!</f>
        <v>#REF!</v>
      </c>
      <c r="G313" t="e">
        <f>IF(#REF!&lt;&gt;"",#REF!,"")</f>
        <v>#REF!</v>
      </c>
      <c r="H313" s="19" t="e">
        <f t="shared" si="10"/>
        <v>#REF!</v>
      </c>
      <c r="I313" t="e">
        <f t="shared" si="11"/>
        <v>#REF!</v>
      </c>
      <c r="J313" s="31" t="e">
        <f>#REF!</f>
        <v>#REF!</v>
      </c>
      <c r="K313" s="32" t="e">
        <f>#REF!</f>
        <v>#REF!</v>
      </c>
      <c r="L313" s="31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2"/>
    </row>
    <row r="314" spans="4:24" ht="12.75" hidden="1">
      <c r="D314" t="s">
        <v>115</v>
      </c>
      <c r="E314">
        <v>4</v>
      </c>
      <c r="F314" t="e">
        <f>#REF!</f>
        <v>#REF!</v>
      </c>
      <c r="G314" t="e">
        <f>IF(#REF!&lt;&gt;"",#REF!,"")</f>
        <v>#REF!</v>
      </c>
      <c r="H314" s="19" t="e">
        <f t="shared" si="10"/>
        <v>#REF!</v>
      </c>
      <c r="I314" t="e">
        <f t="shared" si="11"/>
        <v>#REF!</v>
      </c>
      <c r="J314" s="31" t="e">
        <f>#REF!</f>
        <v>#REF!</v>
      </c>
      <c r="K314" s="32" t="e">
        <f>#REF!</f>
        <v>#REF!</v>
      </c>
      <c r="L314" s="31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2"/>
    </row>
    <row r="315" spans="4:24" ht="12.75" hidden="1">
      <c r="D315" t="s">
        <v>115</v>
      </c>
      <c r="E315">
        <v>4</v>
      </c>
      <c r="F315" t="e">
        <f>#REF!</f>
        <v>#REF!</v>
      </c>
      <c r="G315" t="e">
        <f>IF(#REF!&lt;&gt;"",#REF!,"")</f>
        <v>#REF!</v>
      </c>
      <c r="H315" s="19" t="e">
        <f t="shared" si="10"/>
        <v>#REF!</v>
      </c>
      <c r="I315" t="e">
        <f t="shared" si="11"/>
        <v>#REF!</v>
      </c>
      <c r="J315" s="31" t="e">
        <f>#REF!</f>
        <v>#REF!</v>
      </c>
      <c r="K315" s="32" t="e">
        <f>#REF!</f>
        <v>#REF!</v>
      </c>
      <c r="L315" s="31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2"/>
    </row>
    <row r="316" spans="4:24" ht="12.75" hidden="1">
      <c r="D316" t="s">
        <v>115</v>
      </c>
      <c r="E316">
        <v>4</v>
      </c>
      <c r="F316" t="e">
        <f>#REF!</f>
        <v>#REF!</v>
      </c>
      <c r="G316" t="e">
        <f>IF(#REF!&lt;&gt;"",#REF!,"")</f>
        <v>#REF!</v>
      </c>
      <c r="H316" s="19" t="e">
        <f t="shared" si="10"/>
        <v>#REF!</v>
      </c>
      <c r="I316" t="e">
        <f t="shared" si="11"/>
        <v>#REF!</v>
      </c>
      <c r="J316" s="31" t="e">
        <f>#REF!</f>
        <v>#REF!</v>
      </c>
      <c r="K316" s="32" t="e">
        <f>#REF!</f>
        <v>#REF!</v>
      </c>
      <c r="L316" s="31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2"/>
    </row>
    <row r="317" spans="4:24" ht="12.75" hidden="1">
      <c r="D317" t="s">
        <v>115</v>
      </c>
      <c r="E317">
        <v>4</v>
      </c>
      <c r="F317" t="e">
        <f>#REF!</f>
        <v>#REF!</v>
      </c>
      <c r="G317" t="e">
        <f>IF(#REF!&lt;&gt;"",#REF!,"")</f>
        <v>#REF!</v>
      </c>
      <c r="H317" s="19" t="e">
        <f t="shared" si="10"/>
        <v>#REF!</v>
      </c>
      <c r="I317" t="e">
        <f t="shared" si="11"/>
        <v>#REF!</v>
      </c>
      <c r="J317" s="31" t="e">
        <f>#REF!</f>
        <v>#REF!</v>
      </c>
      <c r="K317" s="32" t="e">
        <f>#REF!</f>
        <v>#REF!</v>
      </c>
      <c r="L317" s="31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2"/>
    </row>
    <row r="318" spans="4:24" ht="12.75" hidden="1">
      <c r="D318" t="s">
        <v>115</v>
      </c>
      <c r="E318">
        <v>4</v>
      </c>
      <c r="F318" t="e">
        <f>#REF!</f>
        <v>#REF!</v>
      </c>
      <c r="G318" t="e">
        <f>IF(#REF!&lt;&gt;"",#REF!,"")</f>
        <v>#REF!</v>
      </c>
      <c r="H318" s="19" t="e">
        <f t="shared" si="10"/>
        <v>#REF!</v>
      </c>
      <c r="I318" t="e">
        <f t="shared" si="11"/>
        <v>#REF!</v>
      </c>
      <c r="J318" s="31" t="e">
        <f>#REF!</f>
        <v>#REF!</v>
      </c>
      <c r="K318" s="32" t="e">
        <f>#REF!</f>
        <v>#REF!</v>
      </c>
      <c r="L318" s="31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2"/>
    </row>
    <row r="319" spans="4:24" ht="12.75" hidden="1">
      <c r="D319" t="s">
        <v>115</v>
      </c>
      <c r="E319">
        <v>4</v>
      </c>
      <c r="F319" t="e">
        <f>#REF!</f>
        <v>#REF!</v>
      </c>
      <c r="G319" t="e">
        <f>IF(#REF!&lt;&gt;"",#REF!,"")</f>
        <v>#REF!</v>
      </c>
      <c r="H319" s="19" t="e">
        <f t="shared" si="10"/>
        <v>#REF!</v>
      </c>
      <c r="I319" t="e">
        <f t="shared" si="11"/>
        <v>#REF!</v>
      </c>
      <c r="J319" s="31" t="e">
        <f>#REF!</f>
        <v>#REF!</v>
      </c>
      <c r="K319" s="32" t="e">
        <f>#REF!</f>
        <v>#REF!</v>
      </c>
      <c r="L319" s="31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2"/>
    </row>
    <row r="320" spans="4:24" ht="12.75" hidden="1">
      <c r="D320" t="s">
        <v>115</v>
      </c>
      <c r="E320">
        <v>4</v>
      </c>
      <c r="F320" t="e">
        <f>#REF!</f>
        <v>#REF!</v>
      </c>
      <c r="G320" t="e">
        <f>IF(#REF!&lt;&gt;"",#REF!,"")</f>
        <v>#REF!</v>
      </c>
      <c r="H320" s="19" t="e">
        <f t="shared" si="10"/>
        <v>#REF!</v>
      </c>
      <c r="I320" t="e">
        <f t="shared" si="11"/>
        <v>#REF!</v>
      </c>
      <c r="J320" s="31" t="e">
        <f>#REF!</f>
        <v>#REF!</v>
      </c>
      <c r="K320" s="32" t="e">
        <f>#REF!</f>
        <v>#REF!</v>
      </c>
      <c r="L320" s="31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2"/>
    </row>
    <row r="321" spans="4:24" ht="12.75" hidden="1">
      <c r="D321" t="s">
        <v>115</v>
      </c>
      <c r="E321">
        <v>4</v>
      </c>
      <c r="F321" t="e">
        <f>#REF!</f>
        <v>#REF!</v>
      </c>
      <c r="G321" t="e">
        <f>IF(#REF!&lt;&gt;"",#REF!,"")</f>
        <v>#REF!</v>
      </c>
      <c r="H321" s="19" t="e">
        <f t="shared" si="10"/>
        <v>#REF!</v>
      </c>
      <c r="I321" t="e">
        <f t="shared" si="11"/>
        <v>#REF!</v>
      </c>
      <c r="J321" s="31" t="e">
        <f>#REF!</f>
        <v>#REF!</v>
      </c>
      <c r="K321" s="32" t="e">
        <f>#REF!</f>
        <v>#REF!</v>
      </c>
      <c r="L321" s="31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2"/>
    </row>
    <row r="322" spans="4:24" ht="12.75" hidden="1">
      <c r="D322" t="s">
        <v>115</v>
      </c>
      <c r="E322">
        <v>4</v>
      </c>
      <c r="F322" t="e">
        <f>#REF!</f>
        <v>#REF!</v>
      </c>
      <c r="G322" t="e">
        <f>IF(#REF!&lt;&gt;"",#REF!,"")</f>
        <v>#REF!</v>
      </c>
      <c r="H322" s="19" t="e">
        <f aca="true" t="shared" si="12" ref="H322:H386">J322/100*F322+2*K322/100*F322</f>
        <v>#REF!</v>
      </c>
      <c r="I322" t="e">
        <f t="shared" si="11"/>
        <v>#REF!</v>
      </c>
      <c r="J322" s="31" t="e">
        <f>#REF!</f>
        <v>#REF!</v>
      </c>
      <c r="K322" s="32" t="e">
        <f>#REF!</f>
        <v>#REF!</v>
      </c>
      <c r="L322" s="31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2"/>
    </row>
    <row r="323" spans="4:24" ht="12.75" hidden="1">
      <c r="D323" t="s">
        <v>116</v>
      </c>
      <c r="E323">
        <v>5</v>
      </c>
      <c r="F323" s="9" t="e">
        <f>#REF!</f>
        <v>#REF!</v>
      </c>
      <c r="G323" s="9" t="e">
        <f>IF(#REF!&lt;&gt;"",#REF!,"")</f>
        <v>#REF!</v>
      </c>
      <c r="H323" s="19" t="e">
        <f t="shared" si="12"/>
        <v>#REF!</v>
      </c>
      <c r="I323" t="e">
        <f aca="true" t="shared" si="13" ref="I323:I386">ABS(ROUND(J323,0)-J323)+ABS(ROUND(K323,0)-K323)</f>
        <v>#REF!</v>
      </c>
      <c r="J323" s="31" t="e">
        <f>#REF!</f>
        <v>#REF!</v>
      </c>
      <c r="K323" s="32" t="e">
        <f>#REF!</f>
        <v>#REF!</v>
      </c>
      <c r="L323" s="31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2"/>
    </row>
    <row r="324" spans="4:24" ht="12.75" hidden="1">
      <c r="D324" t="s">
        <v>116</v>
      </c>
      <c r="E324">
        <v>5</v>
      </c>
      <c r="F324" s="9" t="e">
        <f>#REF!</f>
        <v>#REF!</v>
      </c>
      <c r="G324" s="9" t="e">
        <f>IF(#REF!&lt;&gt;"",#REF!,"")</f>
        <v>#REF!</v>
      </c>
      <c r="H324" s="19" t="e">
        <f t="shared" si="12"/>
        <v>#REF!</v>
      </c>
      <c r="I324" t="e">
        <f t="shared" si="13"/>
        <v>#REF!</v>
      </c>
      <c r="J324" s="31" t="e">
        <f>#REF!</f>
        <v>#REF!</v>
      </c>
      <c r="K324" s="32" t="e">
        <f>#REF!</f>
        <v>#REF!</v>
      </c>
      <c r="L324" s="31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2"/>
    </row>
    <row r="325" spans="4:24" ht="12.75" hidden="1">
      <c r="D325" t="s">
        <v>116</v>
      </c>
      <c r="E325">
        <v>5</v>
      </c>
      <c r="F325" s="9" t="e">
        <f>#REF!</f>
        <v>#REF!</v>
      </c>
      <c r="G325" s="9" t="e">
        <f>IF(#REF!&lt;&gt;"",#REF!,"")</f>
        <v>#REF!</v>
      </c>
      <c r="H325" s="19" t="e">
        <f t="shared" si="12"/>
        <v>#REF!</v>
      </c>
      <c r="I325" t="e">
        <f t="shared" si="13"/>
        <v>#REF!</v>
      </c>
      <c r="J325" s="31" t="e">
        <f>#REF!</f>
        <v>#REF!</v>
      </c>
      <c r="K325" s="32" t="e">
        <f>#REF!</f>
        <v>#REF!</v>
      </c>
      <c r="L325" s="31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2"/>
    </row>
    <row r="326" spans="4:24" ht="12.75" hidden="1">
      <c r="D326" t="s">
        <v>116</v>
      </c>
      <c r="E326">
        <v>5</v>
      </c>
      <c r="F326" s="9" t="e">
        <f>#REF!</f>
        <v>#REF!</v>
      </c>
      <c r="G326" s="9" t="e">
        <f>IF(#REF!&lt;&gt;"",#REF!,"")</f>
        <v>#REF!</v>
      </c>
      <c r="H326" s="19" t="e">
        <f t="shared" si="12"/>
        <v>#REF!</v>
      </c>
      <c r="I326" t="e">
        <f t="shared" si="13"/>
        <v>#REF!</v>
      </c>
      <c r="J326" s="31" t="e">
        <f>#REF!</f>
        <v>#REF!</v>
      </c>
      <c r="K326" s="32" t="e">
        <f>#REF!</f>
        <v>#REF!</v>
      </c>
      <c r="L326" s="31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2"/>
    </row>
    <row r="327" spans="4:24" ht="12.75" hidden="1">
      <c r="D327" t="s">
        <v>116</v>
      </c>
      <c r="E327">
        <v>5</v>
      </c>
      <c r="F327" s="9" t="e">
        <f>#REF!</f>
        <v>#REF!</v>
      </c>
      <c r="G327" s="9" t="e">
        <f>IF(#REF!&lt;&gt;"",#REF!,"")</f>
        <v>#REF!</v>
      </c>
      <c r="H327" s="19" t="e">
        <f t="shared" si="12"/>
        <v>#REF!</v>
      </c>
      <c r="I327" t="e">
        <f t="shared" si="13"/>
        <v>#REF!</v>
      </c>
      <c r="J327" s="31" t="e">
        <f>#REF!</f>
        <v>#REF!</v>
      </c>
      <c r="K327" s="32" t="e">
        <f>#REF!</f>
        <v>#REF!</v>
      </c>
      <c r="L327" s="31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2"/>
    </row>
    <row r="328" spans="4:24" ht="12.75" hidden="1">
      <c r="D328" t="s">
        <v>116</v>
      </c>
      <c r="E328">
        <v>5</v>
      </c>
      <c r="F328" s="9" t="e">
        <f>#REF!</f>
        <v>#REF!</v>
      </c>
      <c r="G328" s="9" t="e">
        <f>IF(#REF!&lt;&gt;"",#REF!,"")</f>
        <v>#REF!</v>
      </c>
      <c r="H328" s="19" t="e">
        <f t="shared" si="12"/>
        <v>#REF!</v>
      </c>
      <c r="I328" t="e">
        <f t="shared" si="13"/>
        <v>#REF!</v>
      </c>
      <c r="J328" s="31" t="e">
        <f>#REF!</f>
        <v>#REF!</v>
      </c>
      <c r="K328" s="32" t="e">
        <f>#REF!</f>
        <v>#REF!</v>
      </c>
      <c r="L328" s="31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2"/>
    </row>
    <row r="329" spans="4:24" ht="12.75" hidden="1">
      <c r="D329" t="s">
        <v>116</v>
      </c>
      <c r="E329">
        <v>5</v>
      </c>
      <c r="F329" s="9" t="e">
        <f>#REF!</f>
        <v>#REF!</v>
      </c>
      <c r="G329" s="9" t="e">
        <f>IF(#REF!&lt;&gt;"",#REF!,"")</f>
        <v>#REF!</v>
      </c>
      <c r="H329" s="19" t="e">
        <f t="shared" si="12"/>
        <v>#REF!</v>
      </c>
      <c r="I329" t="e">
        <f t="shared" si="13"/>
        <v>#REF!</v>
      </c>
      <c r="J329" s="31" t="e">
        <f>#REF!</f>
        <v>#REF!</v>
      </c>
      <c r="K329" s="32" t="e">
        <f>#REF!</f>
        <v>#REF!</v>
      </c>
      <c r="L329" s="31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2"/>
    </row>
    <row r="330" spans="4:24" ht="12.75" hidden="1">
      <c r="D330" t="s">
        <v>116</v>
      </c>
      <c r="E330">
        <v>5</v>
      </c>
      <c r="F330" s="9" t="e">
        <f>#REF!</f>
        <v>#REF!</v>
      </c>
      <c r="G330" s="9" t="e">
        <f>IF(#REF!&lt;&gt;"",#REF!,"")</f>
        <v>#REF!</v>
      </c>
      <c r="H330" s="19" t="e">
        <f t="shared" si="12"/>
        <v>#REF!</v>
      </c>
      <c r="I330" t="e">
        <f t="shared" si="13"/>
        <v>#REF!</v>
      </c>
      <c r="J330" s="31" t="e">
        <f>#REF!</f>
        <v>#REF!</v>
      </c>
      <c r="K330" s="32" t="e">
        <f>#REF!</f>
        <v>#REF!</v>
      </c>
      <c r="L330" s="31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2"/>
    </row>
    <row r="331" spans="4:24" ht="12.75" hidden="1">
      <c r="D331" t="s">
        <v>116</v>
      </c>
      <c r="E331">
        <v>5</v>
      </c>
      <c r="F331" s="9" t="e">
        <f>#REF!</f>
        <v>#REF!</v>
      </c>
      <c r="G331" s="9" t="e">
        <f>IF(#REF!&lt;&gt;"",#REF!,"")</f>
        <v>#REF!</v>
      </c>
      <c r="H331" s="19" t="e">
        <f t="shared" si="12"/>
        <v>#REF!</v>
      </c>
      <c r="I331" t="e">
        <f t="shared" si="13"/>
        <v>#REF!</v>
      </c>
      <c r="J331" s="31" t="e">
        <f>#REF!</f>
        <v>#REF!</v>
      </c>
      <c r="K331" s="32" t="e">
        <f>#REF!</f>
        <v>#REF!</v>
      </c>
      <c r="L331" s="31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2"/>
    </row>
    <row r="332" spans="4:24" ht="12.75" hidden="1">
      <c r="D332" t="s">
        <v>116</v>
      </c>
      <c r="E332">
        <v>5</v>
      </c>
      <c r="F332" s="9" t="e">
        <f>#REF!</f>
        <v>#REF!</v>
      </c>
      <c r="G332" s="9" t="e">
        <f>IF(#REF!&lt;&gt;"",#REF!,"")</f>
        <v>#REF!</v>
      </c>
      <c r="H332" s="19" t="e">
        <f t="shared" si="12"/>
        <v>#REF!</v>
      </c>
      <c r="I332" t="e">
        <f t="shared" si="13"/>
        <v>#REF!</v>
      </c>
      <c r="J332" s="31" t="e">
        <f>#REF!</f>
        <v>#REF!</v>
      </c>
      <c r="K332" s="32" t="e">
        <f>#REF!</f>
        <v>#REF!</v>
      </c>
      <c r="L332" s="31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2"/>
    </row>
    <row r="333" spans="4:24" ht="12.75" hidden="1">
      <c r="D333" t="s">
        <v>116</v>
      </c>
      <c r="E333">
        <v>5</v>
      </c>
      <c r="F333" s="9" t="e">
        <f>#REF!</f>
        <v>#REF!</v>
      </c>
      <c r="G333" s="9" t="e">
        <f>IF(#REF!&lt;&gt;"",#REF!,"")</f>
        <v>#REF!</v>
      </c>
      <c r="H333" s="19" t="e">
        <f t="shared" si="12"/>
        <v>#REF!</v>
      </c>
      <c r="I333" t="e">
        <f t="shared" si="13"/>
        <v>#REF!</v>
      </c>
      <c r="J333" s="31" t="e">
        <f>#REF!</f>
        <v>#REF!</v>
      </c>
      <c r="K333" s="32" t="e">
        <f>#REF!</f>
        <v>#REF!</v>
      </c>
      <c r="L333" s="31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2"/>
    </row>
    <row r="334" spans="4:24" ht="12.75" hidden="1">
      <c r="D334" t="s">
        <v>116</v>
      </c>
      <c r="E334">
        <v>5</v>
      </c>
      <c r="F334" s="9" t="e">
        <f>#REF!</f>
        <v>#REF!</v>
      </c>
      <c r="G334" s="9" t="e">
        <f>IF(#REF!&lt;&gt;"",#REF!,"")</f>
        <v>#REF!</v>
      </c>
      <c r="H334" s="19" t="e">
        <f t="shared" si="12"/>
        <v>#REF!</v>
      </c>
      <c r="I334" t="e">
        <f t="shared" si="13"/>
        <v>#REF!</v>
      </c>
      <c r="J334" s="31" t="e">
        <f>#REF!</f>
        <v>#REF!</v>
      </c>
      <c r="K334" s="32" t="e">
        <f>#REF!</f>
        <v>#REF!</v>
      </c>
      <c r="L334" s="31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2"/>
    </row>
    <row r="335" spans="4:24" ht="12.75" hidden="1">
      <c r="D335" t="s">
        <v>116</v>
      </c>
      <c r="E335">
        <v>5</v>
      </c>
      <c r="F335" s="9" t="e">
        <f>#REF!</f>
        <v>#REF!</v>
      </c>
      <c r="G335" s="9" t="e">
        <f>IF(#REF!&lt;&gt;"",#REF!,"")</f>
        <v>#REF!</v>
      </c>
      <c r="H335" s="19" t="e">
        <f t="shared" si="12"/>
        <v>#REF!</v>
      </c>
      <c r="I335" t="e">
        <f t="shared" si="13"/>
        <v>#REF!</v>
      </c>
      <c r="J335" s="31" t="e">
        <f>#REF!</f>
        <v>#REF!</v>
      </c>
      <c r="K335" s="32" t="e">
        <f>#REF!</f>
        <v>#REF!</v>
      </c>
      <c r="L335" s="31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2"/>
    </row>
    <row r="336" spans="4:24" ht="12.75" hidden="1">
      <c r="D336" t="s">
        <v>116</v>
      </c>
      <c r="E336">
        <v>5</v>
      </c>
      <c r="F336" s="9" t="e">
        <f>#REF!</f>
        <v>#REF!</v>
      </c>
      <c r="G336" s="9" t="e">
        <f>IF(#REF!&lt;&gt;"",#REF!,"")</f>
        <v>#REF!</v>
      </c>
      <c r="H336" s="19" t="e">
        <f t="shared" si="12"/>
        <v>#REF!</v>
      </c>
      <c r="I336" t="e">
        <f t="shared" si="13"/>
        <v>#REF!</v>
      </c>
      <c r="J336" s="31" t="e">
        <f>#REF!</f>
        <v>#REF!</v>
      </c>
      <c r="K336" s="32" t="e">
        <f>#REF!</f>
        <v>#REF!</v>
      </c>
      <c r="L336" s="31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2"/>
    </row>
    <row r="337" spans="4:24" ht="12.75" hidden="1">
      <c r="D337" t="s">
        <v>116</v>
      </c>
      <c r="E337">
        <v>5</v>
      </c>
      <c r="F337" s="9" t="e">
        <f>#REF!</f>
        <v>#REF!</v>
      </c>
      <c r="G337" s="9" t="e">
        <f>IF(#REF!&lt;&gt;"",#REF!,"")</f>
        <v>#REF!</v>
      </c>
      <c r="H337" s="19" t="e">
        <f t="shared" si="12"/>
        <v>#REF!</v>
      </c>
      <c r="I337" t="e">
        <f t="shared" si="13"/>
        <v>#REF!</v>
      </c>
      <c r="J337" s="31" t="e">
        <f>#REF!</f>
        <v>#REF!</v>
      </c>
      <c r="K337" s="32" t="e">
        <f>#REF!</f>
        <v>#REF!</v>
      </c>
      <c r="L337" s="31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2"/>
    </row>
    <row r="338" spans="4:24" ht="12.75" hidden="1">
      <c r="D338" t="s">
        <v>116</v>
      </c>
      <c r="E338">
        <v>5</v>
      </c>
      <c r="F338" s="9" t="e">
        <f>#REF!</f>
        <v>#REF!</v>
      </c>
      <c r="G338" s="9" t="e">
        <f>IF(#REF!&lt;&gt;"",#REF!,"")</f>
        <v>#REF!</v>
      </c>
      <c r="H338" s="19" t="e">
        <f t="shared" si="12"/>
        <v>#REF!</v>
      </c>
      <c r="I338" t="e">
        <f t="shared" si="13"/>
        <v>#REF!</v>
      </c>
      <c r="J338" s="31" t="e">
        <f>#REF!</f>
        <v>#REF!</v>
      </c>
      <c r="K338" s="32" t="e">
        <f>#REF!</f>
        <v>#REF!</v>
      </c>
      <c r="L338" s="31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2"/>
    </row>
    <row r="339" spans="4:24" ht="12.75" hidden="1">
      <c r="D339" t="s">
        <v>116</v>
      </c>
      <c r="E339">
        <v>5</v>
      </c>
      <c r="F339" s="9" t="e">
        <f>#REF!</f>
        <v>#REF!</v>
      </c>
      <c r="G339" s="9" t="e">
        <f>IF(#REF!&lt;&gt;"",#REF!,"")</f>
        <v>#REF!</v>
      </c>
      <c r="H339" s="19" t="e">
        <f t="shared" si="12"/>
        <v>#REF!</v>
      </c>
      <c r="I339" t="e">
        <f t="shared" si="13"/>
        <v>#REF!</v>
      </c>
      <c r="J339" s="31" t="e">
        <f>#REF!</f>
        <v>#REF!</v>
      </c>
      <c r="K339" s="32" t="e">
        <f>#REF!</f>
        <v>#REF!</v>
      </c>
      <c r="L339" s="31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2"/>
    </row>
    <row r="340" spans="4:24" ht="12.75" hidden="1">
      <c r="D340" t="s">
        <v>116</v>
      </c>
      <c r="E340">
        <v>5</v>
      </c>
      <c r="F340" s="9" t="e">
        <f>#REF!</f>
        <v>#REF!</v>
      </c>
      <c r="G340" s="9" t="e">
        <f>IF(#REF!&lt;&gt;"",#REF!,"")</f>
        <v>#REF!</v>
      </c>
      <c r="H340" s="19" t="e">
        <f t="shared" si="12"/>
        <v>#REF!</v>
      </c>
      <c r="I340" t="e">
        <f t="shared" si="13"/>
        <v>#REF!</v>
      </c>
      <c r="J340" s="31" t="e">
        <f>#REF!</f>
        <v>#REF!</v>
      </c>
      <c r="K340" s="32" t="e">
        <f>#REF!</f>
        <v>#REF!</v>
      </c>
      <c r="L340" s="31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2"/>
    </row>
    <row r="341" spans="4:24" ht="12.75" hidden="1">
      <c r="D341" t="s">
        <v>116</v>
      </c>
      <c r="E341">
        <v>5</v>
      </c>
      <c r="F341" s="9" t="e">
        <f>#REF!</f>
        <v>#REF!</v>
      </c>
      <c r="G341" s="9" t="e">
        <f>IF(#REF!&lt;&gt;"",#REF!,"")</f>
        <v>#REF!</v>
      </c>
      <c r="H341" s="19" t="e">
        <f t="shared" si="12"/>
        <v>#REF!</v>
      </c>
      <c r="I341" t="e">
        <f t="shared" si="13"/>
        <v>#REF!</v>
      </c>
      <c r="J341" s="31" t="e">
        <f>#REF!</f>
        <v>#REF!</v>
      </c>
      <c r="K341" s="32" t="e">
        <f>#REF!</f>
        <v>#REF!</v>
      </c>
      <c r="L341" s="31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2"/>
    </row>
    <row r="342" spans="4:24" ht="12.75" hidden="1">
      <c r="D342" t="s">
        <v>116</v>
      </c>
      <c r="E342">
        <v>5</v>
      </c>
      <c r="F342" s="9" t="e">
        <f>#REF!</f>
        <v>#REF!</v>
      </c>
      <c r="G342" s="9" t="e">
        <f>IF(#REF!&lt;&gt;"",#REF!,"")</f>
        <v>#REF!</v>
      </c>
      <c r="H342" s="19" t="e">
        <f t="shared" si="12"/>
        <v>#REF!</v>
      </c>
      <c r="I342" t="e">
        <f t="shared" si="13"/>
        <v>#REF!</v>
      </c>
      <c r="J342" s="31" t="e">
        <f>#REF!</f>
        <v>#REF!</v>
      </c>
      <c r="K342" s="32" t="e">
        <f>#REF!</f>
        <v>#REF!</v>
      </c>
      <c r="L342" s="31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2"/>
    </row>
    <row r="343" spans="4:24" ht="12.75" hidden="1">
      <c r="D343" t="s">
        <v>116</v>
      </c>
      <c r="E343">
        <v>5</v>
      </c>
      <c r="F343" s="9" t="e">
        <f>#REF!</f>
        <v>#REF!</v>
      </c>
      <c r="G343" s="9" t="e">
        <f>IF(#REF!&lt;&gt;"",#REF!,"")</f>
        <v>#REF!</v>
      </c>
      <c r="H343" s="19" t="e">
        <f t="shared" si="12"/>
        <v>#REF!</v>
      </c>
      <c r="I343" t="e">
        <f t="shared" si="13"/>
        <v>#REF!</v>
      </c>
      <c r="J343" s="31" t="e">
        <f>#REF!</f>
        <v>#REF!</v>
      </c>
      <c r="K343" s="32" t="e">
        <f>#REF!</f>
        <v>#REF!</v>
      </c>
      <c r="L343" s="31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2"/>
    </row>
    <row r="344" spans="4:24" ht="12.75" hidden="1">
      <c r="D344" t="s">
        <v>116</v>
      </c>
      <c r="E344">
        <v>5</v>
      </c>
      <c r="F344" s="9" t="e">
        <f>#REF!</f>
        <v>#REF!</v>
      </c>
      <c r="G344" s="9" t="e">
        <f>IF(#REF!&lt;&gt;"",#REF!,"")</f>
        <v>#REF!</v>
      </c>
      <c r="H344" s="19" t="e">
        <f t="shared" si="12"/>
        <v>#REF!</v>
      </c>
      <c r="I344" t="e">
        <f t="shared" si="13"/>
        <v>#REF!</v>
      </c>
      <c r="J344" s="31" t="e">
        <f>#REF!</f>
        <v>#REF!</v>
      </c>
      <c r="K344" s="32" t="e">
        <f>#REF!</f>
        <v>#REF!</v>
      </c>
      <c r="L344" s="31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2"/>
    </row>
    <row r="345" spans="4:24" ht="12.75" hidden="1">
      <c r="D345" t="s">
        <v>116</v>
      </c>
      <c r="E345">
        <v>5</v>
      </c>
      <c r="F345" s="9" t="e">
        <f>#REF!</f>
        <v>#REF!</v>
      </c>
      <c r="G345" s="9" t="e">
        <f>IF(#REF!&lt;&gt;"",#REF!,"")</f>
        <v>#REF!</v>
      </c>
      <c r="H345" s="19" t="e">
        <f t="shared" si="12"/>
        <v>#REF!</v>
      </c>
      <c r="I345" t="e">
        <f t="shared" si="13"/>
        <v>#REF!</v>
      </c>
      <c r="J345" s="31" t="e">
        <f>#REF!</f>
        <v>#REF!</v>
      </c>
      <c r="K345" s="32" t="e">
        <f>#REF!</f>
        <v>#REF!</v>
      </c>
      <c r="L345" s="31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2"/>
    </row>
    <row r="346" spans="4:24" ht="12.75" hidden="1">
      <c r="D346" t="s">
        <v>116</v>
      </c>
      <c r="E346">
        <v>5</v>
      </c>
      <c r="F346" s="9" t="e">
        <f>#REF!</f>
        <v>#REF!</v>
      </c>
      <c r="G346" s="9" t="e">
        <f>IF(#REF!&lt;&gt;"",#REF!,"")</f>
        <v>#REF!</v>
      </c>
      <c r="H346" s="19" t="e">
        <f t="shared" si="12"/>
        <v>#REF!</v>
      </c>
      <c r="I346" t="e">
        <f t="shared" si="13"/>
        <v>#REF!</v>
      </c>
      <c r="J346" s="31" t="e">
        <f>#REF!</f>
        <v>#REF!</v>
      </c>
      <c r="K346" s="32" t="e">
        <f>#REF!</f>
        <v>#REF!</v>
      </c>
      <c r="L346" s="31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2"/>
    </row>
    <row r="347" spans="4:24" ht="12.75" hidden="1">
      <c r="D347" t="s">
        <v>116</v>
      </c>
      <c r="E347">
        <v>5</v>
      </c>
      <c r="F347" s="9" t="e">
        <f>#REF!</f>
        <v>#REF!</v>
      </c>
      <c r="G347" s="9" t="e">
        <f>IF(#REF!&lt;&gt;"",#REF!,"")</f>
        <v>#REF!</v>
      </c>
      <c r="H347" s="19" t="e">
        <f t="shared" si="12"/>
        <v>#REF!</v>
      </c>
      <c r="I347" t="e">
        <f t="shared" si="13"/>
        <v>#REF!</v>
      </c>
      <c r="J347" s="31" t="e">
        <f>#REF!</f>
        <v>#REF!</v>
      </c>
      <c r="K347" s="32" t="e">
        <f>#REF!</f>
        <v>#REF!</v>
      </c>
      <c r="L347" s="31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2"/>
    </row>
    <row r="348" spans="4:24" ht="12.75" hidden="1">
      <c r="D348" t="s">
        <v>116</v>
      </c>
      <c r="E348">
        <v>5</v>
      </c>
      <c r="F348" s="9" t="e">
        <f>#REF!</f>
        <v>#REF!</v>
      </c>
      <c r="G348" s="9" t="e">
        <f>IF(#REF!&lt;&gt;"",#REF!,"")</f>
        <v>#REF!</v>
      </c>
      <c r="H348" s="19" t="e">
        <f t="shared" si="12"/>
        <v>#REF!</v>
      </c>
      <c r="I348" t="e">
        <f t="shared" si="13"/>
        <v>#REF!</v>
      </c>
      <c r="J348" s="31" t="e">
        <f>#REF!</f>
        <v>#REF!</v>
      </c>
      <c r="K348" s="32" t="e">
        <f>#REF!</f>
        <v>#REF!</v>
      </c>
      <c r="L348" s="31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2"/>
    </row>
    <row r="349" spans="4:24" ht="12.75" hidden="1">
      <c r="D349" t="s">
        <v>116</v>
      </c>
      <c r="E349">
        <v>5</v>
      </c>
      <c r="F349" s="9" t="e">
        <f>#REF!</f>
        <v>#REF!</v>
      </c>
      <c r="G349" s="9" t="e">
        <f>IF(#REF!&lt;&gt;"",#REF!,"")</f>
        <v>#REF!</v>
      </c>
      <c r="H349" s="19" t="e">
        <f t="shared" si="12"/>
        <v>#REF!</v>
      </c>
      <c r="I349" t="e">
        <f t="shared" si="13"/>
        <v>#REF!</v>
      </c>
      <c r="J349" s="31" t="e">
        <f>#REF!</f>
        <v>#REF!</v>
      </c>
      <c r="K349" s="32" t="e">
        <f>#REF!</f>
        <v>#REF!</v>
      </c>
      <c r="L349" s="31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2"/>
    </row>
    <row r="350" spans="4:24" ht="12.75" hidden="1">
      <c r="D350" t="s">
        <v>116</v>
      </c>
      <c r="E350">
        <v>5</v>
      </c>
      <c r="F350" s="9" t="e">
        <f>#REF!</f>
        <v>#REF!</v>
      </c>
      <c r="G350" s="9" t="e">
        <f>IF(#REF!&lt;&gt;"",#REF!,"")</f>
        <v>#REF!</v>
      </c>
      <c r="H350" s="19" t="e">
        <f t="shared" si="12"/>
        <v>#REF!</v>
      </c>
      <c r="I350" t="e">
        <f t="shared" si="13"/>
        <v>#REF!</v>
      </c>
      <c r="J350" s="31" t="e">
        <f>#REF!</f>
        <v>#REF!</v>
      </c>
      <c r="K350" s="32" t="e">
        <f>#REF!</f>
        <v>#REF!</v>
      </c>
      <c r="L350" s="31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2"/>
    </row>
    <row r="351" spans="4:24" ht="12.75" hidden="1">
      <c r="D351" t="s">
        <v>116</v>
      </c>
      <c r="E351">
        <v>5</v>
      </c>
      <c r="F351" s="9" t="e">
        <f>#REF!</f>
        <v>#REF!</v>
      </c>
      <c r="G351" s="9" t="e">
        <f>IF(#REF!&lt;&gt;"",#REF!,"")</f>
        <v>#REF!</v>
      </c>
      <c r="H351" s="19" t="e">
        <f t="shared" si="12"/>
        <v>#REF!</v>
      </c>
      <c r="I351" t="e">
        <f t="shared" si="13"/>
        <v>#REF!</v>
      </c>
      <c r="J351" s="31" t="e">
        <f>#REF!</f>
        <v>#REF!</v>
      </c>
      <c r="K351" s="32" t="e">
        <f>#REF!</f>
        <v>#REF!</v>
      </c>
      <c r="L351" s="31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2"/>
    </row>
    <row r="352" spans="4:24" ht="12.75" hidden="1">
      <c r="D352" t="s">
        <v>116</v>
      </c>
      <c r="E352">
        <v>5</v>
      </c>
      <c r="F352" s="9" t="e">
        <f>#REF!</f>
        <v>#REF!</v>
      </c>
      <c r="G352" s="9" t="e">
        <f>IF(#REF!&lt;&gt;"",#REF!,"")</f>
        <v>#REF!</v>
      </c>
      <c r="H352" s="19" t="e">
        <f t="shared" si="12"/>
        <v>#REF!</v>
      </c>
      <c r="I352" t="e">
        <f t="shared" si="13"/>
        <v>#REF!</v>
      </c>
      <c r="J352" s="31" t="e">
        <f>#REF!</f>
        <v>#REF!</v>
      </c>
      <c r="K352" s="32" t="e">
        <f>#REF!</f>
        <v>#REF!</v>
      </c>
      <c r="L352" s="31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2"/>
    </row>
    <row r="353" spans="4:24" ht="12.75" hidden="1">
      <c r="D353" t="s">
        <v>116</v>
      </c>
      <c r="E353">
        <v>5</v>
      </c>
      <c r="F353" s="9" t="e">
        <f>#REF!</f>
        <v>#REF!</v>
      </c>
      <c r="G353" s="9" t="e">
        <f>IF(#REF!&lt;&gt;"",#REF!,"")</f>
        <v>#REF!</v>
      </c>
      <c r="H353" s="19" t="e">
        <f t="shared" si="12"/>
        <v>#REF!</v>
      </c>
      <c r="I353" t="e">
        <f t="shared" si="13"/>
        <v>#REF!</v>
      </c>
      <c r="J353" s="31" t="e">
        <f>#REF!</f>
        <v>#REF!</v>
      </c>
      <c r="K353" s="32" t="e">
        <f>#REF!</f>
        <v>#REF!</v>
      </c>
      <c r="L353" s="31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2"/>
    </row>
    <row r="354" spans="4:24" ht="12.75" hidden="1">
      <c r="D354" t="s">
        <v>116</v>
      </c>
      <c r="E354">
        <v>5</v>
      </c>
      <c r="F354" s="9" t="e">
        <f>#REF!</f>
        <v>#REF!</v>
      </c>
      <c r="G354" s="9" t="e">
        <f>IF(#REF!&lt;&gt;"",#REF!,"")</f>
        <v>#REF!</v>
      </c>
      <c r="H354" s="19" t="e">
        <f t="shared" si="12"/>
        <v>#REF!</v>
      </c>
      <c r="I354" t="e">
        <f t="shared" si="13"/>
        <v>#REF!</v>
      </c>
      <c r="J354" s="31" t="e">
        <f>#REF!</f>
        <v>#REF!</v>
      </c>
      <c r="K354" s="32" t="e">
        <f>#REF!</f>
        <v>#REF!</v>
      </c>
      <c r="L354" s="31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2"/>
    </row>
    <row r="355" spans="4:24" ht="12.75" hidden="1">
      <c r="D355" t="s">
        <v>116</v>
      </c>
      <c r="E355">
        <v>5</v>
      </c>
      <c r="F355" s="9" t="e">
        <f>#REF!</f>
        <v>#REF!</v>
      </c>
      <c r="G355" s="9" t="e">
        <f>IF(#REF!&lt;&gt;"",#REF!,"")</f>
        <v>#REF!</v>
      </c>
      <c r="H355" s="19" t="e">
        <f t="shared" si="12"/>
        <v>#REF!</v>
      </c>
      <c r="I355" t="e">
        <f t="shared" si="13"/>
        <v>#REF!</v>
      </c>
      <c r="J355" s="31" t="e">
        <f>#REF!</f>
        <v>#REF!</v>
      </c>
      <c r="K355" s="32" t="e">
        <f>#REF!</f>
        <v>#REF!</v>
      </c>
      <c r="L355" s="31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2"/>
    </row>
    <row r="356" spans="4:24" ht="12.75" hidden="1">
      <c r="D356" t="s">
        <v>116</v>
      </c>
      <c r="E356">
        <v>5</v>
      </c>
      <c r="F356" s="9" t="e">
        <f>#REF!</f>
        <v>#REF!</v>
      </c>
      <c r="G356" s="9" t="e">
        <f>IF(#REF!&lt;&gt;"",#REF!,"")</f>
        <v>#REF!</v>
      </c>
      <c r="H356" s="19" t="e">
        <f t="shared" si="12"/>
        <v>#REF!</v>
      </c>
      <c r="I356" t="e">
        <f t="shared" si="13"/>
        <v>#REF!</v>
      </c>
      <c r="J356" s="31" t="e">
        <f>#REF!</f>
        <v>#REF!</v>
      </c>
      <c r="K356" s="32" t="e">
        <f>#REF!</f>
        <v>#REF!</v>
      </c>
      <c r="L356" s="31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2"/>
    </row>
    <row r="357" spans="4:24" ht="12.75" hidden="1">
      <c r="D357" t="s">
        <v>116</v>
      </c>
      <c r="E357">
        <v>5</v>
      </c>
      <c r="F357" s="9" t="e">
        <f>#REF!</f>
        <v>#REF!</v>
      </c>
      <c r="G357" s="9" t="e">
        <f>IF(#REF!&lt;&gt;"",#REF!,"")</f>
        <v>#REF!</v>
      </c>
      <c r="H357" s="19" t="e">
        <f t="shared" si="12"/>
        <v>#REF!</v>
      </c>
      <c r="I357" t="e">
        <f t="shared" si="13"/>
        <v>#REF!</v>
      </c>
      <c r="J357" s="31" t="e">
        <f>#REF!</f>
        <v>#REF!</v>
      </c>
      <c r="K357" s="32" t="e">
        <f>#REF!</f>
        <v>#REF!</v>
      </c>
      <c r="L357" s="31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2"/>
    </row>
    <row r="358" spans="4:24" ht="12.75" hidden="1">
      <c r="D358" t="s">
        <v>116</v>
      </c>
      <c r="E358">
        <v>5</v>
      </c>
      <c r="F358" s="9" t="e">
        <f>#REF!</f>
        <v>#REF!</v>
      </c>
      <c r="G358" s="9" t="e">
        <f>IF(#REF!&lt;&gt;"",#REF!,"")</f>
        <v>#REF!</v>
      </c>
      <c r="H358" s="19" t="e">
        <f t="shared" si="12"/>
        <v>#REF!</v>
      </c>
      <c r="I358" t="e">
        <f t="shared" si="13"/>
        <v>#REF!</v>
      </c>
      <c r="J358" s="31" t="e">
        <f>#REF!</f>
        <v>#REF!</v>
      </c>
      <c r="K358" s="32" t="e">
        <f>#REF!</f>
        <v>#REF!</v>
      </c>
      <c r="L358" s="31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2"/>
    </row>
    <row r="359" spans="4:24" ht="12.75" hidden="1">
      <c r="D359" t="s">
        <v>116</v>
      </c>
      <c r="E359">
        <v>5</v>
      </c>
      <c r="F359" s="9" t="e">
        <f>#REF!</f>
        <v>#REF!</v>
      </c>
      <c r="G359" s="9" t="e">
        <f>IF(#REF!&lt;&gt;"",#REF!,"")</f>
        <v>#REF!</v>
      </c>
      <c r="H359" s="19" t="e">
        <f t="shared" si="12"/>
        <v>#REF!</v>
      </c>
      <c r="I359" t="e">
        <f t="shared" si="13"/>
        <v>#REF!</v>
      </c>
      <c r="J359" s="31" t="e">
        <f>#REF!</f>
        <v>#REF!</v>
      </c>
      <c r="K359" s="32" t="e">
        <f>#REF!</f>
        <v>#REF!</v>
      </c>
      <c r="L359" s="31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2"/>
    </row>
    <row r="360" spans="4:24" ht="12.75" hidden="1">
      <c r="D360" t="s">
        <v>116</v>
      </c>
      <c r="E360">
        <v>5</v>
      </c>
      <c r="F360" s="9" t="e">
        <f>#REF!</f>
        <v>#REF!</v>
      </c>
      <c r="G360" s="9" t="e">
        <f>IF(#REF!&lt;&gt;"",#REF!,"")</f>
        <v>#REF!</v>
      </c>
      <c r="H360" s="19" t="e">
        <f t="shared" si="12"/>
        <v>#REF!</v>
      </c>
      <c r="I360" t="e">
        <f t="shared" si="13"/>
        <v>#REF!</v>
      </c>
      <c r="J360" s="31" t="e">
        <f>#REF!</f>
        <v>#REF!</v>
      </c>
      <c r="K360" s="32" t="e">
        <f>#REF!</f>
        <v>#REF!</v>
      </c>
      <c r="L360" s="31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2"/>
    </row>
    <row r="361" spans="4:24" ht="12.75" hidden="1">
      <c r="D361" t="s">
        <v>116</v>
      </c>
      <c r="E361">
        <v>5</v>
      </c>
      <c r="F361" s="9" t="e">
        <f>#REF!</f>
        <v>#REF!</v>
      </c>
      <c r="G361" s="9" t="e">
        <f>IF(#REF!&lt;&gt;"",#REF!,"")</f>
        <v>#REF!</v>
      </c>
      <c r="H361" s="19" t="e">
        <f t="shared" si="12"/>
        <v>#REF!</v>
      </c>
      <c r="I361" t="e">
        <f t="shared" si="13"/>
        <v>#REF!</v>
      </c>
      <c r="J361" s="31" t="e">
        <f>#REF!</f>
        <v>#REF!</v>
      </c>
      <c r="K361" s="32" t="e">
        <f>#REF!</f>
        <v>#REF!</v>
      </c>
      <c r="L361" s="31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2"/>
    </row>
    <row r="362" spans="4:24" ht="12.75" hidden="1">
      <c r="D362" t="s">
        <v>116</v>
      </c>
      <c r="E362">
        <v>5</v>
      </c>
      <c r="F362" s="9" t="e">
        <f>#REF!</f>
        <v>#REF!</v>
      </c>
      <c r="G362" s="9" t="e">
        <f>IF(#REF!&lt;&gt;"",#REF!,"")</f>
        <v>#REF!</v>
      </c>
      <c r="H362" s="19" t="e">
        <f t="shared" si="12"/>
        <v>#REF!</v>
      </c>
      <c r="I362" t="e">
        <f t="shared" si="13"/>
        <v>#REF!</v>
      </c>
      <c r="J362" s="31" t="e">
        <f>#REF!</f>
        <v>#REF!</v>
      </c>
      <c r="K362" s="32" t="e">
        <f>#REF!</f>
        <v>#REF!</v>
      </c>
      <c r="L362" s="31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2"/>
    </row>
    <row r="363" spans="4:24" ht="12.75" hidden="1">
      <c r="D363" t="s">
        <v>116</v>
      </c>
      <c r="E363">
        <v>5</v>
      </c>
      <c r="F363" s="9" t="e">
        <f>#REF!</f>
        <v>#REF!</v>
      </c>
      <c r="G363" s="9" t="e">
        <f>IF(#REF!&lt;&gt;"",#REF!,"")</f>
        <v>#REF!</v>
      </c>
      <c r="H363" s="19" t="e">
        <f t="shared" si="12"/>
        <v>#REF!</v>
      </c>
      <c r="I363" t="e">
        <f t="shared" si="13"/>
        <v>#REF!</v>
      </c>
      <c r="J363" s="31" t="e">
        <f>#REF!</f>
        <v>#REF!</v>
      </c>
      <c r="K363" s="32" t="e">
        <f>#REF!</f>
        <v>#REF!</v>
      </c>
      <c r="L363" s="31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2"/>
    </row>
    <row r="364" spans="4:24" ht="12.75" hidden="1">
      <c r="D364" t="s">
        <v>116</v>
      </c>
      <c r="E364">
        <v>5</v>
      </c>
      <c r="F364" s="9" t="e">
        <f>#REF!</f>
        <v>#REF!</v>
      </c>
      <c r="G364" s="9" t="e">
        <f>IF(#REF!&lt;&gt;"",#REF!,"")</f>
        <v>#REF!</v>
      </c>
      <c r="H364" s="19" t="e">
        <f t="shared" si="12"/>
        <v>#REF!</v>
      </c>
      <c r="I364" t="e">
        <f t="shared" si="13"/>
        <v>#REF!</v>
      </c>
      <c r="J364" s="31" t="e">
        <f>#REF!</f>
        <v>#REF!</v>
      </c>
      <c r="K364" s="32" t="e">
        <f>#REF!</f>
        <v>#REF!</v>
      </c>
      <c r="L364" s="31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2"/>
    </row>
    <row r="365" spans="4:24" ht="12.75" hidden="1">
      <c r="D365" t="s">
        <v>116</v>
      </c>
      <c r="E365">
        <v>5</v>
      </c>
      <c r="F365" s="9" t="e">
        <f>#REF!</f>
        <v>#REF!</v>
      </c>
      <c r="G365" s="9" t="e">
        <f>IF(#REF!&lt;&gt;"",#REF!,"")</f>
        <v>#REF!</v>
      </c>
      <c r="H365" s="19" t="e">
        <f t="shared" si="12"/>
        <v>#REF!</v>
      </c>
      <c r="I365" t="e">
        <f t="shared" si="13"/>
        <v>#REF!</v>
      </c>
      <c r="J365" s="31" t="e">
        <f>#REF!</f>
        <v>#REF!</v>
      </c>
      <c r="K365" s="32" t="e">
        <f>#REF!</f>
        <v>#REF!</v>
      </c>
      <c r="L365" s="31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2"/>
    </row>
    <row r="366" spans="4:24" ht="12.75" hidden="1">
      <c r="D366" t="s">
        <v>116</v>
      </c>
      <c r="E366">
        <v>5</v>
      </c>
      <c r="F366" s="9" t="e">
        <f>#REF!</f>
        <v>#REF!</v>
      </c>
      <c r="G366" s="9" t="e">
        <f>IF(#REF!&lt;&gt;"",#REF!,"")</f>
        <v>#REF!</v>
      </c>
      <c r="H366" s="19" t="e">
        <f t="shared" si="12"/>
        <v>#REF!</v>
      </c>
      <c r="I366" t="e">
        <f t="shared" si="13"/>
        <v>#REF!</v>
      </c>
      <c r="J366" s="31" t="e">
        <f>#REF!</f>
        <v>#REF!</v>
      </c>
      <c r="K366" s="32" t="e">
        <f>#REF!</f>
        <v>#REF!</v>
      </c>
      <c r="L366" s="31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2"/>
    </row>
    <row r="367" spans="4:24" ht="12.75" hidden="1">
      <c r="D367" t="s">
        <v>116</v>
      </c>
      <c r="E367">
        <v>5</v>
      </c>
      <c r="F367" s="9" t="e">
        <f>#REF!</f>
        <v>#REF!</v>
      </c>
      <c r="G367" s="9" t="e">
        <f>IF(#REF!&lt;&gt;"",#REF!,"")</f>
        <v>#REF!</v>
      </c>
      <c r="H367" s="19" t="e">
        <f t="shared" si="12"/>
        <v>#REF!</v>
      </c>
      <c r="I367" t="e">
        <f t="shared" si="13"/>
        <v>#REF!</v>
      </c>
      <c r="J367" s="31" t="e">
        <f>#REF!</f>
        <v>#REF!</v>
      </c>
      <c r="K367" s="32" t="e">
        <f>#REF!</f>
        <v>#REF!</v>
      </c>
      <c r="L367" s="31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2"/>
    </row>
    <row r="368" spans="4:24" ht="12.75" hidden="1">
      <c r="D368" t="s">
        <v>110</v>
      </c>
      <c r="E368">
        <v>6</v>
      </c>
      <c r="F368" s="9" t="e">
        <f>#REF!</f>
        <v>#REF!</v>
      </c>
      <c r="G368" s="9" t="e">
        <f>IF(#REF!&lt;&gt;"",#REF!,"")</f>
        <v>#REF!</v>
      </c>
      <c r="H368" s="19" t="e">
        <f t="shared" si="12"/>
        <v>#REF!</v>
      </c>
      <c r="I368" t="e">
        <f t="shared" si="13"/>
        <v>#REF!</v>
      </c>
      <c r="J368" s="31" t="e">
        <f>#REF!</f>
        <v>#REF!</v>
      </c>
      <c r="K368" s="32" t="e">
        <f>#REF!</f>
        <v>#REF!</v>
      </c>
      <c r="L368" s="31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2"/>
    </row>
    <row r="369" spans="4:24" ht="12.75" hidden="1">
      <c r="D369" t="s">
        <v>110</v>
      </c>
      <c r="E369">
        <v>6</v>
      </c>
      <c r="F369" s="9" t="e">
        <f>#REF!</f>
        <v>#REF!</v>
      </c>
      <c r="G369" s="9" t="e">
        <f>IF(#REF!&lt;&gt;"",#REF!,"")</f>
        <v>#REF!</v>
      </c>
      <c r="H369" s="19" t="e">
        <f t="shared" si="12"/>
        <v>#REF!</v>
      </c>
      <c r="I369" t="e">
        <f t="shared" si="13"/>
        <v>#REF!</v>
      </c>
      <c r="J369" s="31" t="e">
        <f>#REF!</f>
        <v>#REF!</v>
      </c>
      <c r="K369" s="32" t="e">
        <f>#REF!</f>
        <v>#REF!</v>
      </c>
      <c r="L369" s="31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2"/>
    </row>
    <row r="370" spans="4:24" ht="12.75" hidden="1">
      <c r="D370" t="s">
        <v>110</v>
      </c>
      <c r="E370">
        <v>6</v>
      </c>
      <c r="F370" s="9" t="e">
        <f>#REF!</f>
        <v>#REF!</v>
      </c>
      <c r="G370" s="9" t="e">
        <f>IF(#REF!&lt;&gt;"",#REF!,"")</f>
        <v>#REF!</v>
      </c>
      <c r="H370" s="19" t="e">
        <f t="shared" si="12"/>
        <v>#REF!</v>
      </c>
      <c r="I370" t="e">
        <f t="shared" si="13"/>
        <v>#REF!</v>
      </c>
      <c r="J370" s="31" t="e">
        <f>#REF!</f>
        <v>#REF!</v>
      </c>
      <c r="K370" s="32" t="e">
        <f>#REF!</f>
        <v>#REF!</v>
      </c>
      <c r="L370" s="31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2"/>
    </row>
    <row r="371" spans="4:24" ht="12.75" hidden="1">
      <c r="D371" t="s">
        <v>110</v>
      </c>
      <c r="E371">
        <v>6</v>
      </c>
      <c r="F371" s="9" t="e">
        <f>#REF!</f>
        <v>#REF!</v>
      </c>
      <c r="G371" s="9" t="e">
        <f>IF(#REF!&lt;&gt;"",#REF!,"")</f>
        <v>#REF!</v>
      </c>
      <c r="H371" s="19" t="e">
        <f t="shared" si="12"/>
        <v>#REF!</v>
      </c>
      <c r="I371" t="e">
        <f t="shared" si="13"/>
        <v>#REF!</v>
      </c>
      <c r="J371" s="31" t="e">
        <f>#REF!</f>
        <v>#REF!</v>
      </c>
      <c r="K371" s="32" t="e">
        <f>#REF!</f>
        <v>#REF!</v>
      </c>
      <c r="L371" s="31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2"/>
    </row>
    <row r="372" spans="4:24" ht="12.75" hidden="1">
      <c r="D372" t="s">
        <v>110</v>
      </c>
      <c r="E372">
        <v>6</v>
      </c>
      <c r="F372" s="9" t="e">
        <f>#REF!</f>
        <v>#REF!</v>
      </c>
      <c r="G372" s="9" t="e">
        <f>IF(#REF!&lt;&gt;"",#REF!,"")</f>
        <v>#REF!</v>
      </c>
      <c r="H372" s="19" t="e">
        <f t="shared" si="12"/>
        <v>#REF!</v>
      </c>
      <c r="I372" t="e">
        <f t="shared" si="13"/>
        <v>#REF!</v>
      </c>
      <c r="J372" s="31" t="e">
        <f>#REF!</f>
        <v>#REF!</v>
      </c>
      <c r="K372" s="32" t="e">
        <f>#REF!</f>
        <v>#REF!</v>
      </c>
      <c r="L372" s="31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2"/>
    </row>
    <row r="373" spans="4:24" ht="12.75" hidden="1">
      <c r="D373" t="s">
        <v>110</v>
      </c>
      <c r="E373">
        <v>6</v>
      </c>
      <c r="F373" s="9" t="e">
        <f>#REF!</f>
        <v>#REF!</v>
      </c>
      <c r="G373" s="9" t="e">
        <f>IF(#REF!&lt;&gt;"",#REF!,"")</f>
        <v>#REF!</v>
      </c>
      <c r="H373" s="19" t="e">
        <f t="shared" si="12"/>
        <v>#REF!</v>
      </c>
      <c r="I373" t="e">
        <f t="shared" si="13"/>
        <v>#REF!</v>
      </c>
      <c r="J373" s="31" t="e">
        <f>#REF!</f>
        <v>#REF!</v>
      </c>
      <c r="K373" s="32" t="e">
        <f>#REF!</f>
        <v>#REF!</v>
      </c>
      <c r="L373" s="31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2"/>
    </row>
    <row r="374" spans="4:24" ht="12.75" hidden="1">
      <c r="D374" t="s">
        <v>110</v>
      </c>
      <c r="E374">
        <v>6</v>
      </c>
      <c r="F374" s="9" t="e">
        <f>#REF!</f>
        <v>#REF!</v>
      </c>
      <c r="G374" s="9" t="e">
        <f>IF(#REF!&lt;&gt;"",#REF!,"")</f>
        <v>#REF!</v>
      </c>
      <c r="H374" s="19" t="e">
        <f t="shared" si="12"/>
        <v>#REF!</v>
      </c>
      <c r="I374" t="e">
        <f t="shared" si="13"/>
        <v>#REF!</v>
      </c>
      <c r="J374" s="31" t="e">
        <f>#REF!</f>
        <v>#REF!</v>
      </c>
      <c r="K374" s="32" t="e">
        <f>#REF!</f>
        <v>#REF!</v>
      </c>
      <c r="L374" s="31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2"/>
    </row>
    <row r="375" spans="4:24" ht="12.75" hidden="1">
      <c r="D375" t="s">
        <v>110</v>
      </c>
      <c r="E375">
        <v>6</v>
      </c>
      <c r="F375" s="9" t="e">
        <f>#REF!</f>
        <v>#REF!</v>
      </c>
      <c r="G375" s="9" t="e">
        <f>IF(#REF!&lt;&gt;"",#REF!,"")</f>
        <v>#REF!</v>
      </c>
      <c r="H375" s="19" t="e">
        <f t="shared" si="12"/>
        <v>#REF!</v>
      </c>
      <c r="I375" t="e">
        <f t="shared" si="13"/>
        <v>#REF!</v>
      </c>
      <c r="J375" s="31" t="e">
        <f>#REF!</f>
        <v>#REF!</v>
      </c>
      <c r="K375" s="32" t="e">
        <f>#REF!</f>
        <v>#REF!</v>
      </c>
      <c r="L375" s="31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2"/>
    </row>
    <row r="376" spans="4:24" ht="12.75" hidden="1">
      <c r="D376" t="s">
        <v>110</v>
      </c>
      <c r="E376">
        <v>6</v>
      </c>
      <c r="F376" s="9" t="e">
        <f>#REF!</f>
        <v>#REF!</v>
      </c>
      <c r="G376" s="9" t="e">
        <f>IF(#REF!&lt;&gt;"",#REF!,"")</f>
        <v>#REF!</v>
      </c>
      <c r="H376" s="19" t="e">
        <f t="shared" si="12"/>
        <v>#REF!</v>
      </c>
      <c r="I376" t="e">
        <f t="shared" si="13"/>
        <v>#REF!</v>
      </c>
      <c r="J376" s="31" t="e">
        <f>#REF!</f>
        <v>#REF!</v>
      </c>
      <c r="K376" s="32" t="e">
        <f>#REF!</f>
        <v>#REF!</v>
      </c>
      <c r="L376" s="31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2"/>
    </row>
    <row r="377" spans="4:24" ht="12.75" hidden="1">
      <c r="D377" t="s">
        <v>110</v>
      </c>
      <c r="E377">
        <v>6</v>
      </c>
      <c r="F377" s="9" t="e">
        <f>#REF!</f>
        <v>#REF!</v>
      </c>
      <c r="G377" s="9" t="e">
        <f>IF(#REF!&lt;&gt;"",#REF!,"")</f>
        <v>#REF!</v>
      </c>
      <c r="H377" s="19" t="e">
        <f>J377/100*F377+2*K377/100*F377</f>
        <v>#REF!</v>
      </c>
      <c r="I377" t="e">
        <f t="shared" si="13"/>
        <v>#REF!</v>
      </c>
      <c r="J377" s="31" t="e">
        <f>#REF!</f>
        <v>#REF!</v>
      </c>
      <c r="K377" s="32" t="e">
        <f>#REF!</f>
        <v>#REF!</v>
      </c>
      <c r="L377" s="31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2"/>
    </row>
    <row r="378" spans="4:24" ht="12.75" hidden="1">
      <c r="D378" t="s">
        <v>110</v>
      </c>
      <c r="E378">
        <v>6</v>
      </c>
      <c r="F378" s="9" t="e">
        <f>#REF!</f>
        <v>#REF!</v>
      </c>
      <c r="G378" s="9" t="e">
        <f>IF(#REF!&lt;&gt;"",#REF!,"")</f>
        <v>#REF!</v>
      </c>
      <c r="H378" s="19" t="e">
        <f t="shared" si="12"/>
        <v>#REF!</v>
      </c>
      <c r="I378" t="e">
        <f t="shared" si="13"/>
        <v>#REF!</v>
      </c>
      <c r="J378" s="31" t="e">
        <f>#REF!</f>
        <v>#REF!</v>
      </c>
      <c r="K378" s="32" t="e">
        <f>#REF!</f>
        <v>#REF!</v>
      </c>
      <c r="L378" s="31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2"/>
    </row>
    <row r="379" spans="4:24" ht="12.75" hidden="1">
      <c r="D379" t="s">
        <v>110</v>
      </c>
      <c r="E379">
        <v>6</v>
      </c>
      <c r="F379" s="9" t="e">
        <f>#REF!</f>
        <v>#REF!</v>
      </c>
      <c r="G379" s="9" t="e">
        <f>IF(#REF!&lt;&gt;"",#REF!,"")</f>
        <v>#REF!</v>
      </c>
      <c r="H379" s="19" t="e">
        <f t="shared" si="12"/>
        <v>#REF!</v>
      </c>
      <c r="I379" t="e">
        <f t="shared" si="13"/>
        <v>#REF!</v>
      </c>
      <c r="J379" s="31" t="e">
        <f>#REF!</f>
        <v>#REF!</v>
      </c>
      <c r="K379" s="32" t="e">
        <f>#REF!</f>
        <v>#REF!</v>
      </c>
      <c r="L379" s="31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2"/>
    </row>
    <row r="380" spans="4:24" ht="12.75" hidden="1">
      <c r="D380" t="s">
        <v>110</v>
      </c>
      <c r="E380">
        <v>6</v>
      </c>
      <c r="F380" s="9" t="e">
        <f>#REF!</f>
        <v>#REF!</v>
      </c>
      <c r="G380" s="9" t="e">
        <f>IF(#REF!&lt;&gt;"",#REF!,"")</f>
        <v>#REF!</v>
      </c>
      <c r="H380" s="19" t="e">
        <f t="shared" si="12"/>
        <v>#REF!</v>
      </c>
      <c r="I380" t="e">
        <f t="shared" si="13"/>
        <v>#REF!</v>
      </c>
      <c r="J380" s="31" t="e">
        <f>#REF!</f>
        <v>#REF!</v>
      </c>
      <c r="K380" s="32" t="e">
        <f>#REF!</f>
        <v>#REF!</v>
      </c>
      <c r="L380" s="31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2"/>
    </row>
    <row r="381" spans="4:24" ht="12.75" hidden="1">
      <c r="D381" t="s">
        <v>110</v>
      </c>
      <c r="E381">
        <v>6</v>
      </c>
      <c r="F381" s="9" t="e">
        <f>#REF!</f>
        <v>#REF!</v>
      </c>
      <c r="G381" s="9" t="e">
        <f>IF(#REF!&lt;&gt;"",#REF!,"")</f>
        <v>#REF!</v>
      </c>
      <c r="H381" s="19" t="e">
        <f t="shared" si="12"/>
        <v>#REF!</v>
      </c>
      <c r="I381" t="e">
        <f t="shared" si="13"/>
        <v>#REF!</v>
      </c>
      <c r="J381" s="31" t="e">
        <f>#REF!</f>
        <v>#REF!</v>
      </c>
      <c r="K381" s="32" t="e">
        <f>#REF!</f>
        <v>#REF!</v>
      </c>
      <c r="L381" s="31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2"/>
    </row>
    <row r="382" spans="4:24" ht="12.75" hidden="1">
      <c r="D382" t="s">
        <v>110</v>
      </c>
      <c r="E382">
        <v>6</v>
      </c>
      <c r="F382" s="9" t="e">
        <f>#REF!</f>
        <v>#REF!</v>
      </c>
      <c r="G382" s="9" t="e">
        <f>IF(#REF!&lt;&gt;"",#REF!,"")</f>
        <v>#REF!</v>
      </c>
      <c r="H382" s="19" t="e">
        <f t="shared" si="12"/>
        <v>#REF!</v>
      </c>
      <c r="I382" t="e">
        <f t="shared" si="13"/>
        <v>#REF!</v>
      </c>
      <c r="J382" s="31" t="e">
        <f>#REF!</f>
        <v>#REF!</v>
      </c>
      <c r="K382" s="32" t="e">
        <f>#REF!</f>
        <v>#REF!</v>
      </c>
      <c r="L382" s="31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2"/>
    </row>
    <row r="383" spans="4:24" ht="12.75" hidden="1">
      <c r="D383" t="s">
        <v>110</v>
      </c>
      <c r="E383">
        <v>6</v>
      </c>
      <c r="F383" s="9" t="e">
        <f>#REF!</f>
        <v>#REF!</v>
      </c>
      <c r="G383" s="9" t="e">
        <f>IF(#REF!&lt;&gt;"",#REF!,"")</f>
        <v>#REF!</v>
      </c>
      <c r="H383" s="19" t="e">
        <f t="shared" si="12"/>
        <v>#REF!</v>
      </c>
      <c r="I383" t="e">
        <f t="shared" si="13"/>
        <v>#REF!</v>
      </c>
      <c r="J383" s="31" t="e">
        <f>#REF!</f>
        <v>#REF!</v>
      </c>
      <c r="K383" s="32" t="e">
        <f>#REF!</f>
        <v>#REF!</v>
      </c>
      <c r="L383" s="31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2"/>
    </row>
    <row r="384" spans="4:24" ht="12.75" hidden="1">
      <c r="D384" t="s">
        <v>110</v>
      </c>
      <c r="E384">
        <v>6</v>
      </c>
      <c r="F384" s="9" t="e">
        <f>#REF!</f>
        <v>#REF!</v>
      </c>
      <c r="G384" s="9" t="e">
        <f>IF(#REF!&lt;&gt;"",#REF!,"")</f>
        <v>#REF!</v>
      </c>
      <c r="H384" s="19" t="e">
        <f t="shared" si="12"/>
        <v>#REF!</v>
      </c>
      <c r="I384" t="e">
        <f t="shared" si="13"/>
        <v>#REF!</v>
      </c>
      <c r="J384" s="31" t="e">
        <f>#REF!</f>
        <v>#REF!</v>
      </c>
      <c r="K384" s="32" t="e">
        <f>#REF!</f>
        <v>#REF!</v>
      </c>
      <c r="L384" s="31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2"/>
    </row>
    <row r="385" spans="4:24" ht="12.75" hidden="1">
      <c r="D385" t="s">
        <v>110</v>
      </c>
      <c r="E385">
        <v>6</v>
      </c>
      <c r="F385" s="9" t="e">
        <f>#REF!</f>
        <v>#REF!</v>
      </c>
      <c r="G385" s="9" t="e">
        <f>IF(#REF!&lt;&gt;"",#REF!,"")</f>
        <v>#REF!</v>
      </c>
      <c r="H385" s="19" t="e">
        <f t="shared" si="12"/>
        <v>#REF!</v>
      </c>
      <c r="I385" t="e">
        <f t="shared" si="13"/>
        <v>#REF!</v>
      </c>
      <c r="J385" s="31" t="e">
        <f>#REF!</f>
        <v>#REF!</v>
      </c>
      <c r="K385" s="32" t="e">
        <f>#REF!</f>
        <v>#REF!</v>
      </c>
      <c r="L385" s="31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2"/>
    </row>
    <row r="386" spans="4:11" ht="12.75" hidden="1">
      <c r="D386" t="s">
        <v>110</v>
      </c>
      <c r="E386">
        <v>6</v>
      </c>
      <c r="F386" s="9" t="e">
        <f>#REF!</f>
        <v>#REF!</v>
      </c>
      <c r="G386" s="9" t="e">
        <f>IF(#REF!&lt;&gt;"",#REF!,"")</f>
        <v>#REF!</v>
      </c>
      <c r="H386" s="19" t="e">
        <f t="shared" si="12"/>
        <v>#REF!</v>
      </c>
      <c r="I386" t="e">
        <f t="shared" si="13"/>
        <v>#REF!</v>
      </c>
      <c r="J386" s="31" t="e">
        <f>#REF!</f>
        <v>#REF!</v>
      </c>
      <c r="K386" s="32" t="e">
        <f>#REF!</f>
        <v>#REF!</v>
      </c>
    </row>
  </sheetData>
  <sheetProtection password="C79A" sheet="1" objects="1"/>
  <conditionalFormatting sqref="F2:G386">
    <cfRule type="cellIs" priority="1" dxfId="5" operator="equal" stopIfTrue="1">
      <formula>0</formula>
    </cfRule>
  </conditionalFormatting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zoomScalePageLayoutView="0" workbookViewId="0" topLeftCell="A37">
      <selection activeCell="C26" sqref="C26"/>
    </sheetView>
  </sheetViews>
  <sheetFormatPr defaultColWidth="9.140625" defaultRowHeight="12.75"/>
  <cols>
    <col min="1" max="1" width="9.140625" style="68" customWidth="1"/>
    <col min="2" max="2" width="19.140625" style="68" customWidth="1"/>
    <col min="3" max="3" width="9.140625" style="68" customWidth="1"/>
    <col min="4" max="4" width="16.140625" style="68" customWidth="1"/>
    <col min="5" max="5" width="15.7109375" style="68" customWidth="1"/>
    <col min="6" max="6" width="9.140625" style="68" customWidth="1"/>
    <col min="7" max="7" width="11.7109375" style="68" customWidth="1"/>
    <col min="8" max="8" width="18.28125" style="68" customWidth="1"/>
    <col min="9" max="9" width="14.421875" style="68" customWidth="1"/>
    <col min="10" max="16384" width="9.140625" style="68" customWidth="1"/>
  </cols>
  <sheetData>
    <row r="1" spans="1:12" ht="15.75">
      <c r="A1" s="193" t="s">
        <v>428</v>
      </c>
      <c r="B1" s="193"/>
      <c r="C1" s="193"/>
      <c r="D1" s="102"/>
      <c r="E1" s="102"/>
      <c r="F1" s="102"/>
      <c r="G1" s="102"/>
      <c r="H1" s="102"/>
      <c r="I1" s="102"/>
      <c r="J1" s="102"/>
      <c r="K1" s="102"/>
      <c r="L1" s="102"/>
    </row>
    <row r="2" spans="1:12" ht="12.75" customHeight="1">
      <c r="A2" s="194" t="s">
        <v>259</v>
      </c>
      <c r="B2" s="194"/>
      <c r="C2" s="194"/>
      <c r="D2" s="194"/>
      <c r="E2" s="103" t="s">
        <v>460</v>
      </c>
      <c r="F2" s="104"/>
      <c r="G2" s="105" t="s">
        <v>260</v>
      </c>
      <c r="H2" s="103" t="s">
        <v>461</v>
      </c>
      <c r="I2" s="106"/>
      <c r="J2" s="102"/>
      <c r="K2" s="102"/>
      <c r="L2" s="102"/>
    </row>
    <row r="3" spans="1:12" ht="12.75">
      <c r="A3" s="107"/>
      <c r="B3" s="107"/>
      <c r="C3" s="107"/>
      <c r="D3" s="107"/>
      <c r="E3" s="108"/>
      <c r="F3" s="108"/>
      <c r="G3" s="107"/>
      <c r="H3" s="107"/>
      <c r="I3" s="109"/>
      <c r="J3" s="102"/>
      <c r="K3" s="102"/>
      <c r="L3" s="102"/>
    </row>
    <row r="4" spans="1:12" ht="15" customHeight="1">
      <c r="A4" s="195" t="s">
        <v>432</v>
      </c>
      <c r="B4" s="195"/>
      <c r="C4" s="195"/>
      <c r="D4" s="195"/>
      <c r="E4" s="195"/>
      <c r="F4" s="195"/>
      <c r="G4" s="195"/>
      <c r="H4" s="195"/>
      <c r="I4" s="195"/>
      <c r="J4" s="102"/>
      <c r="K4" s="102"/>
      <c r="L4" s="102"/>
    </row>
    <row r="5" spans="1:12" ht="12.75">
      <c r="A5" s="110"/>
      <c r="B5" s="110"/>
      <c r="C5" s="110"/>
      <c r="D5" s="111"/>
      <c r="E5" s="112"/>
      <c r="F5" s="113"/>
      <c r="G5" s="114"/>
      <c r="H5" s="115"/>
      <c r="I5" s="116"/>
      <c r="J5" s="102"/>
      <c r="K5" s="102"/>
      <c r="L5" s="102"/>
    </row>
    <row r="6" spans="1:12" ht="12.75">
      <c r="A6" s="180" t="s">
        <v>442</v>
      </c>
      <c r="B6" s="180"/>
      <c r="C6" s="196" t="s">
        <v>415</v>
      </c>
      <c r="D6" s="197"/>
      <c r="E6" s="198"/>
      <c r="F6" s="198"/>
      <c r="G6" s="198"/>
      <c r="H6" s="198"/>
      <c r="I6" s="117"/>
      <c r="J6" s="102"/>
      <c r="K6" s="102"/>
      <c r="L6" s="102"/>
    </row>
    <row r="7" spans="1:12" ht="12.75">
      <c r="A7" s="118"/>
      <c r="B7" s="118"/>
      <c r="C7" s="119"/>
      <c r="D7" s="119"/>
      <c r="E7" s="198"/>
      <c r="F7" s="198"/>
      <c r="G7" s="198"/>
      <c r="H7" s="198"/>
      <c r="I7" s="117"/>
      <c r="J7" s="102"/>
      <c r="K7" s="102"/>
      <c r="L7" s="102"/>
    </row>
    <row r="8" spans="1:12" ht="27" customHeight="1">
      <c r="A8" s="199" t="s">
        <v>443</v>
      </c>
      <c r="B8" s="199"/>
      <c r="C8" s="196" t="s">
        <v>416</v>
      </c>
      <c r="D8" s="197"/>
      <c r="E8" s="198"/>
      <c r="F8" s="198"/>
      <c r="G8" s="198"/>
      <c r="H8" s="198"/>
      <c r="I8" s="120"/>
      <c r="J8" s="102"/>
      <c r="K8" s="102"/>
      <c r="L8" s="102"/>
    </row>
    <row r="9" spans="1:12" ht="12.75">
      <c r="A9" s="121"/>
      <c r="B9" s="121"/>
      <c r="C9" s="122"/>
      <c r="D9" s="119"/>
      <c r="E9" s="119"/>
      <c r="F9" s="119"/>
      <c r="G9" s="119"/>
      <c r="H9" s="119"/>
      <c r="I9" s="119"/>
      <c r="J9" s="102"/>
      <c r="K9" s="102"/>
      <c r="L9" s="102"/>
    </row>
    <row r="10" spans="1:12" ht="12.75" customHeight="1">
      <c r="A10" s="202" t="s">
        <v>444</v>
      </c>
      <c r="B10" s="202"/>
      <c r="C10" s="196" t="s">
        <v>417</v>
      </c>
      <c r="D10" s="197"/>
      <c r="E10" s="119"/>
      <c r="F10" s="119"/>
      <c r="G10" s="119"/>
      <c r="H10" s="119"/>
      <c r="I10" s="119"/>
      <c r="J10" s="102"/>
      <c r="K10" s="102"/>
      <c r="L10" s="102"/>
    </row>
    <row r="11" spans="1:12" ht="12.75">
      <c r="A11" s="202"/>
      <c r="B11" s="202"/>
      <c r="C11" s="119"/>
      <c r="D11" s="119"/>
      <c r="E11" s="119"/>
      <c r="F11" s="119"/>
      <c r="G11" s="119"/>
      <c r="H11" s="119"/>
      <c r="I11" s="119"/>
      <c r="J11" s="102"/>
      <c r="K11" s="102"/>
      <c r="L11" s="102"/>
    </row>
    <row r="12" spans="1:12" ht="12.75">
      <c r="A12" s="180" t="s">
        <v>445</v>
      </c>
      <c r="B12" s="180"/>
      <c r="C12" s="159" t="s">
        <v>418</v>
      </c>
      <c r="D12" s="158"/>
      <c r="E12" s="158"/>
      <c r="F12" s="158"/>
      <c r="G12" s="158"/>
      <c r="H12" s="158"/>
      <c r="I12" s="156"/>
      <c r="J12" s="102"/>
      <c r="K12" s="102"/>
      <c r="L12" s="102"/>
    </row>
    <row r="13" spans="1:12" ht="12.75">
      <c r="A13" s="118"/>
      <c r="B13" s="118"/>
      <c r="C13" s="123"/>
      <c r="D13" s="119"/>
      <c r="E13" s="119"/>
      <c r="F13" s="119"/>
      <c r="G13" s="119"/>
      <c r="H13" s="119"/>
      <c r="I13" s="119"/>
      <c r="J13" s="102"/>
      <c r="K13" s="102"/>
      <c r="L13" s="102"/>
    </row>
    <row r="14" spans="1:12" ht="12.75">
      <c r="A14" s="180" t="s">
        <v>446</v>
      </c>
      <c r="B14" s="180"/>
      <c r="C14" s="200">
        <v>33000</v>
      </c>
      <c r="D14" s="201"/>
      <c r="E14" s="119"/>
      <c r="F14" s="159" t="s">
        <v>419</v>
      </c>
      <c r="G14" s="158"/>
      <c r="H14" s="158"/>
      <c r="I14" s="156"/>
      <c r="J14" s="102"/>
      <c r="K14" s="102"/>
      <c r="L14" s="102"/>
    </row>
    <row r="15" spans="1:12" ht="12.75">
      <c r="A15" s="118"/>
      <c r="B15" s="118"/>
      <c r="C15" s="119"/>
      <c r="D15" s="119"/>
      <c r="E15" s="119"/>
      <c r="F15" s="119"/>
      <c r="G15" s="119"/>
      <c r="H15" s="119"/>
      <c r="I15" s="119"/>
      <c r="J15" s="102"/>
      <c r="K15" s="102"/>
      <c r="L15" s="102"/>
    </row>
    <row r="16" spans="1:12" ht="12.75">
      <c r="A16" s="180" t="s">
        <v>447</v>
      </c>
      <c r="B16" s="180"/>
      <c r="C16" s="159" t="s">
        <v>420</v>
      </c>
      <c r="D16" s="158"/>
      <c r="E16" s="158"/>
      <c r="F16" s="158"/>
      <c r="G16" s="158"/>
      <c r="H16" s="158"/>
      <c r="I16" s="156"/>
      <c r="J16" s="102"/>
      <c r="K16" s="102"/>
      <c r="L16" s="102"/>
    </row>
    <row r="17" spans="1:12" ht="12.75">
      <c r="A17" s="118"/>
      <c r="B17" s="118"/>
      <c r="C17" s="119"/>
      <c r="D17" s="119"/>
      <c r="E17" s="119"/>
      <c r="F17" s="119"/>
      <c r="G17" s="119"/>
      <c r="H17" s="119"/>
      <c r="I17" s="119"/>
      <c r="J17" s="102"/>
      <c r="K17" s="102"/>
      <c r="L17" s="102"/>
    </row>
    <row r="18" spans="1:12" ht="12.75">
      <c r="A18" s="180" t="s">
        <v>448</v>
      </c>
      <c r="B18" s="180"/>
      <c r="C18" s="188" t="s">
        <v>421</v>
      </c>
      <c r="D18" s="189"/>
      <c r="E18" s="189"/>
      <c r="F18" s="189"/>
      <c r="G18" s="189"/>
      <c r="H18" s="189"/>
      <c r="I18" s="190"/>
      <c r="J18" s="102"/>
      <c r="K18" s="102"/>
      <c r="L18" s="102"/>
    </row>
    <row r="19" spans="1:12" ht="12.75">
      <c r="A19" s="118"/>
      <c r="B19" s="118"/>
      <c r="C19" s="123"/>
      <c r="D19" s="119"/>
      <c r="E19" s="119"/>
      <c r="F19" s="119"/>
      <c r="G19" s="119"/>
      <c r="H19" s="119"/>
      <c r="I19" s="119"/>
      <c r="J19" s="102"/>
      <c r="K19" s="102"/>
      <c r="L19" s="102"/>
    </row>
    <row r="20" spans="1:12" ht="12.75">
      <c r="A20" s="180" t="s">
        <v>427</v>
      </c>
      <c r="B20" s="180"/>
      <c r="C20" s="188" t="s">
        <v>422</v>
      </c>
      <c r="D20" s="189"/>
      <c r="E20" s="189"/>
      <c r="F20" s="189"/>
      <c r="G20" s="189"/>
      <c r="H20" s="189"/>
      <c r="I20" s="190"/>
      <c r="J20" s="102"/>
      <c r="K20" s="102"/>
      <c r="L20" s="102"/>
    </row>
    <row r="21" spans="1:12" ht="12.75">
      <c r="A21" s="118"/>
      <c r="B21" s="118"/>
      <c r="C21" s="123"/>
      <c r="D21" s="119"/>
      <c r="E21" s="119"/>
      <c r="F21" s="119"/>
      <c r="G21" s="119"/>
      <c r="H21" s="119"/>
      <c r="I21" s="119"/>
      <c r="J21" s="102"/>
      <c r="K21" s="102"/>
      <c r="L21" s="102"/>
    </row>
    <row r="22" spans="1:12" ht="12.75">
      <c r="A22" s="180" t="s">
        <v>449</v>
      </c>
      <c r="B22" s="180"/>
      <c r="C22" s="124">
        <v>491</v>
      </c>
      <c r="D22" s="159" t="s">
        <v>419</v>
      </c>
      <c r="E22" s="160"/>
      <c r="F22" s="161"/>
      <c r="G22" s="191"/>
      <c r="H22" s="192"/>
      <c r="I22" s="125"/>
      <c r="J22" s="102"/>
      <c r="K22" s="102"/>
      <c r="L22" s="102"/>
    </row>
    <row r="23" spans="1:12" ht="12.75">
      <c r="A23" s="118"/>
      <c r="B23" s="118"/>
      <c r="C23" s="110"/>
      <c r="D23" s="110"/>
      <c r="E23" s="110"/>
      <c r="F23" s="110"/>
      <c r="G23" s="110"/>
      <c r="H23" s="110"/>
      <c r="I23" s="111"/>
      <c r="J23" s="102"/>
      <c r="K23" s="102"/>
      <c r="L23" s="102"/>
    </row>
    <row r="24" spans="1:12" ht="12.75">
      <c r="A24" s="180" t="s">
        <v>450</v>
      </c>
      <c r="B24" s="180"/>
      <c r="C24" s="124">
        <v>10</v>
      </c>
      <c r="D24" s="159" t="s">
        <v>423</v>
      </c>
      <c r="E24" s="160"/>
      <c r="F24" s="160"/>
      <c r="G24" s="161"/>
      <c r="H24" s="126" t="s">
        <v>261</v>
      </c>
      <c r="I24" s="127">
        <v>590</v>
      </c>
      <c r="J24" s="102"/>
      <c r="K24" s="102"/>
      <c r="L24" s="102"/>
    </row>
    <row r="25" spans="1:12" ht="12.75">
      <c r="A25" s="118"/>
      <c r="B25" s="118"/>
      <c r="C25" s="110"/>
      <c r="D25" s="110"/>
      <c r="E25" s="110"/>
      <c r="F25" s="110"/>
      <c r="G25" s="118"/>
      <c r="H25" s="118" t="s">
        <v>451</v>
      </c>
      <c r="I25" s="128"/>
      <c r="J25" s="102"/>
      <c r="K25" s="102"/>
      <c r="L25" s="102"/>
    </row>
    <row r="26" spans="1:12" ht="12.75">
      <c r="A26" s="180" t="s">
        <v>452</v>
      </c>
      <c r="B26" s="180"/>
      <c r="C26" s="129" t="s">
        <v>462</v>
      </c>
      <c r="D26" s="130"/>
      <c r="E26" s="102"/>
      <c r="F26" s="111"/>
      <c r="G26" s="180" t="s">
        <v>453</v>
      </c>
      <c r="H26" s="180"/>
      <c r="I26" s="131" t="s">
        <v>424</v>
      </c>
      <c r="J26" s="102"/>
      <c r="K26" s="102"/>
      <c r="L26" s="102"/>
    </row>
    <row r="27" spans="1:12" ht="12.75">
      <c r="A27" s="118"/>
      <c r="B27" s="118"/>
      <c r="C27" s="110"/>
      <c r="D27" s="111"/>
      <c r="E27" s="111"/>
      <c r="F27" s="111"/>
      <c r="G27" s="111"/>
      <c r="H27" s="110"/>
      <c r="I27" s="132"/>
      <c r="J27" s="102"/>
      <c r="K27" s="102"/>
      <c r="L27" s="102"/>
    </row>
    <row r="28" spans="1:12" ht="12.75">
      <c r="A28" s="162" t="s">
        <v>454</v>
      </c>
      <c r="B28" s="162"/>
      <c r="C28" s="162"/>
      <c r="D28" s="162"/>
      <c r="E28" s="157" t="s">
        <v>455</v>
      </c>
      <c r="F28" s="157"/>
      <c r="G28" s="157"/>
      <c r="H28" s="166" t="s">
        <v>456</v>
      </c>
      <c r="I28" s="166"/>
      <c r="J28" s="102"/>
      <c r="K28" s="102"/>
      <c r="L28" s="102"/>
    </row>
    <row r="29" spans="1:12" ht="12.75">
      <c r="A29" s="102"/>
      <c r="B29" s="102"/>
      <c r="C29" s="102"/>
      <c r="D29" s="116"/>
      <c r="E29" s="110"/>
      <c r="F29" s="110"/>
      <c r="G29" s="110"/>
      <c r="H29" s="133"/>
      <c r="I29" s="132"/>
      <c r="J29" s="102"/>
      <c r="K29" s="102"/>
      <c r="L29" s="102"/>
    </row>
    <row r="30" spans="1:12" ht="12.75">
      <c r="A30" s="185" t="s">
        <v>418</v>
      </c>
      <c r="B30" s="185"/>
      <c r="C30" s="185"/>
      <c r="D30" s="185"/>
      <c r="E30" s="186" t="s">
        <v>464</v>
      </c>
      <c r="F30" s="186"/>
      <c r="G30" s="186"/>
      <c r="H30" s="165" t="s">
        <v>415</v>
      </c>
      <c r="I30" s="165"/>
      <c r="J30" s="102"/>
      <c r="K30" s="102"/>
      <c r="L30" s="102"/>
    </row>
    <row r="31" spans="1:12" ht="12.75">
      <c r="A31" s="134"/>
      <c r="B31" s="134"/>
      <c r="C31" s="128"/>
      <c r="D31" s="164"/>
      <c r="E31" s="164"/>
      <c r="F31" s="164"/>
      <c r="G31" s="164"/>
      <c r="H31" s="110"/>
      <c r="I31" s="135"/>
      <c r="J31" s="102"/>
      <c r="K31" s="102"/>
      <c r="L31" s="102"/>
    </row>
    <row r="32" spans="1:12" ht="12.75">
      <c r="A32" s="185" t="s">
        <v>463</v>
      </c>
      <c r="B32" s="185"/>
      <c r="C32" s="185"/>
      <c r="D32" s="185"/>
      <c r="E32" s="186" t="s">
        <v>465</v>
      </c>
      <c r="F32" s="186"/>
      <c r="G32" s="186"/>
      <c r="H32" s="165" t="s">
        <v>466</v>
      </c>
      <c r="I32" s="165"/>
      <c r="J32" s="102"/>
      <c r="K32" s="102"/>
      <c r="L32" s="102"/>
    </row>
    <row r="33" spans="1:12" ht="12.75">
      <c r="A33" s="134"/>
      <c r="B33" s="134"/>
      <c r="C33" s="128"/>
      <c r="D33" s="100"/>
      <c r="E33" s="100"/>
      <c r="F33" s="100"/>
      <c r="G33" s="136"/>
      <c r="H33" s="110"/>
      <c r="I33" s="137"/>
      <c r="J33" s="102"/>
      <c r="K33" s="102"/>
      <c r="L33" s="102"/>
    </row>
    <row r="34" spans="1:12" ht="12.75">
      <c r="A34" s="185"/>
      <c r="B34" s="185"/>
      <c r="C34" s="185"/>
      <c r="D34" s="185"/>
      <c r="E34" s="186"/>
      <c r="F34" s="186"/>
      <c r="G34" s="186"/>
      <c r="H34" s="165"/>
      <c r="I34" s="165"/>
      <c r="J34" s="102"/>
      <c r="K34" s="102"/>
      <c r="L34" s="102"/>
    </row>
    <row r="35" spans="1:12" ht="12.75">
      <c r="A35" s="134"/>
      <c r="B35" s="134"/>
      <c r="C35" s="128"/>
      <c r="D35" s="100"/>
      <c r="E35" s="100"/>
      <c r="F35" s="100"/>
      <c r="G35" s="136"/>
      <c r="H35" s="110"/>
      <c r="I35" s="137"/>
      <c r="J35" s="102"/>
      <c r="K35" s="102"/>
      <c r="L35" s="102"/>
    </row>
    <row r="36" spans="1:12" ht="12.75">
      <c r="A36" s="185"/>
      <c r="B36" s="185"/>
      <c r="C36" s="185"/>
      <c r="D36" s="185"/>
      <c r="E36" s="186"/>
      <c r="F36" s="186"/>
      <c r="G36" s="186"/>
      <c r="H36" s="187"/>
      <c r="I36" s="187"/>
      <c r="J36" s="102"/>
      <c r="K36" s="102"/>
      <c r="L36" s="102"/>
    </row>
    <row r="37" spans="1:12" ht="12.75">
      <c r="A37" s="138"/>
      <c r="B37" s="138"/>
      <c r="C37" s="182"/>
      <c r="D37" s="182"/>
      <c r="E37" s="110"/>
      <c r="F37" s="182"/>
      <c r="G37" s="182"/>
      <c r="H37" s="110"/>
      <c r="I37" s="110"/>
      <c r="J37" s="102"/>
      <c r="K37" s="102"/>
      <c r="L37" s="102"/>
    </row>
    <row r="38" spans="1:12" ht="12.75">
      <c r="A38" s="185"/>
      <c r="B38" s="185"/>
      <c r="C38" s="185"/>
      <c r="D38" s="185"/>
      <c r="E38" s="186"/>
      <c r="F38" s="186"/>
      <c r="G38" s="186"/>
      <c r="H38" s="187"/>
      <c r="I38" s="187"/>
      <c r="J38" s="102"/>
      <c r="K38" s="102"/>
      <c r="L38" s="102"/>
    </row>
    <row r="39" spans="1:12" ht="12.75">
      <c r="A39" s="138"/>
      <c r="B39" s="138"/>
      <c r="C39" s="101"/>
      <c r="D39" s="139"/>
      <c r="E39" s="110"/>
      <c r="F39" s="101"/>
      <c r="G39" s="139"/>
      <c r="H39" s="110"/>
      <c r="I39" s="110"/>
      <c r="J39" s="102"/>
      <c r="K39" s="102"/>
      <c r="L39" s="102"/>
    </row>
    <row r="40" spans="1:12" ht="12.75">
      <c r="A40" s="185"/>
      <c r="B40" s="185"/>
      <c r="C40" s="185"/>
      <c r="D40" s="185"/>
      <c r="E40" s="186"/>
      <c r="F40" s="186"/>
      <c r="G40" s="186"/>
      <c r="H40" s="187"/>
      <c r="I40" s="187"/>
      <c r="J40" s="102"/>
      <c r="K40" s="102"/>
      <c r="L40" s="102"/>
    </row>
    <row r="41" spans="1:12" ht="12.75">
      <c r="A41" s="140"/>
      <c r="B41" s="141"/>
      <c r="C41" s="141"/>
      <c r="D41" s="141"/>
      <c r="E41" s="140"/>
      <c r="F41" s="141"/>
      <c r="G41" s="141"/>
      <c r="H41" s="142"/>
      <c r="I41" s="143"/>
      <c r="J41" s="102"/>
      <c r="K41" s="102"/>
      <c r="L41" s="102"/>
    </row>
    <row r="42" spans="1:12" ht="12.75">
      <c r="A42" s="138"/>
      <c r="B42" s="138"/>
      <c r="C42" s="101"/>
      <c r="D42" s="139"/>
      <c r="E42" s="110"/>
      <c r="F42" s="101"/>
      <c r="G42" s="139"/>
      <c r="H42" s="110"/>
      <c r="I42" s="110"/>
      <c r="J42" s="102"/>
      <c r="K42" s="102"/>
      <c r="L42" s="102"/>
    </row>
    <row r="43" spans="1:12" ht="12.75">
      <c r="A43" s="144"/>
      <c r="B43" s="144"/>
      <c r="C43" s="144"/>
      <c r="D43" s="145"/>
      <c r="E43" s="145"/>
      <c r="F43" s="144"/>
      <c r="G43" s="145"/>
      <c r="H43" s="145"/>
      <c r="I43" s="145"/>
      <c r="J43" s="102"/>
      <c r="K43" s="102"/>
      <c r="L43" s="102"/>
    </row>
    <row r="44" spans="1:12" ht="12.75" customHeight="1">
      <c r="A44" s="176" t="s">
        <v>433</v>
      </c>
      <c r="B44" s="176"/>
      <c r="C44" s="187"/>
      <c r="D44" s="187"/>
      <c r="E44" s="111"/>
      <c r="F44" s="163"/>
      <c r="G44" s="163"/>
      <c r="H44" s="163"/>
      <c r="I44" s="163"/>
      <c r="J44" s="102"/>
      <c r="K44" s="102"/>
      <c r="L44" s="102"/>
    </row>
    <row r="45" spans="1:12" ht="12.75">
      <c r="A45" s="138"/>
      <c r="B45" s="138"/>
      <c r="C45" s="182"/>
      <c r="D45" s="182"/>
      <c r="E45" s="110"/>
      <c r="F45" s="182"/>
      <c r="G45" s="182"/>
      <c r="H45" s="146"/>
      <c r="I45" s="146"/>
      <c r="J45" s="102"/>
      <c r="K45" s="102"/>
      <c r="L45" s="102"/>
    </row>
    <row r="46" spans="1:12" ht="12.75" customHeight="1">
      <c r="A46" s="176" t="s">
        <v>434</v>
      </c>
      <c r="B46" s="176"/>
      <c r="C46" s="184" t="s">
        <v>429</v>
      </c>
      <c r="D46" s="184"/>
      <c r="E46" s="184"/>
      <c r="F46" s="184"/>
      <c r="G46" s="184"/>
      <c r="H46" s="184"/>
      <c r="I46" s="184"/>
      <c r="J46" s="102"/>
      <c r="K46" s="102"/>
      <c r="L46" s="102"/>
    </row>
    <row r="47" spans="1:12" ht="12.75">
      <c r="A47" s="118"/>
      <c r="B47" s="118"/>
      <c r="C47" s="147" t="s">
        <v>457</v>
      </c>
      <c r="D47" s="111"/>
      <c r="E47" s="111"/>
      <c r="F47" s="111"/>
      <c r="G47" s="111"/>
      <c r="H47" s="111"/>
      <c r="I47" s="111"/>
      <c r="J47" s="102"/>
      <c r="K47" s="102"/>
      <c r="L47" s="102"/>
    </row>
    <row r="48" spans="1:12" ht="12.75" customHeight="1">
      <c r="A48" s="176" t="s">
        <v>435</v>
      </c>
      <c r="B48" s="176"/>
      <c r="C48" s="181" t="s">
        <v>430</v>
      </c>
      <c r="D48" s="181"/>
      <c r="E48" s="181"/>
      <c r="F48" s="111"/>
      <c r="G48" s="126" t="s">
        <v>458</v>
      </c>
      <c r="H48" s="181" t="s">
        <v>425</v>
      </c>
      <c r="I48" s="181"/>
      <c r="J48" s="102"/>
      <c r="K48" s="102"/>
      <c r="L48" s="102"/>
    </row>
    <row r="49" spans="1:12" ht="12.75">
      <c r="A49" s="118"/>
      <c r="B49" s="118"/>
      <c r="C49" s="147"/>
      <c r="D49" s="111"/>
      <c r="E49" s="111"/>
      <c r="F49" s="111"/>
      <c r="G49" s="111"/>
      <c r="H49" s="111"/>
      <c r="I49" s="111"/>
      <c r="J49" s="102"/>
      <c r="K49" s="102"/>
      <c r="L49" s="102"/>
    </row>
    <row r="50" spans="1:12" ht="12.75" customHeight="1">
      <c r="A50" s="176" t="s">
        <v>436</v>
      </c>
      <c r="B50" s="176"/>
      <c r="C50" s="177" t="s">
        <v>426</v>
      </c>
      <c r="D50" s="178"/>
      <c r="E50" s="178"/>
      <c r="F50" s="178"/>
      <c r="G50" s="178"/>
      <c r="H50" s="178"/>
      <c r="I50" s="179"/>
      <c r="J50" s="102"/>
      <c r="K50" s="102"/>
      <c r="L50" s="102"/>
    </row>
    <row r="51" spans="1:12" ht="12.75">
      <c r="A51" s="118"/>
      <c r="B51" s="118"/>
      <c r="C51" s="111"/>
      <c r="D51" s="111"/>
      <c r="E51" s="111"/>
      <c r="F51" s="111"/>
      <c r="G51" s="111"/>
      <c r="H51" s="111"/>
      <c r="I51" s="111"/>
      <c r="J51" s="102"/>
      <c r="K51" s="102"/>
      <c r="L51" s="102"/>
    </row>
    <row r="52" spans="1:12" ht="12.75">
      <c r="A52" s="180" t="s">
        <v>262</v>
      </c>
      <c r="B52" s="180"/>
      <c r="C52" s="181" t="s">
        <v>431</v>
      </c>
      <c r="D52" s="181"/>
      <c r="E52" s="181"/>
      <c r="F52" s="181"/>
      <c r="G52" s="181"/>
      <c r="H52" s="181"/>
      <c r="I52" s="181"/>
      <c r="J52" s="102"/>
      <c r="K52" s="102"/>
      <c r="L52" s="102"/>
    </row>
    <row r="53" spans="1:12" ht="12.75">
      <c r="A53" s="148"/>
      <c r="B53" s="148"/>
      <c r="C53" s="183" t="s">
        <v>459</v>
      </c>
      <c r="D53" s="183"/>
      <c r="E53" s="183"/>
      <c r="F53" s="183"/>
      <c r="G53" s="183"/>
      <c r="H53" s="183"/>
      <c r="I53" s="107"/>
      <c r="J53" s="102"/>
      <c r="K53" s="102"/>
      <c r="L53" s="102"/>
    </row>
    <row r="54" spans="1:12" ht="12.75">
      <c r="A54" s="148"/>
      <c r="B54" s="148"/>
      <c r="C54" s="149"/>
      <c r="D54" s="149"/>
      <c r="E54" s="149"/>
      <c r="F54" s="149"/>
      <c r="G54" s="149"/>
      <c r="H54" s="149"/>
      <c r="I54" s="107"/>
      <c r="J54" s="102"/>
      <c r="K54" s="102"/>
      <c r="L54" s="102"/>
    </row>
    <row r="55" spans="1:12" ht="12.75">
      <c r="A55" s="148"/>
      <c r="B55" s="171" t="s">
        <v>437</v>
      </c>
      <c r="C55" s="171"/>
      <c r="D55" s="171"/>
      <c r="E55" s="171"/>
      <c r="F55" s="150"/>
      <c r="G55" s="150"/>
      <c r="H55" s="150"/>
      <c r="I55" s="151"/>
      <c r="J55" s="102"/>
      <c r="K55" s="102"/>
      <c r="L55" s="102"/>
    </row>
    <row r="56" spans="1:12" ht="12.75">
      <c r="A56" s="148"/>
      <c r="B56" s="171" t="s">
        <v>438</v>
      </c>
      <c r="C56" s="171"/>
      <c r="D56" s="171"/>
      <c r="E56" s="171"/>
      <c r="F56" s="171"/>
      <c r="G56" s="171"/>
      <c r="H56" s="171"/>
      <c r="I56" s="171"/>
      <c r="J56" s="102"/>
      <c r="K56" s="102"/>
      <c r="L56" s="102"/>
    </row>
    <row r="57" spans="1:12" ht="12.75">
      <c r="A57" s="148"/>
      <c r="B57" s="171" t="s">
        <v>439</v>
      </c>
      <c r="C57" s="171"/>
      <c r="D57" s="171"/>
      <c r="E57" s="171"/>
      <c r="F57" s="171"/>
      <c r="G57" s="171"/>
      <c r="H57" s="171"/>
      <c r="I57" s="171"/>
      <c r="J57" s="102"/>
      <c r="K57" s="102"/>
      <c r="L57" s="102"/>
    </row>
    <row r="58" spans="1:12" ht="12.75">
      <c r="A58" s="148"/>
      <c r="B58" s="171" t="s">
        <v>440</v>
      </c>
      <c r="C58" s="171"/>
      <c r="D58" s="171"/>
      <c r="E58" s="171"/>
      <c r="F58" s="171"/>
      <c r="G58" s="171"/>
      <c r="H58" s="171"/>
      <c r="I58" s="171"/>
      <c r="J58" s="102"/>
      <c r="K58" s="102"/>
      <c r="L58" s="102"/>
    </row>
    <row r="59" spans="1:12" ht="12.75">
      <c r="A59" s="148"/>
      <c r="B59" s="148"/>
      <c r="C59" s="149"/>
      <c r="D59" s="149"/>
      <c r="E59" s="149"/>
      <c r="F59" s="149"/>
      <c r="G59" s="149"/>
      <c r="H59" s="149"/>
      <c r="I59" s="107"/>
      <c r="J59" s="102"/>
      <c r="K59" s="102"/>
      <c r="L59" s="102"/>
    </row>
    <row r="60" spans="1:12" ht="13.5" thickBot="1">
      <c r="A60" s="152"/>
      <c r="B60" s="111"/>
      <c r="C60" s="111"/>
      <c r="D60" s="111"/>
      <c r="E60" s="111"/>
      <c r="F60" s="111"/>
      <c r="G60" s="153"/>
      <c r="H60" s="154"/>
      <c r="I60" s="153"/>
      <c r="J60" s="102"/>
      <c r="K60" s="102"/>
      <c r="L60" s="102"/>
    </row>
    <row r="61" spans="1:12" ht="12.75">
      <c r="A61" s="111"/>
      <c r="B61" s="111"/>
      <c r="C61" s="111"/>
      <c r="D61" s="111"/>
      <c r="E61" s="148" t="s">
        <v>38</v>
      </c>
      <c r="F61" s="102"/>
      <c r="G61" s="174" t="s">
        <v>441</v>
      </c>
      <c r="H61" s="174"/>
      <c r="I61" s="174"/>
      <c r="J61" s="102"/>
      <c r="K61" s="102"/>
      <c r="L61" s="102"/>
    </row>
    <row r="62" spans="1:12" ht="12.75">
      <c r="A62" s="155"/>
      <c r="B62" s="155"/>
      <c r="C62" s="116"/>
      <c r="D62" s="116"/>
      <c r="E62" s="116"/>
      <c r="F62" s="116"/>
      <c r="G62" s="175"/>
      <c r="H62" s="175"/>
      <c r="I62" s="116"/>
      <c r="J62" s="102"/>
      <c r="K62" s="102"/>
      <c r="L62" s="102"/>
    </row>
    <row r="63" spans="1:12" ht="12.75">
      <c r="A63" s="70"/>
      <c r="B63" s="70"/>
      <c r="C63" s="69"/>
      <c r="D63" s="69"/>
      <c r="E63" s="69"/>
      <c r="F63" s="69"/>
      <c r="G63" s="172"/>
      <c r="H63" s="173"/>
      <c r="I63" s="69"/>
      <c r="J63" s="67"/>
      <c r="K63" s="67"/>
      <c r="L63" s="67"/>
    </row>
  </sheetData>
  <sheetProtection/>
  <protectedRanges>
    <protectedRange sqref="E2 H2 C6:D6 C8:D8 C10:D10 C12:I12 C14:D14 F14:I14 C16:I16 C18:I18 C20:I20 C24:G24 C22:F22 C26 I26 I24 A30:I30 A32:I32 A34:D34" name="Range1"/>
    <protectedRange sqref="C6:D6 C8:D8 C10:D10 C12:I12 C14:D14 F14:I14 C16:I16 C18:I18 C20:I20 C22:F22" name="Range1_1"/>
    <protectedRange sqref="C24:G24" name="Range1_2"/>
  </protectedRanges>
  <mergeCells count="74">
    <mergeCell ref="A14:B14"/>
    <mergeCell ref="C14:D14"/>
    <mergeCell ref="F14:I14"/>
    <mergeCell ref="A10:B11"/>
    <mergeCell ref="C10:D10"/>
    <mergeCell ref="A12:B12"/>
    <mergeCell ref="C12:I12"/>
    <mergeCell ref="A1:C1"/>
    <mergeCell ref="A2:D2"/>
    <mergeCell ref="A4:I4"/>
    <mergeCell ref="A6:B6"/>
    <mergeCell ref="C6:D6"/>
    <mergeCell ref="E6:H8"/>
    <mergeCell ref="A8:B8"/>
    <mergeCell ref="C8:D8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24:B24"/>
    <mergeCell ref="D24:G24"/>
    <mergeCell ref="A28:D28"/>
    <mergeCell ref="E28:G28"/>
    <mergeCell ref="H28:I28"/>
    <mergeCell ref="A26:B26"/>
    <mergeCell ref="G26:H26"/>
    <mergeCell ref="A30:D30"/>
    <mergeCell ref="E30:G30"/>
    <mergeCell ref="H30:I30"/>
    <mergeCell ref="A38:D38"/>
    <mergeCell ref="E38:G38"/>
    <mergeCell ref="H38:I38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40:D40"/>
    <mergeCell ref="E40:G40"/>
    <mergeCell ref="H40:I40"/>
    <mergeCell ref="A44:B44"/>
    <mergeCell ref="C44:D44"/>
    <mergeCell ref="F44:I44"/>
    <mergeCell ref="C45:D45"/>
    <mergeCell ref="F45:G45"/>
    <mergeCell ref="A46:B46"/>
    <mergeCell ref="C53:H53"/>
    <mergeCell ref="A48:B48"/>
    <mergeCell ref="C48:E48"/>
    <mergeCell ref="C46:I46"/>
    <mergeCell ref="H48:I48"/>
    <mergeCell ref="B55:E55"/>
    <mergeCell ref="B56:I56"/>
    <mergeCell ref="A50:B50"/>
    <mergeCell ref="C50:I50"/>
    <mergeCell ref="A52:B52"/>
    <mergeCell ref="C52:I52"/>
    <mergeCell ref="B57:I57"/>
    <mergeCell ref="B58:I58"/>
    <mergeCell ref="G63:H63"/>
    <mergeCell ref="G61:I61"/>
    <mergeCell ref="G62:H62"/>
  </mergeCells>
  <conditionalFormatting sqref="H29">
    <cfRule type="cellIs" priority="2" dxfId="6" operator="equal" stopIfTrue="1">
      <formula>"DA"</formula>
    </cfRule>
  </conditionalFormatting>
  <conditionalFormatting sqref="H2">
    <cfRule type="cellIs" priority="1" dxfId="0" operator="lessThan" stopIfTrue="1">
      <formula>#REF!</formula>
    </cfRule>
  </conditionalFormatting>
  <hyperlinks>
    <hyperlink ref="C20" r:id="rId1" display="www.secerana.hr"/>
    <hyperlink ref="C18" r:id="rId2" display="viro@secerana.hr"/>
    <hyperlink ref="C50" r:id="rId3" display="racunovodstvo-viro@secerana.hr"/>
  </hyperlink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1"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20"/>
  <sheetViews>
    <sheetView zoomScalePageLayoutView="0" workbookViewId="0" topLeftCell="A1">
      <selection activeCell="K118" sqref="K118"/>
    </sheetView>
  </sheetViews>
  <sheetFormatPr defaultColWidth="9.140625" defaultRowHeight="12.75"/>
  <cols>
    <col min="1" max="1" width="10.421875" style="0" customWidth="1"/>
    <col min="7" max="7" width="16.421875" style="0" customWidth="1"/>
    <col min="8" max="8" width="0" style="0" hidden="1" customWidth="1"/>
    <col min="10" max="10" width="10.8515625" style="0" bestFit="1" customWidth="1"/>
    <col min="11" max="11" width="10.7109375" style="0" customWidth="1"/>
    <col min="12" max="12" width="13.8515625" style="0" hidden="1" customWidth="1"/>
    <col min="13" max="13" width="13.140625" style="0" hidden="1" customWidth="1"/>
    <col min="14" max="24" width="0" style="0" hidden="1" customWidth="1"/>
    <col min="25" max="25" width="12.7109375" style="0" bestFit="1" customWidth="1"/>
  </cols>
  <sheetData>
    <row r="1" spans="1:12" ht="15" customHeight="1">
      <c r="A1" s="206" t="s">
        <v>208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44"/>
    </row>
    <row r="2" spans="1:12" ht="12.75">
      <c r="A2" s="35"/>
      <c r="B2" s="36"/>
      <c r="C2" s="36"/>
      <c r="D2" s="36"/>
      <c r="E2" s="214" t="s">
        <v>209</v>
      </c>
      <c r="F2" s="215"/>
      <c r="G2" s="216">
        <v>40543</v>
      </c>
      <c r="H2" s="217"/>
      <c r="I2" s="36"/>
      <c r="J2" s="36"/>
      <c r="K2" s="35"/>
      <c r="L2" s="44"/>
    </row>
    <row r="3" spans="1:12" ht="25.5" customHeight="1" thickBot="1">
      <c r="A3" s="218" t="s">
        <v>165</v>
      </c>
      <c r="B3" s="219"/>
      <c r="C3" s="219"/>
      <c r="D3" s="219"/>
      <c r="E3" s="219"/>
      <c r="F3" s="219"/>
      <c r="G3" s="219"/>
      <c r="H3" s="220"/>
      <c r="I3" s="40" t="s">
        <v>207</v>
      </c>
      <c r="J3" s="99" t="s">
        <v>211</v>
      </c>
      <c r="K3" s="99" t="s">
        <v>212</v>
      </c>
      <c r="L3" s="44"/>
    </row>
    <row r="4" spans="1:12" ht="12.75">
      <c r="A4" s="221">
        <v>1</v>
      </c>
      <c r="B4" s="221"/>
      <c r="C4" s="221"/>
      <c r="D4" s="221"/>
      <c r="E4" s="221"/>
      <c r="F4" s="221"/>
      <c r="G4" s="221"/>
      <c r="H4" s="221"/>
      <c r="I4" s="43">
        <v>2</v>
      </c>
      <c r="J4" s="42">
        <v>3</v>
      </c>
      <c r="K4" s="42">
        <v>4</v>
      </c>
      <c r="L4" s="44"/>
    </row>
    <row r="5" spans="1:12" ht="12.75">
      <c r="A5" s="203" t="s">
        <v>166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5"/>
    </row>
    <row r="6" spans="1:12" ht="12.75" customHeight="1">
      <c r="A6" s="208" t="s">
        <v>167</v>
      </c>
      <c r="B6" s="209"/>
      <c r="C6" s="209"/>
      <c r="D6" s="209"/>
      <c r="E6" s="209"/>
      <c r="F6" s="209"/>
      <c r="G6" s="209"/>
      <c r="H6" s="210"/>
      <c r="I6" s="6">
        <v>1</v>
      </c>
      <c r="J6" s="25"/>
      <c r="K6" s="25"/>
      <c r="L6" s="44"/>
    </row>
    <row r="7" spans="1:12" ht="12.75" customHeight="1">
      <c r="A7" s="211" t="s">
        <v>293</v>
      </c>
      <c r="B7" s="212"/>
      <c r="C7" s="212"/>
      <c r="D7" s="212"/>
      <c r="E7" s="212"/>
      <c r="F7" s="212"/>
      <c r="G7" s="212"/>
      <c r="H7" s="213"/>
      <c r="I7" s="4">
        <v>2</v>
      </c>
      <c r="J7" s="26">
        <f>J8+J15+J25+J34+J38</f>
        <v>582825465</v>
      </c>
      <c r="K7" s="26">
        <f>K8+K15+K25+K34+K38</f>
        <v>615716560</v>
      </c>
      <c r="L7" s="44"/>
    </row>
    <row r="8" spans="1:12" ht="12.75" customHeight="1">
      <c r="A8" s="222" t="s">
        <v>168</v>
      </c>
      <c r="B8" s="223"/>
      <c r="C8" s="223"/>
      <c r="D8" s="223"/>
      <c r="E8" s="223"/>
      <c r="F8" s="223"/>
      <c r="G8" s="223"/>
      <c r="H8" s="224"/>
      <c r="I8" s="4">
        <v>3</v>
      </c>
      <c r="J8" s="26">
        <f>SUM(J9:J14)</f>
        <v>314650</v>
      </c>
      <c r="K8" s="26">
        <f>SUM(K9:K14)</f>
        <v>5026559</v>
      </c>
      <c r="L8" s="44"/>
    </row>
    <row r="9" spans="1:12" ht="12.75" customHeight="1">
      <c r="A9" s="222" t="s">
        <v>263</v>
      </c>
      <c r="B9" s="223"/>
      <c r="C9" s="223"/>
      <c r="D9" s="223"/>
      <c r="E9" s="223"/>
      <c r="F9" s="223"/>
      <c r="G9" s="223"/>
      <c r="H9" s="224"/>
      <c r="I9" s="4">
        <v>4</v>
      </c>
      <c r="J9" s="27"/>
      <c r="K9" s="27">
        <v>368866</v>
      </c>
      <c r="L9" s="44"/>
    </row>
    <row r="10" spans="1:12" ht="12.75" customHeight="1">
      <c r="A10" s="222" t="s">
        <v>264</v>
      </c>
      <c r="B10" s="223"/>
      <c r="C10" s="223"/>
      <c r="D10" s="223"/>
      <c r="E10" s="223"/>
      <c r="F10" s="223"/>
      <c r="G10" s="223"/>
      <c r="H10" s="224"/>
      <c r="I10" s="4">
        <v>5</v>
      </c>
      <c r="J10" s="27"/>
      <c r="K10" s="27">
        <v>2341601</v>
      </c>
      <c r="L10" s="44"/>
    </row>
    <row r="11" spans="1:12" ht="12.75" customHeight="1">
      <c r="A11" s="222" t="s">
        <v>37</v>
      </c>
      <c r="B11" s="223"/>
      <c r="C11" s="223"/>
      <c r="D11" s="223"/>
      <c r="E11" s="223"/>
      <c r="F11" s="223"/>
      <c r="G11" s="223"/>
      <c r="H11" s="224"/>
      <c r="I11" s="4">
        <v>6</v>
      </c>
      <c r="J11" s="27">
        <v>314650</v>
      </c>
      <c r="K11" s="27">
        <v>2316092</v>
      </c>
      <c r="L11" s="44"/>
    </row>
    <row r="12" spans="1:12" ht="12.75" customHeight="1">
      <c r="A12" s="222" t="s">
        <v>169</v>
      </c>
      <c r="B12" s="223"/>
      <c r="C12" s="223"/>
      <c r="D12" s="223"/>
      <c r="E12" s="223"/>
      <c r="F12" s="223"/>
      <c r="G12" s="223"/>
      <c r="H12" s="224"/>
      <c r="I12" s="4">
        <v>7</v>
      </c>
      <c r="J12" s="27"/>
      <c r="K12" s="27"/>
      <c r="L12" s="44"/>
    </row>
    <row r="13" spans="1:12" ht="12.75" customHeight="1">
      <c r="A13" s="222" t="s">
        <v>411</v>
      </c>
      <c r="B13" s="223"/>
      <c r="C13" s="223"/>
      <c r="D13" s="223"/>
      <c r="E13" s="223"/>
      <c r="F13" s="223"/>
      <c r="G13" s="223"/>
      <c r="H13" s="224"/>
      <c r="I13" s="4">
        <v>8</v>
      </c>
      <c r="J13" s="27"/>
      <c r="K13" s="27"/>
      <c r="L13" s="44"/>
    </row>
    <row r="14" spans="1:12" ht="12.75" customHeight="1">
      <c r="A14" s="222" t="s">
        <v>170</v>
      </c>
      <c r="B14" s="223"/>
      <c r="C14" s="223"/>
      <c r="D14" s="223"/>
      <c r="E14" s="223"/>
      <c r="F14" s="223"/>
      <c r="G14" s="223"/>
      <c r="H14" s="224"/>
      <c r="I14" s="4">
        <v>9</v>
      </c>
      <c r="J14" s="27"/>
      <c r="K14" s="27"/>
      <c r="L14" s="44"/>
    </row>
    <row r="15" spans="1:12" ht="12.75" customHeight="1">
      <c r="A15" s="222" t="s">
        <v>171</v>
      </c>
      <c r="B15" s="223"/>
      <c r="C15" s="223"/>
      <c r="D15" s="223"/>
      <c r="E15" s="223"/>
      <c r="F15" s="223"/>
      <c r="G15" s="223"/>
      <c r="H15" s="224"/>
      <c r="I15" s="4">
        <v>10</v>
      </c>
      <c r="J15" s="26">
        <f>SUM(J16:J24)</f>
        <v>568578813</v>
      </c>
      <c r="K15" s="26">
        <f>SUM(K16:K24)</f>
        <v>597016129</v>
      </c>
      <c r="L15" s="44"/>
    </row>
    <row r="16" spans="1:13" ht="12.75" customHeight="1">
      <c r="A16" s="222" t="s">
        <v>172</v>
      </c>
      <c r="B16" s="223"/>
      <c r="C16" s="223"/>
      <c r="D16" s="223"/>
      <c r="E16" s="223"/>
      <c r="F16" s="223"/>
      <c r="G16" s="223"/>
      <c r="H16" s="224"/>
      <c r="I16" s="4">
        <v>11</v>
      </c>
      <c r="J16" s="27">
        <v>33647406</v>
      </c>
      <c r="K16" s="27">
        <v>33729172</v>
      </c>
      <c r="L16" s="66">
        <v>1142837000</v>
      </c>
      <c r="M16" s="44" t="s">
        <v>156</v>
      </c>
    </row>
    <row r="17" spans="1:13" ht="12.75" customHeight="1">
      <c r="A17" s="222" t="s">
        <v>173</v>
      </c>
      <c r="B17" s="223"/>
      <c r="C17" s="223"/>
      <c r="D17" s="223"/>
      <c r="E17" s="223"/>
      <c r="F17" s="223"/>
      <c r="G17" s="223"/>
      <c r="H17" s="224"/>
      <c r="I17" s="4">
        <v>12</v>
      </c>
      <c r="J17" s="27">
        <v>171455749</v>
      </c>
      <c r="K17" s="27">
        <v>199733792</v>
      </c>
      <c r="L17" s="66">
        <f>K16+K17</f>
        <v>233462964</v>
      </c>
      <c r="M17" s="44" t="s">
        <v>157</v>
      </c>
    </row>
    <row r="18" spans="1:12" ht="12.75" customHeight="1">
      <c r="A18" s="222" t="s">
        <v>265</v>
      </c>
      <c r="B18" s="223"/>
      <c r="C18" s="223"/>
      <c r="D18" s="223"/>
      <c r="E18" s="223"/>
      <c r="F18" s="223"/>
      <c r="G18" s="223"/>
      <c r="H18" s="224"/>
      <c r="I18" s="4">
        <v>13</v>
      </c>
      <c r="J18" s="27">
        <v>323730917</v>
      </c>
      <c r="K18" s="27">
        <v>346713059</v>
      </c>
      <c r="L18" s="66">
        <f>L16-L17</f>
        <v>909374036</v>
      </c>
    </row>
    <row r="19" spans="1:13" ht="12.75" customHeight="1">
      <c r="A19" s="222" t="s">
        <v>174</v>
      </c>
      <c r="B19" s="223"/>
      <c r="C19" s="223"/>
      <c r="D19" s="223"/>
      <c r="E19" s="223"/>
      <c r="F19" s="223"/>
      <c r="G19" s="223"/>
      <c r="H19" s="224"/>
      <c r="I19" s="4">
        <v>14</v>
      </c>
      <c r="J19" s="27"/>
      <c r="K19" s="27"/>
      <c r="L19" s="71">
        <f>K18+K19+K23</f>
        <v>346722359</v>
      </c>
      <c r="M19" s="44" t="s">
        <v>157</v>
      </c>
    </row>
    <row r="20" spans="1:13" ht="12.75" customHeight="1">
      <c r="A20" s="222" t="s">
        <v>175</v>
      </c>
      <c r="B20" s="223"/>
      <c r="C20" s="223"/>
      <c r="D20" s="223"/>
      <c r="E20" s="223"/>
      <c r="F20" s="223"/>
      <c r="G20" s="223"/>
      <c r="H20" s="224"/>
      <c r="I20" s="4">
        <v>15</v>
      </c>
      <c r="J20" s="27"/>
      <c r="K20" s="27"/>
      <c r="L20" s="71">
        <v>446076000</v>
      </c>
      <c r="M20" s="44" t="s">
        <v>156</v>
      </c>
    </row>
    <row r="21" spans="1:12" ht="12.75" customHeight="1">
      <c r="A21" s="222" t="s">
        <v>176</v>
      </c>
      <c r="B21" s="223"/>
      <c r="C21" s="223"/>
      <c r="D21" s="223"/>
      <c r="E21" s="223"/>
      <c r="F21" s="223"/>
      <c r="G21" s="223"/>
      <c r="H21" s="224"/>
      <c r="I21" s="4">
        <v>16</v>
      </c>
      <c r="J21" s="27">
        <v>169946</v>
      </c>
      <c r="K21" s="27">
        <v>2874452</v>
      </c>
      <c r="L21" s="71">
        <f>L20-L19</f>
        <v>99353641</v>
      </c>
    </row>
    <row r="22" spans="1:12" ht="12.75" customHeight="1">
      <c r="A22" s="222" t="s">
        <v>177</v>
      </c>
      <c r="B22" s="223"/>
      <c r="C22" s="223"/>
      <c r="D22" s="223"/>
      <c r="E22" s="223"/>
      <c r="F22" s="223"/>
      <c r="G22" s="223"/>
      <c r="H22" s="224"/>
      <c r="I22" s="4">
        <v>17</v>
      </c>
      <c r="J22" s="27">
        <v>38196165</v>
      </c>
      <c r="K22" s="27">
        <v>12659056</v>
      </c>
      <c r="L22" s="66">
        <f>K21+K22</f>
        <v>15533508</v>
      </c>
    </row>
    <row r="23" spans="1:12" ht="12.75" customHeight="1">
      <c r="A23" s="222" t="s">
        <v>178</v>
      </c>
      <c r="B23" s="223"/>
      <c r="C23" s="223"/>
      <c r="D23" s="223"/>
      <c r="E23" s="223"/>
      <c r="F23" s="223"/>
      <c r="G23" s="223"/>
      <c r="H23" s="224"/>
      <c r="I23" s="4">
        <v>18</v>
      </c>
      <c r="J23" s="27">
        <v>9300</v>
      </c>
      <c r="K23" s="27">
        <v>9300</v>
      </c>
      <c r="L23" s="66">
        <v>53907000</v>
      </c>
    </row>
    <row r="24" spans="1:12" ht="12.75" customHeight="1">
      <c r="A24" s="222" t="s">
        <v>266</v>
      </c>
      <c r="B24" s="223"/>
      <c r="C24" s="223"/>
      <c r="D24" s="223"/>
      <c r="E24" s="223"/>
      <c r="F24" s="223"/>
      <c r="G24" s="223"/>
      <c r="H24" s="224"/>
      <c r="I24" s="4">
        <v>19</v>
      </c>
      <c r="J24" s="27">
        <v>1369330</v>
      </c>
      <c r="K24" s="27">
        <v>1297298</v>
      </c>
      <c r="L24" s="66">
        <f>L22-L23</f>
        <v>-38373492</v>
      </c>
    </row>
    <row r="25" spans="1:12" ht="12.75" customHeight="1">
      <c r="A25" s="222" t="s">
        <v>292</v>
      </c>
      <c r="B25" s="223"/>
      <c r="C25" s="223"/>
      <c r="D25" s="223"/>
      <c r="E25" s="223"/>
      <c r="F25" s="223"/>
      <c r="G25" s="223"/>
      <c r="H25" s="224"/>
      <c r="I25" s="4">
        <v>20</v>
      </c>
      <c r="J25" s="26">
        <f>SUM(J26:J33)</f>
        <v>13550288</v>
      </c>
      <c r="K25" s="26">
        <f>SUM(K26:K33)</f>
        <v>13532973</v>
      </c>
      <c r="L25" s="44"/>
    </row>
    <row r="26" spans="1:12" ht="12.75" customHeight="1">
      <c r="A26" s="222" t="s">
        <v>179</v>
      </c>
      <c r="B26" s="223"/>
      <c r="C26" s="223"/>
      <c r="D26" s="223"/>
      <c r="E26" s="223"/>
      <c r="F26" s="223"/>
      <c r="G26" s="223"/>
      <c r="H26" s="224"/>
      <c r="I26" s="4">
        <v>21</v>
      </c>
      <c r="J26" s="27">
        <v>1000012</v>
      </c>
      <c r="K26" s="27">
        <v>1000000</v>
      </c>
      <c r="L26" s="44"/>
    </row>
    <row r="27" spans="1:12" ht="12.75" customHeight="1">
      <c r="A27" s="222" t="s">
        <v>267</v>
      </c>
      <c r="B27" s="223"/>
      <c r="C27" s="223"/>
      <c r="D27" s="223"/>
      <c r="E27" s="223"/>
      <c r="F27" s="223"/>
      <c r="G27" s="223"/>
      <c r="H27" s="224"/>
      <c r="I27" s="4">
        <v>22</v>
      </c>
      <c r="J27" s="27"/>
      <c r="K27" s="27"/>
      <c r="L27" s="44"/>
    </row>
    <row r="28" spans="1:12" ht="12.75" customHeight="1">
      <c r="A28" s="222" t="s">
        <v>180</v>
      </c>
      <c r="B28" s="223"/>
      <c r="C28" s="223"/>
      <c r="D28" s="223"/>
      <c r="E28" s="223"/>
      <c r="F28" s="223"/>
      <c r="G28" s="223"/>
      <c r="H28" s="224"/>
      <c r="I28" s="4">
        <v>23</v>
      </c>
      <c r="J28" s="27">
        <v>445169</v>
      </c>
      <c r="K28" s="27">
        <v>458205</v>
      </c>
      <c r="L28" s="44" t="s">
        <v>159</v>
      </c>
    </row>
    <row r="29" spans="1:12" ht="12.75" customHeight="1">
      <c r="A29" s="222" t="s">
        <v>303</v>
      </c>
      <c r="B29" s="223"/>
      <c r="C29" s="223"/>
      <c r="D29" s="223"/>
      <c r="E29" s="223"/>
      <c r="F29" s="223"/>
      <c r="G29" s="223"/>
      <c r="H29" s="224"/>
      <c r="I29" s="4">
        <v>24</v>
      </c>
      <c r="J29" s="27"/>
      <c r="K29" s="27"/>
      <c r="L29" s="44"/>
    </row>
    <row r="30" spans="1:12" ht="12.75" customHeight="1">
      <c r="A30" s="222" t="s">
        <v>290</v>
      </c>
      <c r="B30" s="223"/>
      <c r="C30" s="223"/>
      <c r="D30" s="223"/>
      <c r="E30" s="223"/>
      <c r="F30" s="223"/>
      <c r="G30" s="223"/>
      <c r="H30" s="224"/>
      <c r="I30" s="4">
        <v>25</v>
      </c>
      <c r="J30" s="27"/>
      <c r="K30" s="27"/>
      <c r="L30" s="44" t="s">
        <v>158</v>
      </c>
    </row>
    <row r="31" spans="1:12" ht="12.75" customHeight="1">
      <c r="A31" s="222" t="s">
        <v>291</v>
      </c>
      <c r="B31" s="223"/>
      <c r="C31" s="223"/>
      <c r="D31" s="223"/>
      <c r="E31" s="223"/>
      <c r="F31" s="223"/>
      <c r="G31" s="223"/>
      <c r="H31" s="224"/>
      <c r="I31" s="4">
        <v>26</v>
      </c>
      <c r="J31" s="27">
        <v>12105107</v>
      </c>
      <c r="K31" s="27">
        <v>12074768</v>
      </c>
      <c r="L31" s="44" t="s">
        <v>160</v>
      </c>
    </row>
    <row r="32" spans="1:12" ht="12.75" customHeight="1">
      <c r="A32" s="222" t="s">
        <v>268</v>
      </c>
      <c r="B32" s="223"/>
      <c r="C32" s="223"/>
      <c r="D32" s="223"/>
      <c r="E32" s="223"/>
      <c r="F32" s="223"/>
      <c r="G32" s="223"/>
      <c r="H32" s="224"/>
      <c r="I32" s="4">
        <v>27</v>
      </c>
      <c r="J32" s="27"/>
      <c r="K32" s="27"/>
      <c r="L32" s="44"/>
    </row>
    <row r="33" spans="1:12" ht="12.75" customHeight="1">
      <c r="A33" s="222" t="s">
        <v>304</v>
      </c>
      <c r="B33" s="223"/>
      <c r="C33" s="223"/>
      <c r="D33" s="223"/>
      <c r="E33" s="223"/>
      <c r="F33" s="223"/>
      <c r="G33" s="223"/>
      <c r="H33" s="224"/>
      <c r="I33" s="4">
        <v>28</v>
      </c>
      <c r="J33" s="27"/>
      <c r="K33" s="27"/>
      <c r="L33" s="44"/>
    </row>
    <row r="34" spans="1:12" ht="12.75" customHeight="1">
      <c r="A34" s="222" t="s">
        <v>412</v>
      </c>
      <c r="B34" s="223"/>
      <c r="C34" s="223"/>
      <c r="D34" s="223"/>
      <c r="E34" s="223"/>
      <c r="F34" s="223"/>
      <c r="G34" s="223"/>
      <c r="H34" s="224"/>
      <c r="I34" s="4">
        <v>29</v>
      </c>
      <c r="J34" s="26">
        <f>SUM(J35:J37)</f>
        <v>381714</v>
      </c>
      <c r="K34" s="26">
        <f>SUM(K35:K37)</f>
        <v>140899</v>
      </c>
      <c r="L34" s="44"/>
    </row>
    <row r="35" spans="1:12" ht="12.75" customHeight="1">
      <c r="A35" s="222" t="s">
        <v>181</v>
      </c>
      <c r="B35" s="223"/>
      <c r="C35" s="223"/>
      <c r="D35" s="223"/>
      <c r="E35" s="223"/>
      <c r="F35" s="223"/>
      <c r="G35" s="223"/>
      <c r="H35" s="224"/>
      <c r="I35" s="4">
        <v>30</v>
      </c>
      <c r="J35" s="27"/>
      <c r="K35" s="27"/>
      <c r="L35" s="44"/>
    </row>
    <row r="36" spans="1:12" ht="12.75" customHeight="1">
      <c r="A36" s="222" t="s">
        <v>269</v>
      </c>
      <c r="B36" s="223"/>
      <c r="C36" s="223"/>
      <c r="D36" s="223"/>
      <c r="E36" s="223"/>
      <c r="F36" s="223"/>
      <c r="G36" s="223"/>
      <c r="H36" s="224"/>
      <c r="I36" s="4">
        <v>31</v>
      </c>
      <c r="J36" s="27">
        <v>381714</v>
      </c>
      <c r="K36" s="27">
        <v>140899</v>
      </c>
      <c r="L36" s="44"/>
    </row>
    <row r="37" spans="1:12" ht="12.75" customHeight="1">
      <c r="A37" s="222" t="s">
        <v>182</v>
      </c>
      <c r="B37" s="223"/>
      <c r="C37" s="223"/>
      <c r="D37" s="223"/>
      <c r="E37" s="223"/>
      <c r="F37" s="223"/>
      <c r="G37" s="223"/>
      <c r="H37" s="224"/>
      <c r="I37" s="4">
        <v>32</v>
      </c>
      <c r="J37" s="27"/>
      <c r="K37" s="27"/>
      <c r="L37" s="44"/>
    </row>
    <row r="38" spans="1:12" ht="12.75" customHeight="1">
      <c r="A38" s="222" t="s">
        <v>183</v>
      </c>
      <c r="B38" s="223"/>
      <c r="C38" s="223"/>
      <c r="D38" s="223"/>
      <c r="E38" s="223"/>
      <c r="F38" s="223"/>
      <c r="G38" s="223"/>
      <c r="H38" s="224"/>
      <c r="I38" s="4">
        <v>33</v>
      </c>
      <c r="J38" s="27"/>
      <c r="K38" s="27"/>
      <c r="L38" s="44"/>
    </row>
    <row r="39" spans="1:12" ht="12.75" customHeight="1">
      <c r="A39" s="225" t="s">
        <v>294</v>
      </c>
      <c r="B39" s="226"/>
      <c r="C39" s="226"/>
      <c r="D39" s="226"/>
      <c r="E39" s="226"/>
      <c r="F39" s="226"/>
      <c r="G39" s="226"/>
      <c r="H39" s="227"/>
      <c r="I39" s="4">
        <v>34</v>
      </c>
      <c r="J39" s="26">
        <f>J40+J48+J55+J63</f>
        <v>849490417</v>
      </c>
      <c r="K39" s="26">
        <f>K40+K48+K55+K63</f>
        <v>771283184</v>
      </c>
      <c r="L39" s="44"/>
    </row>
    <row r="40" spans="1:12" ht="12.75" customHeight="1">
      <c r="A40" s="222" t="s">
        <v>295</v>
      </c>
      <c r="B40" s="223"/>
      <c r="C40" s="223"/>
      <c r="D40" s="223"/>
      <c r="E40" s="223"/>
      <c r="F40" s="223"/>
      <c r="G40" s="223"/>
      <c r="H40" s="224"/>
      <c r="I40" s="4">
        <v>35</v>
      </c>
      <c r="J40" s="26">
        <f>SUM(J41:J47)</f>
        <v>475797123</v>
      </c>
      <c r="K40" s="26">
        <f>SUM(K41:K47)</f>
        <v>366716814</v>
      </c>
      <c r="L40" s="44" t="s">
        <v>161</v>
      </c>
    </row>
    <row r="41" spans="1:12" ht="12.75" customHeight="1">
      <c r="A41" s="222" t="s">
        <v>184</v>
      </c>
      <c r="B41" s="223"/>
      <c r="C41" s="223"/>
      <c r="D41" s="223"/>
      <c r="E41" s="223"/>
      <c r="F41" s="223"/>
      <c r="G41" s="223"/>
      <c r="H41" s="224"/>
      <c r="I41" s="4">
        <v>36</v>
      </c>
      <c r="J41" s="27">
        <v>49824143</v>
      </c>
      <c r="K41" s="27">
        <v>51632052</v>
      </c>
      <c r="L41" s="44"/>
    </row>
    <row r="42" spans="1:12" ht="12.75" customHeight="1">
      <c r="A42" s="222" t="s">
        <v>185</v>
      </c>
      <c r="B42" s="223"/>
      <c r="C42" s="223"/>
      <c r="D42" s="223"/>
      <c r="E42" s="223"/>
      <c r="F42" s="223"/>
      <c r="G42" s="223"/>
      <c r="H42" s="224"/>
      <c r="I42" s="4">
        <v>37</v>
      </c>
      <c r="J42" s="27"/>
      <c r="K42" s="27"/>
      <c r="L42" s="44"/>
    </row>
    <row r="43" spans="1:12" ht="12.75" customHeight="1">
      <c r="A43" s="222" t="s">
        <v>288</v>
      </c>
      <c r="B43" s="223"/>
      <c r="C43" s="223"/>
      <c r="D43" s="223"/>
      <c r="E43" s="223"/>
      <c r="F43" s="223"/>
      <c r="G43" s="223"/>
      <c r="H43" s="224"/>
      <c r="I43" s="4">
        <v>38</v>
      </c>
      <c r="J43" s="27">
        <v>408543326</v>
      </c>
      <c r="K43" s="27">
        <v>243409271</v>
      </c>
      <c r="L43" s="44"/>
    </row>
    <row r="44" spans="1:12" ht="12.75" customHeight="1">
      <c r="A44" s="222" t="s">
        <v>305</v>
      </c>
      <c r="B44" s="223"/>
      <c r="C44" s="223"/>
      <c r="D44" s="223"/>
      <c r="E44" s="223"/>
      <c r="F44" s="223"/>
      <c r="G44" s="223"/>
      <c r="H44" s="224"/>
      <c r="I44" s="4">
        <v>39</v>
      </c>
      <c r="J44" s="27">
        <v>14128440</v>
      </c>
      <c r="K44" s="27">
        <v>53620832</v>
      </c>
      <c r="L44" s="44"/>
    </row>
    <row r="45" spans="1:12" ht="12.75" customHeight="1">
      <c r="A45" s="222" t="s">
        <v>289</v>
      </c>
      <c r="B45" s="223"/>
      <c r="C45" s="223"/>
      <c r="D45" s="223"/>
      <c r="E45" s="223"/>
      <c r="F45" s="223"/>
      <c r="G45" s="223"/>
      <c r="H45" s="224"/>
      <c r="I45" s="4">
        <v>40</v>
      </c>
      <c r="J45" s="27">
        <v>3301214</v>
      </c>
      <c r="K45" s="27">
        <v>18054659</v>
      </c>
      <c r="L45" s="44"/>
    </row>
    <row r="46" spans="1:12" ht="12.75" customHeight="1">
      <c r="A46" s="222" t="s">
        <v>306</v>
      </c>
      <c r="B46" s="223"/>
      <c r="C46" s="223"/>
      <c r="D46" s="223"/>
      <c r="E46" s="223"/>
      <c r="F46" s="223"/>
      <c r="G46" s="223"/>
      <c r="H46" s="224"/>
      <c r="I46" s="4">
        <v>41</v>
      </c>
      <c r="J46" s="27"/>
      <c r="K46" s="27"/>
      <c r="L46" s="44"/>
    </row>
    <row r="47" spans="1:12" ht="12.75" customHeight="1">
      <c r="A47" s="222" t="s">
        <v>296</v>
      </c>
      <c r="B47" s="223"/>
      <c r="C47" s="223"/>
      <c r="D47" s="223"/>
      <c r="E47" s="223"/>
      <c r="F47" s="223"/>
      <c r="G47" s="223"/>
      <c r="H47" s="224"/>
      <c r="I47" s="4">
        <v>42</v>
      </c>
      <c r="J47" s="27"/>
      <c r="K47" s="27"/>
      <c r="L47" s="44"/>
    </row>
    <row r="48" spans="1:12" ht="12.75" customHeight="1">
      <c r="A48" s="222" t="s">
        <v>297</v>
      </c>
      <c r="B48" s="223"/>
      <c r="C48" s="223"/>
      <c r="D48" s="223"/>
      <c r="E48" s="223"/>
      <c r="F48" s="223"/>
      <c r="G48" s="223"/>
      <c r="H48" s="224"/>
      <c r="I48" s="4">
        <v>43</v>
      </c>
      <c r="J48" s="26">
        <f>SUM(J49:J54)</f>
        <v>210919640</v>
      </c>
      <c r="K48" s="26">
        <f>SUM(K49:K54)</f>
        <v>215175721</v>
      </c>
      <c r="L48" s="44"/>
    </row>
    <row r="49" spans="1:12" ht="12.75" customHeight="1">
      <c r="A49" s="222" t="s">
        <v>186</v>
      </c>
      <c r="B49" s="223"/>
      <c r="C49" s="223"/>
      <c r="D49" s="223"/>
      <c r="E49" s="223"/>
      <c r="F49" s="223"/>
      <c r="G49" s="223"/>
      <c r="H49" s="224"/>
      <c r="I49" s="4">
        <v>44</v>
      </c>
      <c r="J49" s="27">
        <v>31527862</v>
      </c>
      <c r="K49" s="27">
        <v>20470164</v>
      </c>
      <c r="L49" s="44"/>
    </row>
    <row r="50" spans="1:12" ht="12.75" customHeight="1">
      <c r="A50" s="222" t="s">
        <v>307</v>
      </c>
      <c r="B50" s="223"/>
      <c r="C50" s="223"/>
      <c r="D50" s="223"/>
      <c r="E50" s="223"/>
      <c r="F50" s="223"/>
      <c r="G50" s="223"/>
      <c r="H50" s="224"/>
      <c r="I50" s="4">
        <v>45</v>
      </c>
      <c r="J50" s="27">
        <v>136177374</v>
      </c>
      <c r="K50" s="27">
        <v>139136144</v>
      </c>
      <c r="L50" s="44" t="s">
        <v>156</v>
      </c>
    </row>
    <row r="51" spans="1:12" ht="12.75" customHeight="1">
      <c r="A51" s="222" t="s">
        <v>187</v>
      </c>
      <c r="B51" s="223"/>
      <c r="C51" s="223"/>
      <c r="D51" s="223"/>
      <c r="E51" s="223"/>
      <c r="F51" s="223"/>
      <c r="G51" s="223"/>
      <c r="H51" s="224"/>
      <c r="I51" s="4">
        <v>46</v>
      </c>
      <c r="J51" s="27"/>
      <c r="K51" s="27"/>
      <c r="L51" s="44"/>
    </row>
    <row r="52" spans="1:12" ht="12.75" customHeight="1">
      <c r="A52" s="222" t="s">
        <v>188</v>
      </c>
      <c r="B52" s="223"/>
      <c r="C52" s="223"/>
      <c r="D52" s="223"/>
      <c r="E52" s="223"/>
      <c r="F52" s="223"/>
      <c r="G52" s="223"/>
      <c r="H52" s="224"/>
      <c r="I52" s="4">
        <v>47</v>
      </c>
      <c r="J52" s="27">
        <v>28156</v>
      </c>
      <c r="K52" s="27">
        <v>64468</v>
      </c>
      <c r="L52" s="44"/>
    </row>
    <row r="53" spans="1:12" ht="12.75" customHeight="1">
      <c r="A53" s="222" t="s">
        <v>189</v>
      </c>
      <c r="B53" s="223"/>
      <c r="C53" s="223"/>
      <c r="D53" s="223"/>
      <c r="E53" s="223"/>
      <c r="F53" s="223"/>
      <c r="G53" s="223"/>
      <c r="H53" s="224"/>
      <c r="I53" s="4">
        <v>48</v>
      </c>
      <c r="J53" s="27">
        <v>42579514</v>
      </c>
      <c r="K53" s="27">
        <v>55414908</v>
      </c>
      <c r="L53" s="44"/>
    </row>
    <row r="54" spans="1:12" ht="12.75" customHeight="1">
      <c r="A54" s="222" t="s">
        <v>190</v>
      </c>
      <c r="B54" s="223"/>
      <c r="C54" s="223"/>
      <c r="D54" s="223"/>
      <c r="E54" s="223"/>
      <c r="F54" s="223"/>
      <c r="G54" s="223"/>
      <c r="H54" s="224"/>
      <c r="I54" s="4">
        <v>49</v>
      </c>
      <c r="J54" s="27">
        <v>606734</v>
      </c>
      <c r="K54" s="27">
        <v>90037</v>
      </c>
      <c r="L54" s="44"/>
    </row>
    <row r="55" spans="1:12" ht="12.75" customHeight="1">
      <c r="A55" s="222" t="s">
        <v>298</v>
      </c>
      <c r="B55" s="223"/>
      <c r="C55" s="223"/>
      <c r="D55" s="223"/>
      <c r="E55" s="223"/>
      <c r="F55" s="223"/>
      <c r="G55" s="223"/>
      <c r="H55" s="224"/>
      <c r="I55" s="4">
        <v>50</v>
      </c>
      <c r="J55" s="26">
        <f>SUM(J56:J62)</f>
        <v>99801282</v>
      </c>
      <c r="K55" s="26">
        <f>SUM(K56:K62)</f>
        <v>130113129</v>
      </c>
      <c r="L55" s="44"/>
    </row>
    <row r="56" spans="1:12" ht="12.75" customHeight="1">
      <c r="A56" s="222" t="s">
        <v>308</v>
      </c>
      <c r="B56" s="223"/>
      <c r="C56" s="223"/>
      <c r="D56" s="223"/>
      <c r="E56" s="223"/>
      <c r="F56" s="223"/>
      <c r="G56" s="223"/>
      <c r="H56" s="224"/>
      <c r="I56" s="4">
        <v>51</v>
      </c>
      <c r="J56" s="27"/>
      <c r="K56" s="27"/>
      <c r="L56" s="44"/>
    </row>
    <row r="57" spans="1:12" ht="12.75" customHeight="1">
      <c r="A57" s="222" t="s">
        <v>270</v>
      </c>
      <c r="B57" s="223"/>
      <c r="C57" s="223"/>
      <c r="D57" s="223"/>
      <c r="E57" s="223"/>
      <c r="F57" s="223"/>
      <c r="G57" s="223"/>
      <c r="H57" s="224"/>
      <c r="I57" s="4">
        <v>52</v>
      </c>
      <c r="J57" s="27"/>
      <c r="K57" s="27"/>
      <c r="L57" s="44"/>
    </row>
    <row r="58" spans="1:12" ht="12.75" customHeight="1">
      <c r="A58" s="222" t="s">
        <v>191</v>
      </c>
      <c r="B58" s="223"/>
      <c r="C58" s="223"/>
      <c r="D58" s="223"/>
      <c r="E58" s="223"/>
      <c r="F58" s="223"/>
      <c r="G58" s="223"/>
      <c r="H58" s="224"/>
      <c r="I58" s="4">
        <v>53</v>
      </c>
      <c r="J58" s="27"/>
      <c r="K58" s="27"/>
      <c r="L58" s="44"/>
    </row>
    <row r="59" spans="1:12" ht="12.75" customHeight="1">
      <c r="A59" s="222" t="s">
        <v>303</v>
      </c>
      <c r="B59" s="223"/>
      <c r="C59" s="223"/>
      <c r="D59" s="223"/>
      <c r="E59" s="223"/>
      <c r="F59" s="223"/>
      <c r="G59" s="223"/>
      <c r="H59" s="224"/>
      <c r="I59" s="4">
        <v>54</v>
      </c>
      <c r="J59" s="27"/>
      <c r="K59" s="27"/>
      <c r="L59" s="44" t="s">
        <v>162</v>
      </c>
    </row>
    <row r="60" spans="1:12" ht="12.75" customHeight="1">
      <c r="A60" s="222" t="s">
        <v>290</v>
      </c>
      <c r="B60" s="223"/>
      <c r="C60" s="223"/>
      <c r="D60" s="223"/>
      <c r="E60" s="223"/>
      <c r="F60" s="223"/>
      <c r="G60" s="223"/>
      <c r="H60" s="224"/>
      <c r="I60" s="4">
        <v>55</v>
      </c>
      <c r="J60" s="27">
        <v>43590465</v>
      </c>
      <c r="K60" s="27">
        <v>4350000</v>
      </c>
      <c r="L60" s="44" t="s">
        <v>163</v>
      </c>
    </row>
    <row r="61" spans="1:12" ht="12.75" customHeight="1">
      <c r="A61" s="222" t="s">
        <v>301</v>
      </c>
      <c r="B61" s="223"/>
      <c r="C61" s="223"/>
      <c r="D61" s="223"/>
      <c r="E61" s="223"/>
      <c r="F61" s="223"/>
      <c r="G61" s="223"/>
      <c r="H61" s="224"/>
      <c r="I61" s="4">
        <v>56</v>
      </c>
      <c r="J61" s="27">
        <v>54208341</v>
      </c>
      <c r="K61" s="27">
        <v>102460737</v>
      </c>
      <c r="L61" s="44"/>
    </row>
    <row r="62" spans="1:12" ht="12.75" customHeight="1">
      <c r="A62" s="222" t="s">
        <v>192</v>
      </c>
      <c r="B62" s="223"/>
      <c r="C62" s="223"/>
      <c r="D62" s="223"/>
      <c r="E62" s="223"/>
      <c r="F62" s="223"/>
      <c r="G62" s="223"/>
      <c r="H62" s="224"/>
      <c r="I62" s="4">
        <v>57</v>
      </c>
      <c r="J62" s="27">
        <v>2002476</v>
      </c>
      <c r="K62" s="27">
        <v>23302392</v>
      </c>
      <c r="L62" s="44" t="s">
        <v>164</v>
      </c>
    </row>
    <row r="63" spans="1:12" ht="12.75" customHeight="1">
      <c r="A63" s="222" t="s">
        <v>271</v>
      </c>
      <c r="B63" s="223"/>
      <c r="C63" s="223"/>
      <c r="D63" s="223"/>
      <c r="E63" s="223"/>
      <c r="F63" s="223"/>
      <c r="G63" s="223"/>
      <c r="H63" s="224"/>
      <c r="I63" s="4">
        <v>58</v>
      </c>
      <c r="J63" s="27">
        <v>62972372</v>
      </c>
      <c r="K63" s="27">
        <v>59277520</v>
      </c>
      <c r="L63" s="44"/>
    </row>
    <row r="64" spans="1:13" ht="12.75" customHeight="1">
      <c r="A64" s="225" t="s">
        <v>193</v>
      </c>
      <c r="B64" s="226"/>
      <c r="C64" s="226"/>
      <c r="D64" s="226"/>
      <c r="E64" s="226"/>
      <c r="F64" s="226"/>
      <c r="G64" s="226"/>
      <c r="H64" s="227"/>
      <c r="I64" s="4">
        <v>59</v>
      </c>
      <c r="J64" s="27">
        <v>7792564</v>
      </c>
      <c r="K64" s="27">
        <v>5706555</v>
      </c>
      <c r="L64" s="44"/>
      <c r="M64" s="9"/>
    </row>
    <row r="65" spans="1:12" ht="12.75" customHeight="1">
      <c r="A65" s="225" t="s">
        <v>300</v>
      </c>
      <c r="B65" s="226"/>
      <c r="C65" s="226"/>
      <c r="D65" s="226"/>
      <c r="E65" s="226"/>
      <c r="F65" s="226"/>
      <c r="G65" s="226"/>
      <c r="H65" s="227"/>
      <c r="I65" s="4">
        <v>60</v>
      </c>
      <c r="J65" s="26">
        <f>J6+J7+J39+J64</f>
        <v>1440108446</v>
      </c>
      <c r="K65" s="26">
        <f>K6+K7+K39+K64</f>
        <v>1392706299</v>
      </c>
      <c r="L65" s="44"/>
    </row>
    <row r="66" spans="1:12" ht="12.75" customHeight="1" thickBot="1">
      <c r="A66" s="228" t="s">
        <v>299</v>
      </c>
      <c r="B66" s="229"/>
      <c r="C66" s="229"/>
      <c r="D66" s="229"/>
      <c r="E66" s="229"/>
      <c r="F66" s="229"/>
      <c r="G66" s="229"/>
      <c r="H66" s="230"/>
      <c r="I66" s="7">
        <v>61</v>
      </c>
      <c r="J66" s="84">
        <v>417364560</v>
      </c>
      <c r="K66" s="84">
        <v>740636185</v>
      </c>
      <c r="L66" s="44"/>
    </row>
    <row r="67" spans="1:12" ht="12.75">
      <c r="A67" s="234" t="s">
        <v>272</v>
      </c>
      <c r="B67" s="235"/>
      <c r="C67" s="235"/>
      <c r="D67" s="235"/>
      <c r="E67" s="235"/>
      <c r="F67" s="235"/>
      <c r="G67" s="235"/>
      <c r="H67" s="235"/>
      <c r="I67" s="235"/>
      <c r="J67" s="235"/>
      <c r="K67" s="235"/>
      <c r="L67" s="236"/>
    </row>
    <row r="68" spans="1:25" ht="12.75" customHeight="1">
      <c r="A68" s="208" t="s">
        <v>302</v>
      </c>
      <c r="B68" s="209"/>
      <c r="C68" s="209"/>
      <c r="D68" s="209"/>
      <c r="E68" s="209"/>
      <c r="F68" s="209"/>
      <c r="G68" s="209"/>
      <c r="H68" s="210"/>
      <c r="I68" s="6">
        <v>62</v>
      </c>
      <c r="J68" s="34">
        <f>J69+J70+J71+J77+J78+J81+J84</f>
        <v>612215968</v>
      </c>
      <c r="K68" s="34">
        <f>K69+K70+K71+K77+K78+K81+K84</f>
        <v>622938288</v>
      </c>
      <c r="L68" s="44"/>
      <c r="Y68" s="9"/>
    </row>
    <row r="69" spans="1:25" ht="12.75" customHeight="1">
      <c r="A69" s="231" t="s">
        <v>195</v>
      </c>
      <c r="B69" s="232"/>
      <c r="C69" s="232"/>
      <c r="D69" s="232"/>
      <c r="E69" s="232"/>
      <c r="F69" s="232"/>
      <c r="G69" s="232"/>
      <c r="H69" s="233"/>
      <c r="I69" s="4">
        <v>63</v>
      </c>
      <c r="J69" s="27">
        <v>249600060</v>
      </c>
      <c r="K69" s="27">
        <v>249600060</v>
      </c>
      <c r="L69" s="44"/>
      <c r="M69" s="9"/>
      <c r="Y69" s="9"/>
    </row>
    <row r="70" spans="1:13" ht="12.75" customHeight="1">
      <c r="A70" s="231" t="s">
        <v>196</v>
      </c>
      <c r="B70" s="232"/>
      <c r="C70" s="232"/>
      <c r="D70" s="232"/>
      <c r="E70" s="232"/>
      <c r="F70" s="232"/>
      <c r="G70" s="232"/>
      <c r="H70" s="233"/>
      <c r="I70" s="4">
        <v>64</v>
      </c>
      <c r="J70" s="27">
        <v>9064214</v>
      </c>
      <c r="K70" s="27">
        <v>9064213</v>
      </c>
      <c r="L70" s="44"/>
      <c r="M70" s="9"/>
    </row>
    <row r="71" spans="1:12" ht="12.75" customHeight="1">
      <c r="A71" s="231" t="s">
        <v>197</v>
      </c>
      <c r="B71" s="232"/>
      <c r="C71" s="232"/>
      <c r="D71" s="232"/>
      <c r="E71" s="232"/>
      <c r="F71" s="232"/>
      <c r="G71" s="232"/>
      <c r="H71" s="233"/>
      <c r="I71" s="4">
        <v>65</v>
      </c>
      <c r="J71" s="26">
        <f>J72+J73-J74+J75+J76</f>
        <v>24072591</v>
      </c>
      <c r="K71" s="26">
        <f>K72+K73-K74+K75+K76</f>
        <v>14845835</v>
      </c>
      <c r="L71" s="44"/>
    </row>
    <row r="72" spans="1:13" ht="12.75" customHeight="1">
      <c r="A72" s="231" t="s">
        <v>273</v>
      </c>
      <c r="B72" s="232"/>
      <c r="C72" s="232"/>
      <c r="D72" s="232"/>
      <c r="E72" s="232"/>
      <c r="F72" s="232"/>
      <c r="G72" s="232"/>
      <c r="H72" s="233"/>
      <c r="I72" s="4">
        <v>66</v>
      </c>
      <c r="J72" s="27">
        <v>12480003</v>
      </c>
      <c r="K72" s="27">
        <v>12480003</v>
      </c>
      <c r="L72" s="44"/>
      <c r="M72" s="9"/>
    </row>
    <row r="73" spans="1:12" ht="12.75" customHeight="1">
      <c r="A73" s="231" t="s">
        <v>198</v>
      </c>
      <c r="B73" s="232"/>
      <c r="C73" s="232"/>
      <c r="D73" s="232"/>
      <c r="E73" s="232"/>
      <c r="F73" s="232"/>
      <c r="G73" s="232"/>
      <c r="H73" s="233"/>
      <c r="I73" s="4">
        <v>67</v>
      </c>
      <c r="J73" s="27">
        <v>13866669</v>
      </c>
      <c r="K73" s="27">
        <v>3015832</v>
      </c>
      <c r="L73" s="44"/>
    </row>
    <row r="74" spans="1:12" ht="12.75" customHeight="1">
      <c r="A74" s="231" t="s">
        <v>309</v>
      </c>
      <c r="B74" s="232"/>
      <c r="C74" s="232"/>
      <c r="D74" s="232"/>
      <c r="E74" s="232"/>
      <c r="F74" s="232"/>
      <c r="G74" s="232"/>
      <c r="H74" s="233"/>
      <c r="I74" s="4">
        <v>68</v>
      </c>
      <c r="J74" s="27">
        <v>2274081</v>
      </c>
      <c r="K74" s="27">
        <v>8747611</v>
      </c>
      <c r="L74" s="44"/>
    </row>
    <row r="75" spans="1:12" ht="12.75" customHeight="1">
      <c r="A75" s="231" t="s">
        <v>199</v>
      </c>
      <c r="B75" s="232"/>
      <c r="C75" s="232"/>
      <c r="D75" s="232"/>
      <c r="E75" s="232"/>
      <c r="F75" s="232"/>
      <c r="G75" s="232"/>
      <c r="H75" s="233"/>
      <c r="I75" s="4">
        <v>69</v>
      </c>
      <c r="J75" s="27"/>
      <c r="K75" s="27"/>
      <c r="L75" s="44"/>
    </row>
    <row r="76" spans="1:12" ht="12.75" customHeight="1">
      <c r="A76" s="231" t="s">
        <v>200</v>
      </c>
      <c r="B76" s="232"/>
      <c r="C76" s="232"/>
      <c r="D76" s="232"/>
      <c r="E76" s="232"/>
      <c r="F76" s="232"/>
      <c r="G76" s="232"/>
      <c r="H76" s="233"/>
      <c r="I76" s="4">
        <v>70</v>
      </c>
      <c r="J76" s="27"/>
      <c r="K76" s="27">
        <v>8097611</v>
      </c>
      <c r="L76" s="71">
        <f>K76-J76</f>
        <v>8097611</v>
      </c>
    </row>
    <row r="77" spans="1:12" ht="12.75" customHeight="1">
      <c r="A77" s="231" t="s">
        <v>201</v>
      </c>
      <c r="B77" s="232"/>
      <c r="C77" s="232"/>
      <c r="D77" s="232"/>
      <c r="E77" s="232"/>
      <c r="F77" s="232"/>
      <c r="G77" s="232"/>
      <c r="H77" s="233"/>
      <c r="I77" s="4">
        <v>71</v>
      </c>
      <c r="J77" s="27">
        <v>7911312</v>
      </c>
      <c r="K77" s="27">
        <v>7494439</v>
      </c>
      <c r="L77" s="71">
        <v>1083194.47</v>
      </c>
    </row>
    <row r="78" spans="1:12" ht="12.75" customHeight="1">
      <c r="A78" s="231" t="s">
        <v>413</v>
      </c>
      <c r="B78" s="232"/>
      <c r="C78" s="232"/>
      <c r="D78" s="232"/>
      <c r="E78" s="232"/>
      <c r="F78" s="232"/>
      <c r="G78" s="232"/>
      <c r="H78" s="233"/>
      <c r="I78" s="4">
        <v>72</v>
      </c>
      <c r="J78" s="26">
        <f>J79-J80</f>
        <v>166462784</v>
      </c>
      <c r="K78" s="26">
        <f>K79-K80</f>
        <v>163421726</v>
      </c>
      <c r="L78" s="71">
        <f>L76+L77</f>
        <v>9180805.47</v>
      </c>
    </row>
    <row r="79" spans="1:13" ht="12.75" customHeight="1">
      <c r="A79" s="231" t="s">
        <v>310</v>
      </c>
      <c r="B79" s="232"/>
      <c r="C79" s="232"/>
      <c r="D79" s="232"/>
      <c r="E79" s="232"/>
      <c r="F79" s="232"/>
      <c r="G79" s="232"/>
      <c r="H79" s="233"/>
      <c r="I79" s="4">
        <v>73</v>
      </c>
      <c r="J79" s="27">
        <v>166462784</v>
      </c>
      <c r="K79" s="27">
        <v>163421726</v>
      </c>
      <c r="L79" s="44"/>
      <c r="M79" s="9"/>
    </row>
    <row r="80" spans="1:12" ht="12.75" customHeight="1">
      <c r="A80" s="231" t="s">
        <v>311</v>
      </c>
      <c r="B80" s="232"/>
      <c r="C80" s="232"/>
      <c r="D80" s="232"/>
      <c r="E80" s="232"/>
      <c r="F80" s="232"/>
      <c r="G80" s="232"/>
      <c r="H80" s="233"/>
      <c r="I80" s="4">
        <v>74</v>
      </c>
      <c r="J80" s="27"/>
      <c r="K80" s="27"/>
      <c r="L80" s="44"/>
    </row>
    <row r="81" spans="1:12" ht="12.75" customHeight="1">
      <c r="A81" s="231" t="s">
        <v>414</v>
      </c>
      <c r="B81" s="232"/>
      <c r="C81" s="232"/>
      <c r="D81" s="232"/>
      <c r="E81" s="232"/>
      <c r="F81" s="232"/>
      <c r="G81" s="232"/>
      <c r="H81" s="233"/>
      <c r="I81" s="4">
        <v>75</v>
      </c>
      <c r="J81" s="26">
        <f>J82-J83</f>
        <v>1302042</v>
      </c>
      <c r="K81" s="26">
        <f>K82-K83</f>
        <v>27892840</v>
      </c>
      <c r="L81" s="66" t="e">
        <f>K81-#REF!</f>
        <v>#REF!</v>
      </c>
    </row>
    <row r="82" spans="1:13" ht="12.75" customHeight="1">
      <c r="A82" s="231" t="s">
        <v>312</v>
      </c>
      <c r="B82" s="232"/>
      <c r="C82" s="232"/>
      <c r="D82" s="232"/>
      <c r="E82" s="232"/>
      <c r="F82" s="232"/>
      <c r="G82" s="232"/>
      <c r="H82" s="233"/>
      <c r="I82" s="4">
        <v>76</v>
      </c>
      <c r="J82" s="27">
        <v>1302042</v>
      </c>
      <c r="K82" s="27">
        <v>27892840</v>
      </c>
      <c r="L82" s="44"/>
      <c r="M82" s="9"/>
    </row>
    <row r="83" spans="1:12" ht="12.75" customHeight="1">
      <c r="A83" s="231" t="s">
        <v>313</v>
      </c>
      <c r="B83" s="232"/>
      <c r="C83" s="232"/>
      <c r="D83" s="232"/>
      <c r="E83" s="232"/>
      <c r="F83" s="232"/>
      <c r="G83" s="232"/>
      <c r="H83" s="233"/>
      <c r="I83" s="4">
        <v>77</v>
      </c>
      <c r="J83" s="27"/>
      <c r="K83" s="27"/>
      <c r="L83" s="44"/>
    </row>
    <row r="84" spans="1:12" ht="12.75" customHeight="1">
      <c r="A84" s="222" t="s">
        <v>202</v>
      </c>
      <c r="B84" s="223"/>
      <c r="C84" s="223"/>
      <c r="D84" s="223"/>
      <c r="E84" s="223"/>
      <c r="F84" s="223"/>
      <c r="G84" s="223"/>
      <c r="H84" s="224"/>
      <c r="I84" s="4">
        <v>78</v>
      </c>
      <c r="J84" s="27">
        <v>153802965</v>
      </c>
      <c r="K84" s="27">
        <v>150619175</v>
      </c>
      <c r="L84" s="44"/>
    </row>
    <row r="85" spans="1:12" ht="12.75" customHeight="1">
      <c r="A85" s="225" t="s">
        <v>317</v>
      </c>
      <c r="B85" s="226"/>
      <c r="C85" s="226"/>
      <c r="D85" s="226"/>
      <c r="E85" s="226"/>
      <c r="F85" s="226"/>
      <c r="G85" s="226"/>
      <c r="H85" s="227"/>
      <c r="I85" s="4">
        <v>79</v>
      </c>
      <c r="J85" s="26">
        <f>SUM(J86:J88)</f>
        <v>60908251</v>
      </c>
      <c r="K85" s="26">
        <f>SUM(K86:K88)</f>
        <v>61164647</v>
      </c>
      <c r="L85" s="44"/>
    </row>
    <row r="86" spans="1:12" ht="12.75" customHeight="1">
      <c r="A86" s="222" t="s">
        <v>314</v>
      </c>
      <c r="B86" s="223"/>
      <c r="C86" s="223"/>
      <c r="D86" s="223"/>
      <c r="E86" s="223"/>
      <c r="F86" s="223"/>
      <c r="G86" s="223"/>
      <c r="H86" s="224"/>
      <c r="I86" s="4">
        <v>80</v>
      </c>
      <c r="J86" s="27"/>
      <c r="K86" s="27"/>
      <c r="L86" s="44"/>
    </row>
    <row r="87" spans="1:12" ht="12.75" customHeight="1">
      <c r="A87" s="222" t="s">
        <v>316</v>
      </c>
      <c r="B87" s="223"/>
      <c r="C87" s="223"/>
      <c r="D87" s="223"/>
      <c r="E87" s="223"/>
      <c r="F87" s="223"/>
      <c r="G87" s="223"/>
      <c r="H87" s="224"/>
      <c r="I87" s="4">
        <v>81</v>
      </c>
      <c r="J87" s="27"/>
      <c r="K87" s="27"/>
      <c r="L87" s="44"/>
    </row>
    <row r="88" spans="1:12" ht="12.75" customHeight="1">
      <c r="A88" s="222" t="s">
        <v>315</v>
      </c>
      <c r="B88" s="223"/>
      <c r="C88" s="223"/>
      <c r="D88" s="223"/>
      <c r="E88" s="223"/>
      <c r="F88" s="223"/>
      <c r="G88" s="223"/>
      <c r="H88" s="224"/>
      <c r="I88" s="4">
        <v>82</v>
      </c>
      <c r="J88" s="27">
        <v>60908251</v>
      </c>
      <c r="K88" s="27">
        <v>61164647</v>
      </c>
      <c r="L88" s="44"/>
    </row>
    <row r="89" spans="1:12" ht="12.75" customHeight="1">
      <c r="A89" s="225" t="s">
        <v>318</v>
      </c>
      <c r="B89" s="226"/>
      <c r="C89" s="226"/>
      <c r="D89" s="226"/>
      <c r="E89" s="226"/>
      <c r="F89" s="226"/>
      <c r="G89" s="226"/>
      <c r="H89" s="227"/>
      <c r="I89" s="4">
        <v>83</v>
      </c>
      <c r="J89" s="26">
        <f>SUM(J90:J98)</f>
        <v>437097287</v>
      </c>
      <c r="K89" s="26">
        <f>SUM(K90:K98)</f>
        <v>293753859</v>
      </c>
      <c r="L89" s="44"/>
    </row>
    <row r="90" spans="1:12" ht="12.75" customHeight="1">
      <c r="A90" s="222" t="s">
        <v>203</v>
      </c>
      <c r="B90" s="223"/>
      <c r="C90" s="223"/>
      <c r="D90" s="223"/>
      <c r="E90" s="223"/>
      <c r="F90" s="223"/>
      <c r="G90" s="223"/>
      <c r="H90" s="224"/>
      <c r="I90" s="4">
        <v>84</v>
      </c>
      <c r="J90" s="27"/>
      <c r="K90" s="27"/>
      <c r="L90" s="44"/>
    </row>
    <row r="91" spans="1:12" ht="12.75" customHeight="1">
      <c r="A91" s="222" t="s">
        <v>274</v>
      </c>
      <c r="B91" s="223"/>
      <c r="C91" s="223"/>
      <c r="D91" s="223"/>
      <c r="E91" s="223"/>
      <c r="F91" s="223"/>
      <c r="G91" s="223"/>
      <c r="H91" s="224"/>
      <c r="I91" s="4">
        <v>85</v>
      </c>
      <c r="J91" s="27">
        <v>4291016</v>
      </c>
      <c r="K91" s="27">
        <v>2204010</v>
      </c>
      <c r="L91" s="44"/>
    </row>
    <row r="92" spans="1:12" ht="12.75" customHeight="1">
      <c r="A92" s="222" t="s">
        <v>204</v>
      </c>
      <c r="B92" s="223"/>
      <c r="C92" s="223"/>
      <c r="D92" s="223"/>
      <c r="E92" s="223"/>
      <c r="F92" s="223"/>
      <c r="G92" s="223"/>
      <c r="H92" s="224"/>
      <c r="I92" s="4">
        <v>86</v>
      </c>
      <c r="J92" s="27">
        <v>432117975</v>
      </c>
      <c r="K92" s="27">
        <v>290938030</v>
      </c>
      <c r="L92" s="44"/>
    </row>
    <row r="93" spans="1:12" ht="12.75" customHeight="1">
      <c r="A93" s="222" t="s">
        <v>319</v>
      </c>
      <c r="B93" s="223"/>
      <c r="C93" s="223"/>
      <c r="D93" s="223"/>
      <c r="E93" s="223"/>
      <c r="F93" s="223"/>
      <c r="G93" s="223"/>
      <c r="H93" s="224"/>
      <c r="I93" s="4">
        <v>87</v>
      </c>
      <c r="J93" s="27"/>
      <c r="K93" s="27"/>
      <c r="L93" s="44"/>
    </row>
    <row r="94" spans="1:12" ht="12.75" customHeight="1">
      <c r="A94" s="222" t="s">
        <v>275</v>
      </c>
      <c r="B94" s="223"/>
      <c r="C94" s="223"/>
      <c r="D94" s="223"/>
      <c r="E94" s="223"/>
      <c r="F94" s="223"/>
      <c r="G94" s="223"/>
      <c r="H94" s="224"/>
      <c r="I94" s="4">
        <v>88</v>
      </c>
      <c r="J94" s="27"/>
      <c r="K94" s="27"/>
      <c r="L94" s="44"/>
    </row>
    <row r="95" spans="1:12" ht="12.75" customHeight="1">
      <c r="A95" s="222" t="s">
        <v>320</v>
      </c>
      <c r="B95" s="223"/>
      <c r="C95" s="223"/>
      <c r="D95" s="223"/>
      <c r="E95" s="223"/>
      <c r="F95" s="223"/>
      <c r="G95" s="223"/>
      <c r="H95" s="224"/>
      <c r="I95" s="4">
        <v>89</v>
      </c>
      <c r="J95" s="27"/>
      <c r="K95" s="27"/>
      <c r="L95" s="44"/>
    </row>
    <row r="96" spans="1:12" ht="12.75" customHeight="1">
      <c r="A96" s="222" t="s">
        <v>322</v>
      </c>
      <c r="B96" s="223"/>
      <c r="C96" s="223"/>
      <c r="D96" s="223"/>
      <c r="E96" s="223"/>
      <c r="F96" s="223"/>
      <c r="G96" s="223"/>
      <c r="H96" s="224"/>
      <c r="I96" s="4">
        <v>90</v>
      </c>
      <c r="J96" s="27"/>
      <c r="K96" s="27"/>
      <c r="L96" s="44"/>
    </row>
    <row r="97" spans="1:12" ht="12.75" customHeight="1">
      <c r="A97" s="222" t="s">
        <v>330</v>
      </c>
      <c r="B97" s="223"/>
      <c r="C97" s="223"/>
      <c r="D97" s="223"/>
      <c r="E97" s="223"/>
      <c r="F97" s="223"/>
      <c r="G97" s="223"/>
      <c r="H97" s="224"/>
      <c r="I97" s="4">
        <v>91</v>
      </c>
      <c r="J97" s="27">
        <v>688296</v>
      </c>
      <c r="K97" s="27">
        <v>611819</v>
      </c>
      <c r="L97" s="44"/>
    </row>
    <row r="98" spans="1:12" ht="12.75" customHeight="1">
      <c r="A98" s="222" t="s">
        <v>331</v>
      </c>
      <c r="B98" s="223"/>
      <c r="C98" s="223"/>
      <c r="D98" s="223"/>
      <c r="E98" s="223"/>
      <c r="F98" s="223"/>
      <c r="G98" s="223"/>
      <c r="H98" s="224"/>
      <c r="I98" s="4">
        <v>92</v>
      </c>
      <c r="J98" s="27"/>
      <c r="K98" s="27"/>
      <c r="L98" s="44"/>
    </row>
    <row r="99" spans="1:12" ht="12.75" customHeight="1">
      <c r="A99" s="225" t="s">
        <v>321</v>
      </c>
      <c r="B99" s="226"/>
      <c r="C99" s="226"/>
      <c r="D99" s="226"/>
      <c r="E99" s="226"/>
      <c r="F99" s="226"/>
      <c r="G99" s="226"/>
      <c r="H99" s="227"/>
      <c r="I99" s="4">
        <v>93</v>
      </c>
      <c r="J99" s="26">
        <f>SUM(J100:J111)</f>
        <v>319195780</v>
      </c>
      <c r="K99" s="26">
        <f>SUM(K100:K111)</f>
        <v>383355727</v>
      </c>
      <c r="L99" s="44"/>
    </row>
    <row r="100" spans="1:12" ht="12.75" customHeight="1">
      <c r="A100" s="222" t="s">
        <v>203</v>
      </c>
      <c r="B100" s="223"/>
      <c r="C100" s="223"/>
      <c r="D100" s="223"/>
      <c r="E100" s="223"/>
      <c r="F100" s="223"/>
      <c r="G100" s="223"/>
      <c r="H100" s="224"/>
      <c r="I100" s="4">
        <v>94</v>
      </c>
      <c r="J100" s="27">
        <v>9856361</v>
      </c>
      <c r="K100" s="27">
        <v>224975</v>
      </c>
      <c r="L100" s="44"/>
    </row>
    <row r="101" spans="1:12" ht="12.75" customHeight="1">
      <c r="A101" s="222" t="s">
        <v>274</v>
      </c>
      <c r="B101" s="223"/>
      <c r="C101" s="223"/>
      <c r="D101" s="223"/>
      <c r="E101" s="223"/>
      <c r="F101" s="223"/>
      <c r="G101" s="223"/>
      <c r="H101" s="224"/>
      <c r="I101" s="4">
        <v>95</v>
      </c>
      <c r="J101" s="27"/>
      <c r="K101" s="27">
        <v>1118745</v>
      </c>
      <c r="L101" s="44"/>
    </row>
    <row r="102" spans="1:12" ht="12.75" customHeight="1">
      <c r="A102" s="222" t="s">
        <v>204</v>
      </c>
      <c r="B102" s="223"/>
      <c r="C102" s="223"/>
      <c r="D102" s="223"/>
      <c r="E102" s="223"/>
      <c r="F102" s="223"/>
      <c r="G102" s="223"/>
      <c r="H102" s="224"/>
      <c r="I102" s="4">
        <v>96</v>
      </c>
      <c r="J102" s="27">
        <v>119271350</v>
      </c>
      <c r="K102" s="27">
        <v>63435078</v>
      </c>
      <c r="L102" s="44"/>
    </row>
    <row r="103" spans="1:12" ht="12.75" customHeight="1">
      <c r="A103" s="222" t="s">
        <v>319</v>
      </c>
      <c r="B103" s="223"/>
      <c r="C103" s="223"/>
      <c r="D103" s="223"/>
      <c r="E103" s="223"/>
      <c r="F103" s="223"/>
      <c r="G103" s="223"/>
      <c r="H103" s="224"/>
      <c r="I103" s="4">
        <v>97</v>
      </c>
      <c r="J103" s="27">
        <v>35156109</v>
      </c>
      <c r="K103" s="27">
        <v>108417000</v>
      </c>
      <c r="L103" s="44"/>
    </row>
    <row r="104" spans="1:12" ht="12.75" customHeight="1">
      <c r="A104" s="222" t="s">
        <v>275</v>
      </c>
      <c r="B104" s="223"/>
      <c r="C104" s="223"/>
      <c r="D104" s="223"/>
      <c r="E104" s="223"/>
      <c r="F104" s="223"/>
      <c r="G104" s="223"/>
      <c r="H104" s="224"/>
      <c r="I104" s="4">
        <v>98</v>
      </c>
      <c r="J104" s="27">
        <v>141663745</v>
      </c>
      <c r="K104" s="27">
        <v>200483070</v>
      </c>
      <c r="L104" s="44"/>
    </row>
    <row r="105" spans="1:12" ht="12.75" customHeight="1">
      <c r="A105" s="222" t="s">
        <v>320</v>
      </c>
      <c r="B105" s="223"/>
      <c r="C105" s="223"/>
      <c r="D105" s="223"/>
      <c r="E105" s="223"/>
      <c r="F105" s="223"/>
      <c r="G105" s="223"/>
      <c r="H105" s="224"/>
      <c r="I105" s="4">
        <v>99</v>
      </c>
      <c r="J105" s="27">
        <v>2697373</v>
      </c>
      <c r="K105" s="27"/>
      <c r="L105" s="44"/>
    </row>
    <row r="106" spans="1:12" ht="12.75" customHeight="1">
      <c r="A106" s="222" t="s">
        <v>322</v>
      </c>
      <c r="B106" s="223"/>
      <c r="C106" s="223"/>
      <c r="D106" s="223"/>
      <c r="E106" s="223"/>
      <c r="F106" s="223"/>
      <c r="G106" s="223"/>
      <c r="H106" s="224"/>
      <c r="I106" s="4">
        <v>100</v>
      </c>
      <c r="J106" s="27"/>
      <c r="K106" s="27"/>
      <c r="L106" s="44"/>
    </row>
    <row r="107" spans="1:12" ht="12.75" customHeight="1">
      <c r="A107" s="222" t="s">
        <v>323</v>
      </c>
      <c r="B107" s="223"/>
      <c r="C107" s="223"/>
      <c r="D107" s="223"/>
      <c r="E107" s="223"/>
      <c r="F107" s="223"/>
      <c r="G107" s="223"/>
      <c r="H107" s="224"/>
      <c r="I107" s="4">
        <v>101</v>
      </c>
      <c r="J107" s="27">
        <v>3954352</v>
      </c>
      <c r="K107" s="27">
        <v>4495863</v>
      </c>
      <c r="L107" s="44"/>
    </row>
    <row r="108" spans="1:13" ht="12.75" customHeight="1">
      <c r="A108" s="222" t="s">
        <v>324</v>
      </c>
      <c r="B108" s="223"/>
      <c r="C108" s="223"/>
      <c r="D108" s="223"/>
      <c r="E108" s="223"/>
      <c r="F108" s="223"/>
      <c r="G108" s="223"/>
      <c r="H108" s="224"/>
      <c r="I108" s="4">
        <v>102</v>
      </c>
      <c r="J108" s="27">
        <v>4183211</v>
      </c>
      <c r="K108" s="27">
        <v>4317005</v>
      </c>
      <c r="L108" s="44"/>
      <c r="M108" s="9"/>
    </row>
    <row r="109" spans="1:12" ht="12.75" customHeight="1">
      <c r="A109" s="222" t="s">
        <v>325</v>
      </c>
      <c r="B109" s="223"/>
      <c r="C109" s="223"/>
      <c r="D109" s="223"/>
      <c r="E109" s="223"/>
      <c r="F109" s="223"/>
      <c r="G109" s="223"/>
      <c r="H109" s="224"/>
      <c r="I109" s="4">
        <v>103</v>
      </c>
      <c r="J109" s="27">
        <v>11874</v>
      </c>
      <c r="K109" s="27">
        <v>11874</v>
      </c>
      <c r="L109" s="44"/>
    </row>
    <row r="110" spans="1:13" ht="12.75" customHeight="1">
      <c r="A110" s="222" t="s">
        <v>327</v>
      </c>
      <c r="B110" s="223"/>
      <c r="C110" s="223"/>
      <c r="D110" s="223"/>
      <c r="E110" s="223"/>
      <c r="F110" s="223"/>
      <c r="G110" s="223"/>
      <c r="H110" s="224"/>
      <c r="I110" s="4">
        <v>104</v>
      </c>
      <c r="J110" s="27"/>
      <c r="K110" s="27"/>
      <c r="L110" s="44"/>
      <c r="M110" s="9"/>
    </row>
    <row r="111" spans="1:12" ht="12.75" customHeight="1">
      <c r="A111" s="222" t="s">
        <v>326</v>
      </c>
      <c r="B111" s="223"/>
      <c r="C111" s="223"/>
      <c r="D111" s="223"/>
      <c r="E111" s="223"/>
      <c r="F111" s="223"/>
      <c r="G111" s="223"/>
      <c r="H111" s="224"/>
      <c r="I111" s="4">
        <v>105</v>
      </c>
      <c r="J111" s="27">
        <v>2401405</v>
      </c>
      <c r="K111" s="27">
        <v>852117</v>
      </c>
      <c r="L111" s="44"/>
    </row>
    <row r="112" spans="1:12" ht="12.75" customHeight="1">
      <c r="A112" s="225" t="s">
        <v>329</v>
      </c>
      <c r="B112" s="226"/>
      <c r="C112" s="226"/>
      <c r="D112" s="226"/>
      <c r="E112" s="226"/>
      <c r="F112" s="226"/>
      <c r="G112" s="226"/>
      <c r="H112" s="227"/>
      <c r="I112" s="4">
        <v>106</v>
      </c>
      <c r="J112" s="27">
        <v>10691160</v>
      </c>
      <c r="K112" s="27">
        <v>31493778</v>
      </c>
      <c r="L112" s="44"/>
    </row>
    <row r="113" spans="1:13" ht="12.75" customHeight="1">
      <c r="A113" s="225" t="s">
        <v>328</v>
      </c>
      <c r="B113" s="226"/>
      <c r="C113" s="226"/>
      <c r="D113" s="226"/>
      <c r="E113" s="226"/>
      <c r="F113" s="226"/>
      <c r="G113" s="226"/>
      <c r="H113" s="227"/>
      <c r="I113" s="4">
        <v>107</v>
      </c>
      <c r="J113" s="26">
        <f>J68+J85+J89+J99+J112</f>
        <v>1440108446</v>
      </c>
      <c r="K113" s="26">
        <f>K68+K85+K89+K99+K112</f>
        <v>1392706299</v>
      </c>
      <c r="L113" s="44"/>
      <c r="M113" s="9"/>
    </row>
    <row r="114" spans="1:13" ht="12.75" customHeight="1">
      <c r="A114" s="240" t="s">
        <v>194</v>
      </c>
      <c r="B114" s="241"/>
      <c r="C114" s="241"/>
      <c r="D114" s="241"/>
      <c r="E114" s="241"/>
      <c r="F114" s="241"/>
      <c r="G114" s="241"/>
      <c r="H114" s="242"/>
      <c r="I114" s="5">
        <v>108</v>
      </c>
      <c r="J114" s="28">
        <v>417364560</v>
      </c>
      <c r="K114" s="28">
        <v>740636185</v>
      </c>
      <c r="L114" s="44"/>
      <c r="M114" s="9"/>
    </row>
    <row r="115" spans="1:12" ht="12.75" customHeight="1">
      <c r="A115" s="203" t="s">
        <v>205</v>
      </c>
      <c r="B115" s="243"/>
      <c r="C115" s="243"/>
      <c r="D115" s="243"/>
      <c r="E115" s="243"/>
      <c r="F115" s="243"/>
      <c r="G115" s="243"/>
      <c r="H115" s="243"/>
      <c r="I115" s="244"/>
      <c r="J115" s="244"/>
      <c r="K115" s="244"/>
      <c r="L115" s="245"/>
    </row>
    <row r="116" spans="1:12" ht="12.75" customHeight="1">
      <c r="A116" s="208" t="s">
        <v>206</v>
      </c>
      <c r="B116" s="209"/>
      <c r="C116" s="209"/>
      <c r="D116" s="209"/>
      <c r="E116" s="209"/>
      <c r="F116" s="209"/>
      <c r="G116" s="209"/>
      <c r="H116" s="209"/>
      <c r="I116" s="246"/>
      <c r="J116" s="246"/>
      <c r="K116" s="246"/>
      <c r="L116" s="247"/>
    </row>
    <row r="117" spans="1:13" ht="12.75" customHeight="1">
      <c r="A117" s="231" t="s">
        <v>409</v>
      </c>
      <c r="B117" s="232"/>
      <c r="C117" s="232"/>
      <c r="D117" s="232"/>
      <c r="E117" s="232"/>
      <c r="F117" s="232"/>
      <c r="G117" s="232"/>
      <c r="H117" s="233"/>
      <c r="I117" s="4">
        <v>109</v>
      </c>
      <c r="J117" s="27">
        <v>458413003</v>
      </c>
      <c r="K117" s="27">
        <v>472319113</v>
      </c>
      <c r="L117" s="44"/>
      <c r="M117" s="9"/>
    </row>
    <row r="118" spans="1:12" ht="12.75" customHeight="1">
      <c r="A118" s="237" t="s">
        <v>410</v>
      </c>
      <c r="B118" s="238"/>
      <c r="C118" s="238"/>
      <c r="D118" s="238"/>
      <c r="E118" s="238"/>
      <c r="F118" s="238"/>
      <c r="G118" s="238"/>
      <c r="H118" s="239"/>
      <c r="I118" s="7">
        <v>110</v>
      </c>
      <c r="J118" s="28">
        <v>153802965</v>
      </c>
      <c r="K118" s="28">
        <v>150619175</v>
      </c>
      <c r="L118" s="44"/>
    </row>
    <row r="119" spans="1:11" ht="12.75">
      <c r="A119" s="1"/>
      <c r="B119" s="1"/>
      <c r="C119" s="1"/>
      <c r="D119" s="1"/>
      <c r="E119" s="1"/>
      <c r="F119" s="1"/>
      <c r="G119" s="1"/>
      <c r="H119" s="1"/>
      <c r="I119" s="2"/>
      <c r="J119" s="3"/>
      <c r="K119" s="3"/>
    </row>
    <row r="120" spans="1:11" ht="12.75">
      <c r="A120" s="44"/>
      <c r="B120" s="44"/>
      <c r="C120" s="44"/>
      <c r="D120" s="44"/>
      <c r="E120" s="44"/>
      <c r="F120" s="44"/>
      <c r="G120" s="44"/>
      <c r="H120" s="44"/>
      <c r="I120" s="44"/>
      <c r="J120" s="44"/>
      <c r="K120" s="44"/>
    </row>
  </sheetData>
  <sheetProtection/>
  <protectedRanges>
    <protectedRange sqref="G2:H2" name="Range2"/>
  </protectedRanges>
  <mergeCells count="119">
    <mergeCell ref="A117:H117"/>
    <mergeCell ref="A118:H118"/>
    <mergeCell ref="A112:H112"/>
    <mergeCell ref="A113:H113"/>
    <mergeCell ref="A114:H114"/>
    <mergeCell ref="A115:L115"/>
    <mergeCell ref="A116:L116"/>
    <mergeCell ref="A108:H108"/>
    <mergeCell ref="A109:H109"/>
    <mergeCell ref="A110:H110"/>
    <mergeCell ref="A111:H111"/>
    <mergeCell ref="A103:H103"/>
    <mergeCell ref="A104:H104"/>
    <mergeCell ref="A105:H105"/>
    <mergeCell ref="A107:H107"/>
    <mergeCell ref="A106:H106"/>
    <mergeCell ref="A99:H99"/>
    <mergeCell ref="A100:H100"/>
    <mergeCell ref="A101:H101"/>
    <mergeCell ref="A102:H102"/>
    <mergeCell ref="A94:H94"/>
    <mergeCell ref="A95:H95"/>
    <mergeCell ref="A97:H97"/>
    <mergeCell ref="A98:H98"/>
    <mergeCell ref="A96:H96"/>
    <mergeCell ref="A90:H90"/>
    <mergeCell ref="A91:H91"/>
    <mergeCell ref="A92:H92"/>
    <mergeCell ref="A93:H93"/>
    <mergeCell ref="A86:H86"/>
    <mergeCell ref="A87:H87"/>
    <mergeCell ref="A88:H88"/>
    <mergeCell ref="A89:H89"/>
    <mergeCell ref="A85:H85"/>
    <mergeCell ref="A79:H79"/>
    <mergeCell ref="A80:H80"/>
    <mergeCell ref="A83:H83"/>
    <mergeCell ref="A78:H78"/>
    <mergeCell ref="A81:H81"/>
    <mergeCell ref="A82:H82"/>
    <mergeCell ref="A84:H84"/>
    <mergeCell ref="A74:H74"/>
    <mergeCell ref="A75:H75"/>
    <mergeCell ref="A76:H76"/>
    <mergeCell ref="A77:H77"/>
    <mergeCell ref="A71:H71"/>
    <mergeCell ref="A67:L67"/>
    <mergeCell ref="A72:H72"/>
    <mergeCell ref="A73:H73"/>
    <mergeCell ref="A66:H66"/>
    <mergeCell ref="A68:H68"/>
    <mergeCell ref="A69:H69"/>
    <mergeCell ref="A70:H70"/>
    <mergeCell ref="A65:H65"/>
    <mergeCell ref="A55:H55"/>
    <mergeCell ref="A56:H56"/>
    <mergeCell ref="A57:H57"/>
    <mergeCell ref="A58:H58"/>
    <mergeCell ref="A59:H59"/>
    <mergeCell ref="A61:H61"/>
    <mergeCell ref="A62:H62"/>
    <mergeCell ref="A63:H63"/>
    <mergeCell ref="A64:H64"/>
    <mergeCell ref="A60:H60"/>
    <mergeCell ref="A49:H49"/>
    <mergeCell ref="A50:H50"/>
    <mergeCell ref="A51:H51"/>
    <mergeCell ref="A52:H52"/>
    <mergeCell ref="A53:H53"/>
    <mergeCell ref="A54:H54"/>
    <mergeCell ref="A45:H45"/>
    <mergeCell ref="A46:H46"/>
    <mergeCell ref="A48:H48"/>
    <mergeCell ref="A47:H47"/>
    <mergeCell ref="A41:H41"/>
    <mergeCell ref="A42:H42"/>
    <mergeCell ref="A43:H43"/>
    <mergeCell ref="A44:H44"/>
    <mergeCell ref="A37:H37"/>
    <mergeCell ref="A38:H38"/>
    <mergeCell ref="A39:H39"/>
    <mergeCell ref="A40:H40"/>
    <mergeCell ref="A32:H32"/>
    <mergeCell ref="A34:H34"/>
    <mergeCell ref="A35:H35"/>
    <mergeCell ref="A36:H36"/>
    <mergeCell ref="A33:H33"/>
    <mergeCell ref="A28:H28"/>
    <mergeCell ref="A30:H30"/>
    <mergeCell ref="A29:H29"/>
    <mergeCell ref="A31:H31"/>
    <mergeCell ref="A24:H24"/>
    <mergeCell ref="A25:H25"/>
    <mergeCell ref="A26:H26"/>
    <mergeCell ref="A27:H27"/>
    <mergeCell ref="A20:H20"/>
    <mergeCell ref="A21:H21"/>
    <mergeCell ref="A22:H22"/>
    <mergeCell ref="A23:H23"/>
    <mergeCell ref="A16:H16"/>
    <mergeCell ref="A17:H17"/>
    <mergeCell ref="A18:H18"/>
    <mergeCell ref="A19:H19"/>
    <mergeCell ref="A12:H12"/>
    <mergeCell ref="A13:H13"/>
    <mergeCell ref="A14:H14"/>
    <mergeCell ref="A15:H15"/>
    <mergeCell ref="A8:H8"/>
    <mergeCell ref="A9:H9"/>
    <mergeCell ref="A10:H10"/>
    <mergeCell ref="A11:H11"/>
    <mergeCell ref="A5:L5"/>
    <mergeCell ref="A1:K1"/>
    <mergeCell ref="A6:H6"/>
    <mergeCell ref="A7:H7"/>
    <mergeCell ref="E2:F2"/>
    <mergeCell ref="G2:H2"/>
    <mergeCell ref="A3:H3"/>
    <mergeCell ref="A4:H4"/>
  </mergeCells>
  <dataValidations count="5">
    <dataValidation type="whole" operator="greaterThanOrEqual" allowBlank="1" showInputMessage="1" showErrorMessage="1" errorTitle="Pogrešan unos" error="Mogu se unijeti samo cjelobrojne pozitivne vrijednosti." sqref="J78:K83 J69:K69 J7:K66 J71:K76 J85:K114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7:K77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68:K68">
      <formula1>999999999999</formula1>
    </dataValidation>
    <dataValidation type="whole" operator="notEqual" allowBlank="1" showInputMessage="1" showErrorMessage="1" errorTitle="Pogrešan unos" error="Mogu se unijeti samo cjelobrojne vrijednosti." sqref="J84:K84 J117:K118">
      <formula1>999999999999</formula1>
    </dataValidation>
  </dataValidations>
  <printOptions horizontalCentered="1"/>
  <pageMargins left="0.2362204724409449" right="0.1968503937007874" top="0.5511811023622047" bottom="0.35433070866141736" header="0.35433070866141736" footer="0.1968503937007874"/>
  <pageSetup horizontalDpi="600" verticalDpi="600" orientation="portrait" paperSize="9" scale="91" r:id="rId1"/>
  <rowBreaks count="1" manualBreakCount="1">
    <brk id="6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71"/>
  <sheetViews>
    <sheetView tabSelected="1" zoomScaleSheetLayoutView="110" zoomScalePageLayoutView="0" workbookViewId="0" topLeftCell="A1">
      <selection activeCell="L71" sqref="L71"/>
    </sheetView>
  </sheetViews>
  <sheetFormatPr defaultColWidth="9.140625" defaultRowHeight="12.75"/>
  <cols>
    <col min="1" max="7" width="9.140625" style="85" customWidth="1"/>
    <col min="8" max="8" width="10.57421875" style="85" customWidth="1"/>
    <col min="9" max="9" width="9.140625" style="85" customWidth="1"/>
    <col min="10" max="11" width="11.00390625" style="85" customWidth="1"/>
    <col min="12" max="16384" width="9.140625" style="85" customWidth="1"/>
  </cols>
  <sheetData>
    <row r="1" spans="1:11" ht="12.75" customHeight="1">
      <c r="A1" s="249" t="s">
        <v>348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</row>
    <row r="2" spans="1:11" ht="12.75" customHeight="1">
      <c r="A2" s="250" t="s">
        <v>467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</row>
    <row r="3" spans="1:11" ht="12.75">
      <c r="A3" s="86"/>
      <c r="B3" s="87"/>
      <c r="C3" s="87"/>
      <c r="D3" s="87"/>
      <c r="E3" s="87"/>
      <c r="F3" s="87"/>
      <c r="G3" s="87"/>
      <c r="H3" s="87"/>
      <c r="I3" s="87"/>
      <c r="J3" s="87"/>
      <c r="K3" s="88"/>
    </row>
    <row r="4" spans="1:11" ht="12.75" customHeight="1">
      <c r="A4" s="251" t="s">
        <v>418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</row>
    <row r="5" spans="1:11" ht="24.75" thickBot="1">
      <c r="A5" s="253" t="s">
        <v>165</v>
      </c>
      <c r="B5" s="253"/>
      <c r="C5" s="253"/>
      <c r="D5" s="253"/>
      <c r="E5" s="253"/>
      <c r="F5" s="253"/>
      <c r="G5" s="253"/>
      <c r="H5" s="253"/>
      <c r="I5" s="89" t="s">
        <v>210</v>
      </c>
      <c r="J5" s="99" t="s">
        <v>211</v>
      </c>
      <c r="K5" s="99" t="s">
        <v>212</v>
      </c>
    </row>
    <row r="6" spans="1:11" ht="12.75">
      <c r="A6" s="248">
        <v>1</v>
      </c>
      <c r="B6" s="248"/>
      <c r="C6" s="248"/>
      <c r="D6" s="248"/>
      <c r="E6" s="248"/>
      <c r="F6" s="248"/>
      <c r="G6" s="248"/>
      <c r="H6" s="248"/>
      <c r="I6" s="91">
        <v>2</v>
      </c>
      <c r="J6" s="90">
        <v>3</v>
      </c>
      <c r="K6" s="90">
        <v>5</v>
      </c>
    </row>
    <row r="7" spans="1:11" ht="12.75" customHeight="1">
      <c r="A7" s="208" t="s">
        <v>349</v>
      </c>
      <c r="B7" s="209"/>
      <c r="C7" s="209"/>
      <c r="D7" s="209"/>
      <c r="E7" s="209"/>
      <c r="F7" s="209"/>
      <c r="G7" s="209"/>
      <c r="H7" s="210"/>
      <c r="I7" s="92">
        <v>111</v>
      </c>
      <c r="J7" s="34">
        <f>SUM(J8:J9)</f>
        <v>953163524</v>
      </c>
      <c r="K7" s="34">
        <f>SUM(K8:K9)</f>
        <v>1121307598</v>
      </c>
    </row>
    <row r="8" spans="1:11" ht="12.75" customHeight="1">
      <c r="A8" s="211" t="s">
        <v>350</v>
      </c>
      <c r="B8" s="212"/>
      <c r="C8" s="212"/>
      <c r="D8" s="212"/>
      <c r="E8" s="212"/>
      <c r="F8" s="212"/>
      <c r="G8" s="212"/>
      <c r="H8" s="213"/>
      <c r="I8" s="93">
        <v>112</v>
      </c>
      <c r="J8" s="27">
        <v>930338512</v>
      </c>
      <c r="K8" s="27">
        <v>1106566671</v>
      </c>
    </row>
    <row r="9" spans="1:11" ht="12.75" customHeight="1">
      <c r="A9" s="211" t="s">
        <v>351</v>
      </c>
      <c r="B9" s="212"/>
      <c r="C9" s="212"/>
      <c r="D9" s="212"/>
      <c r="E9" s="212"/>
      <c r="F9" s="212"/>
      <c r="G9" s="212"/>
      <c r="H9" s="213"/>
      <c r="I9" s="93">
        <v>113</v>
      </c>
      <c r="J9" s="27">
        <v>22825012</v>
      </c>
      <c r="K9" s="27">
        <v>14740927</v>
      </c>
    </row>
    <row r="10" spans="1:11" ht="12.75" customHeight="1">
      <c r="A10" s="211" t="s">
        <v>352</v>
      </c>
      <c r="B10" s="212"/>
      <c r="C10" s="212"/>
      <c r="D10" s="212"/>
      <c r="E10" s="212"/>
      <c r="F10" s="212"/>
      <c r="G10" s="212"/>
      <c r="H10" s="213"/>
      <c r="I10" s="93">
        <v>114</v>
      </c>
      <c r="J10" s="26">
        <f>J11+J12+J16+J20+J21+J22+J25+J26</f>
        <v>894747479</v>
      </c>
      <c r="K10" s="26">
        <f>K11+K12+K16+K20+K21+K22+K25+K26</f>
        <v>1073831591</v>
      </c>
    </row>
    <row r="11" spans="1:11" ht="12.75" customHeight="1">
      <c r="A11" s="225" t="s">
        <v>353</v>
      </c>
      <c r="B11" s="226"/>
      <c r="C11" s="226"/>
      <c r="D11" s="226"/>
      <c r="E11" s="226"/>
      <c r="F11" s="226"/>
      <c r="G11" s="226"/>
      <c r="H11" s="227"/>
      <c r="I11" s="93">
        <v>115</v>
      </c>
      <c r="J11" s="27">
        <v>7135108</v>
      </c>
      <c r="K11" s="27">
        <v>171168240</v>
      </c>
    </row>
    <row r="12" spans="1:11" ht="12.75" customHeight="1">
      <c r="A12" s="225" t="s">
        <v>354</v>
      </c>
      <c r="B12" s="226"/>
      <c r="C12" s="226"/>
      <c r="D12" s="226"/>
      <c r="E12" s="226"/>
      <c r="F12" s="226"/>
      <c r="G12" s="226"/>
      <c r="H12" s="227"/>
      <c r="I12" s="93">
        <v>116</v>
      </c>
      <c r="J12" s="26">
        <f>SUM(J13:J15)</f>
        <v>713937990</v>
      </c>
      <c r="K12" s="26">
        <f>SUM(K13:K15)</f>
        <v>736612622</v>
      </c>
    </row>
    <row r="13" spans="1:11" ht="12.75" customHeight="1">
      <c r="A13" s="222" t="s">
        <v>355</v>
      </c>
      <c r="B13" s="223"/>
      <c r="C13" s="223"/>
      <c r="D13" s="223"/>
      <c r="E13" s="223"/>
      <c r="F13" s="223"/>
      <c r="G13" s="223"/>
      <c r="H13" s="224"/>
      <c r="I13" s="93">
        <v>117</v>
      </c>
      <c r="J13" s="27">
        <v>480439134</v>
      </c>
      <c r="K13" s="27">
        <v>477788481</v>
      </c>
    </row>
    <row r="14" spans="1:11" ht="12.75" customHeight="1">
      <c r="A14" s="222" t="s">
        <v>214</v>
      </c>
      <c r="B14" s="223"/>
      <c r="C14" s="223"/>
      <c r="D14" s="223"/>
      <c r="E14" s="223"/>
      <c r="F14" s="223"/>
      <c r="G14" s="223"/>
      <c r="H14" s="224"/>
      <c r="I14" s="93">
        <v>118</v>
      </c>
      <c r="J14" s="27">
        <v>142158261</v>
      </c>
      <c r="K14" s="27">
        <v>162254639</v>
      </c>
    </row>
    <row r="15" spans="1:11" ht="12.75" customHeight="1">
      <c r="A15" s="222" t="s">
        <v>215</v>
      </c>
      <c r="B15" s="223"/>
      <c r="C15" s="223"/>
      <c r="D15" s="223"/>
      <c r="E15" s="223"/>
      <c r="F15" s="223"/>
      <c r="G15" s="223"/>
      <c r="H15" s="224"/>
      <c r="I15" s="93">
        <v>119</v>
      </c>
      <c r="J15" s="27">
        <v>91340595</v>
      </c>
      <c r="K15" s="27">
        <v>96569502</v>
      </c>
    </row>
    <row r="16" spans="1:11" ht="12.75" customHeight="1">
      <c r="A16" s="225" t="s">
        <v>356</v>
      </c>
      <c r="B16" s="226"/>
      <c r="C16" s="226"/>
      <c r="D16" s="226"/>
      <c r="E16" s="226"/>
      <c r="F16" s="226"/>
      <c r="G16" s="226"/>
      <c r="H16" s="227"/>
      <c r="I16" s="93">
        <v>120</v>
      </c>
      <c r="J16" s="26">
        <f>SUM(J17:J19)</f>
        <v>84070960</v>
      </c>
      <c r="K16" s="26">
        <f>SUM(K17:K19)</f>
        <v>77589827</v>
      </c>
    </row>
    <row r="17" spans="1:11" ht="12.75" customHeight="1">
      <c r="A17" s="222" t="s">
        <v>216</v>
      </c>
      <c r="B17" s="223"/>
      <c r="C17" s="223"/>
      <c r="D17" s="223"/>
      <c r="E17" s="223"/>
      <c r="F17" s="223"/>
      <c r="G17" s="223"/>
      <c r="H17" s="224"/>
      <c r="I17" s="93">
        <v>121</v>
      </c>
      <c r="J17" s="27">
        <v>49889405</v>
      </c>
      <c r="K17" s="27">
        <v>46644649</v>
      </c>
    </row>
    <row r="18" spans="1:11" ht="12.75" customHeight="1">
      <c r="A18" s="222" t="s">
        <v>276</v>
      </c>
      <c r="B18" s="223"/>
      <c r="C18" s="223"/>
      <c r="D18" s="223"/>
      <c r="E18" s="223"/>
      <c r="F18" s="223"/>
      <c r="G18" s="223"/>
      <c r="H18" s="224"/>
      <c r="I18" s="93">
        <v>122</v>
      </c>
      <c r="J18" s="27">
        <v>21854442</v>
      </c>
      <c r="K18" s="27">
        <v>19574701</v>
      </c>
    </row>
    <row r="19" spans="1:11" ht="12.75" customHeight="1">
      <c r="A19" s="222" t="s">
        <v>357</v>
      </c>
      <c r="B19" s="223"/>
      <c r="C19" s="223"/>
      <c r="D19" s="223"/>
      <c r="E19" s="223"/>
      <c r="F19" s="223"/>
      <c r="G19" s="223"/>
      <c r="H19" s="224"/>
      <c r="I19" s="93">
        <v>123</v>
      </c>
      <c r="J19" s="27">
        <v>12327113</v>
      </c>
      <c r="K19" s="27">
        <v>11370477</v>
      </c>
    </row>
    <row r="20" spans="1:11" ht="12.75" customHeight="1">
      <c r="A20" s="225" t="s">
        <v>358</v>
      </c>
      <c r="B20" s="226"/>
      <c r="C20" s="226"/>
      <c r="D20" s="226"/>
      <c r="E20" s="226"/>
      <c r="F20" s="226"/>
      <c r="G20" s="226"/>
      <c r="H20" s="227"/>
      <c r="I20" s="93">
        <v>124</v>
      </c>
      <c r="J20" s="27">
        <v>46342475</v>
      </c>
      <c r="K20" s="27">
        <v>52037378</v>
      </c>
    </row>
    <row r="21" spans="1:11" ht="12.75" customHeight="1">
      <c r="A21" s="225" t="s">
        <v>359</v>
      </c>
      <c r="B21" s="226"/>
      <c r="C21" s="226"/>
      <c r="D21" s="226"/>
      <c r="E21" s="226"/>
      <c r="F21" s="226"/>
      <c r="G21" s="226"/>
      <c r="H21" s="227"/>
      <c r="I21" s="93">
        <v>125</v>
      </c>
      <c r="J21" s="27">
        <v>29876638</v>
      </c>
      <c r="K21" s="27">
        <v>27038659</v>
      </c>
    </row>
    <row r="22" spans="1:11" ht="12.75">
      <c r="A22" s="254" t="s">
        <v>360</v>
      </c>
      <c r="B22" s="255"/>
      <c r="C22" s="255"/>
      <c r="D22" s="255"/>
      <c r="E22" s="255"/>
      <c r="F22" s="255"/>
      <c r="G22" s="255"/>
      <c r="H22" s="256"/>
      <c r="I22" s="93">
        <v>126</v>
      </c>
      <c r="J22" s="26">
        <f>SUM(J23:J24)</f>
        <v>251863</v>
      </c>
      <c r="K22" s="26">
        <f>SUM(K23:K24)</f>
        <v>543983</v>
      </c>
    </row>
    <row r="23" spans="1:11" ht="12.75" customHeight="1">
      <c r="A23" s="222" t="s">
        <v>361</v>
      </c>
      <c r="B23" s="223"/>
      <c r="C23" s="223"/>
      <c r="D23" s="223"/>
      <c r="E23" s="223"/>
      <c r="F23" s="223"/>
      <c r="G23" s="223"/>
      <c r="H23" s="224"/>
      <c r="I23" s="93">
        <v>127</v>
      </c>
      <c r="J23" s="27"/>
      <c r="K23" s="27"/>
    </row>
    <row r="24" spans="1:11" ht="12.75" customHeight="1">
      <c r="A24" s="222" t="s">
        <v>362</v>
      </c>
      <c r="B24" s="223"/>
      <c r="C24" s="223"/>
      <c r="D24" s="223"/>
      <c r="E24" s="223"/>
      <c r="F24" s="223"/>
      <c r="G24" s="223"/>
      <c r="H24" s="224"/>
      <c r="I24" s="93">
        <v>128</v>
      </c>
      <c r="J24" s="27">
        <v>251863</v>
      </c>
      <c r="K24" s="27">
        <v>543983</v>
      </c>
    </row>
    <row r="25" spans="1:11" ht="12.75" customHeight="1">
      <c r="A25" s="225" t="s">
        <v>363</v>
      </c>
      <c r="B25" s="226"/>
      <c r="C25" s="226"/>
      <c r="D25" s="226"/>
      <c r="E25" s="226"/>
      <c r="F25" s="226"/>
      <c r="G25" s="226"/>
      <c r="H25" s="227"/>
      <c r="I25" s="93">
        <v>129</v>
      </c>
      <c r="J25" s="27">
        <v>5907670</v>
      </c>
      <c r="K25" s="27">
        <v>359036</v>
      </c>
    </row>
    <row r="26" spans="1:11" ht="12.75" customHeight="1">
      <c r="A26" s="225" t="s">
        <v>364</v>
      </c>
      <c r="B26" s="226"/>
      <c r="C26" s="226"/>
      <c r="D26" s="226"/>
      <c r="E26" s="226"/>
      <c r="F26" s="226"/>
      <c r="G26" s="226"/>
      <c r="H26" s="227"/>
      <c r="I26" s="93">
        <v>130</v>
      </c>
      <c r="J26" s="27">
        <v>7224775</v>
      </c>
      <c r="K26" s="27">
        <v>8481846</v>
      </c>
    </row>
    <row r="27" spans="1:11" ht="12.75" customHeight="1">
      <c r="A27" s="225" t="s">
        <v>365</v>
      </c>
      <c r="B27" s="226"/>
      <c r="C27" s="226"/>
      <c r="D27" s="226"/>
      <c r="E27" s="226"/>
      <c r="F27" s="226"/>
      <c r="G27" s="226"/>
      <c r="H27" s="227"/>
      <c r="I27" s="93">
        <v>131</v>
      </c>
      <c r="J27" s="26">
        <f>SUM(J28:J32)</f>
        <v>25556726</v>
      </c>
      <c r="K27" s="26">
        <f>SUM(K28:K32)</f>
        <v>11493129</v>
      </c>
    </row>
    <row r="28" spans="1:11" ht="12.75">
      <c r="A28" s="254" t="s">
        <v>369</v>
      </c>
      <c r="B28" s="255"/>
      <c r="C28" s="255"/>
      <c r="D28" s="255"/>
      <c r="E28" s="255"/>
      <c r="F28" s="255"/>
      <c r="G28" s="255"/>
      <c r="H28" s="256"/>
      <c r="I28" s="93">
        <v>132</v>
      </c>
      <c r="J28" s="27">
        <v>1208</v>
      </c>
      <c r="K28" s="27">
        <v>501</v>
      </c>
    </row>
    <row r="29" spans="1:11" ht="12.75" customHeight="1">
      <c r="A29" s="254" t="s">
        <v>370</v>
      </c>
      <c r="B29" s="255"/>
      <c r="C29" s="255"/>
      <c r="D29" s="255"/>
      <c r="E29" s="255"/>
      <c r="F29" s="255"/>
      <c r="G29" s="255"/>
      <c r="H29" s="256"/>
      <c r="I29" s="93">
        <v>133</v>
      </c>
      <c r="J29" s="27">
        <v>25435571</v>
      </c>
      <c r="K29" s="27">
        <v>11479178</v>
      </c>
    </row>
    <row r="30" spans="1:11" ht="12.75">
      <c r="A30" s="254" t="s">
        <v>371</v>
      </c>
      <c r="B30" s="255"/>
      <c r="C30" s="255"/>
      <c r="D30" s="255"/>
      <c r="E30" s="255"/>
      <c r="F30" s="255"/>
      <c r="G30" s="255"/>
      <c r="H30" s="256"/>
      <c r="I30" s="93">
        <v>134</v>
      </c>
      <c r="J30" s="27"/>
      <c r="K30" s="27"/>
    </row>
    <row r="31" spans="1:11" ht="12.75" customHeight="1">
      <c r="A31" s="225" t="s">
        <v>367</v>
      </c>
      <c r="B31" s="226"/>
      <c r="C31" s="226"/>
      <c r="D31" s="226"/>
      <c r="E31" s="226"/>
      <c r="F31" s="226"/>
      <c r="G31" s="226"/>
      <c r="H31" s="227"/>
      <c r="I31" s="93">
        <v>135</v>
      </c>
      <c r="J31" s="27">
        <v>119947</v>
      </c>
      <c r="K31" s="27">
        <v>13450</v>
      </c>
    </row>
    <row r="32" spans="1:11" ht="12.75" customHeight="1">
      <c r="A32" s="225" t="s">
        <v>368</v>
      </c>
      <c r="B32" s="226"/>
      <c r="C32" s="226"/>
      <c r="D32" s="226"/>
      <c r="E32" s="226"/>
      <c r="F32" s="226"/>
      <c r="G32" s="226"/>
      <c r="H32" s="227"/>
      <c r="I32" s="93">
        <v>136</v>
      </c>
      <c r="J32" s="27"/>
      <c r="K32" s="27"/>
    </row>
    <row r="33" spans="1:11" ht="12.75">
      <c r="A33" s="254" t="s">
        <v>372</v>
      </c>
      <c r="B33" s="255"/>
      <c r="C33" s="255"/>
      <c r="D33" s="255"/>
      <c r="E33" s="255"/>
      <c r="F33" s="255"/>
      <c r="G33" s="255"/>
      <c r="H33" s="256"/>
      <c r="I33" s="93">
        <v>137</v>
      </c>
      <c r="J33" s="26">
        <f>SUM(J34:J37)</f>
        <v>81094188</v>
      </c>
      <c r="K33" s="26">
        <f>SUM(K34:K37)</f>
        <v>31151271</v>
      </c>
    </row>
    <row r="34" spans="1:11" ht="12.75" customHeight="1">
      <c r="A34" s="254" t="s">
        <v>373</v>
      </c>
      <c r="B34" s="255"/>
      <c r="C34" s="255"/>
      <c r="D34" s="255"/>
      <c r="E34" s="255"/>
      <c r="F34" s="255"/>
      <c r="G34" s="255"/>
      <c r="H34" s="256"/>
      <c r="I34" s="93">
        <v>138</v>
      </c>
      <c r="J34" s="27"/>
      <c r="K34" s="27"/>
    </row>
    <row r="35" spans="1:11" ht="12.75" customHeight="1">
      <c r="A35" s="254" t="s">
        <v>374</v>
      </c>
      <c r="B35" s="255"/>
      <c r="C35" s="255"/>
      <c r="D35" s="255"/>
      <c r="E35" s="255"/>
      <c r="F35" s="255"/>
      <c r="G35" s="255"/>
      <c r="H35" s="256"/>
      <c r="I35" s="93">
        <v>139</v>
      </c>
      <c r="J35" s="27">
        <v>42652391</v>
      </c>
      <c r="K35" s="27">
        <v>30997391</v>
      </c>
    </row>
    <row r="36" spans="1:11" ht="12.75" customHeight="1">
      <c r="A36" s="225" t="s">
        <v>366</v>
      </c>
      <c r="B36" s="226"/>
      <c r="C36" s="226"/>
      <c r="D36" s="226"/>
      <c r="E36" s="226"/>
      <c r="F36" s="226"/>
      <c r="G36" s="226"/>
      <c r="H36" s="227"/>
      <c r="I36" s="93">
        <v>140</v>
      </c>
      <c r="J36" s="27">
        <v>37449505</v>
      </c>
      <c r="K36" s="27">
        <v>414</v>
      </c>
    </row>
    <row r="37" spans="1:11" ht="12.75" customHeight="1">
      <c r="A37" s="225" t="s">
        <v>277</v>
      </c>
      <c r="B37" s="226"/>
      <c r="C37" s="226"/>
      <c r="D37" s="226"/>
      <c r="E37" s="226"/>
      <c r="F37" s="226"/>
      <c r="G37" s="226"/>
      <c r="H37" s="227"/>
      <c r="I37" s="93">
        <v>141</v>
      </c>
      <c r="J37" s="27">
        <v>992292</v>
      </c>
      <c r="K37" s="27">
        <v>153466</v>
      </c>
    </row>
    <row r="38" spans="1:11" ht="12.75">
      <c r="A38" s="254" t="s">
        <v>375</v>
      </c>
      <c r="B38" s="255"/>
      <c r="C38" s="255"/>
      <c r="D38" s="255"/>
      <c r="E38" s="255"/>
      <c r="F38" s="255"/>
      <c r="G38" s="255"/>
      <c r="H38" s="256"/>
      <c r="I38" s="93">
        <v>142</v>
      </c>
      <c r="J38" s="27"/>
      <c r="K38" s="27"/>
    </row>
    <row r="39" spans="1:11" ht="12.75" customHeight="1">
      <c r="A39" s="254" t="s">
        <v>376</v>
      </c>
      <c r="B39" s="255"/>
      <c r="C39" s="255"/>
      <c r="D39" s="255"/>
      <c r="E39" s="255"/>
      <c r="F39" s="255"/>
      <c r="G39" s="255"/>
      <c r="H39" s="256"/>
      <c r="I39" s="93">
        <v>143</v>
      </c>
      <c r="J39" s="27"/>
      <c r="K39" s="27"/>
    </row>
    <row r="40" spans="1:11" ht="12.75">
      <c r="A40" s="254" t="s">
        <v>377</v>
      </c>
      <c r="B40" s="255"/>
      <c r="C40" s="255"/>
      <c r="D40" s="255"/>
      <c r="E40" s="255"/>
      <c r="F40" s="255"/>
      <c r="G40" s="255"/>
      <c r="H40" s="256"/>
      <c r="I40" s="93">
        <v>144</v>
      </c>
      <c r="J40" s="27"/>
      <c r="K40" s="27"/>
    </row>
    <row r="41" spans="1:11" ht="12.75" customHeight="1">
      <c r="A41" s="254" t="s">
        <v>378</v>
      </c>
      <c r="B41" s="255"/>
      <c r="C41" s="255"/>
      <c r="D41" s="255"/>
      <c r="E41" s="255"/>
      <c r="F41" s="255"/>
      <c r="G41" s="255"/>
      <c r="H41" s="256"/>
      <c r="I41" s="93">
        <v>145</v>
      </c>
      <c r="J41" s="27"/>
      <c r="K41" s="27"/>
    </row>
    <row r="42" spans="1:11" ht="12.75">
      <c r="A42" s="254" t="s">
        <v>379</v>
      </c>
      <c r="B42" s="255"/>
      <c r="C42" s="255"/>
      <c r="D42" s="255"/>
      <c r="E42" s="255"/>
      <c r="F42" s="255"/>
      <c r="G42" s="255"/>
      <c r="H42" s="256"/>
      <c r="I42" s="93">
        <v>146</v>
      </c>
      <c r="J42" s="26">
        <f>J7+J27+J38+J40</f>
        <v>978720250</v>
      </c>
      <c r="K42" s="26">
        <f>K7+K27+K38+K40</f>
        <v>1132800727</v>
      </c>
    </row>
    <row r="43" spans="1:11" ht="12.75">
      <c r="A43" s="254" t="s">
        <v>380</v>
      </c>
      <c r="B43" s="255"/>
      <c r="C43" s="255"/>
      <c r="D43" s="255"/>
      <c r="E43" s="255"/>
      <c r="F43" s="255"/>
      <c r="G43" s="255"/>
      <c r="H43" s="256"/>
      <c r="I43" s="93">
        <v>147</v>
      </c>
      <c r="J43" s="26">
        <f>J10+J33+J39+J41</f>
        <v>975841667</v>
      </c>
      <c r="K43" s="26">
        <f>K10+K33+K39+K41</f>
        <v>1104982862</v>
      </c>
    </row>
    <row r="44" spans="1:11" ht="12.75">
      <c r="A44" s="254" t="s">
        <v>381</v>
      </c>
      <c r="B44" s="255"/>
      <c r="C44" s="255"/>
      <c r="D44" s="255"/>
      <c r="E44" s="255"/>
      <c r="F44" s="255"/>
      <c r="G44" s="255"/>
      <c r="H44" s="256"/>
      <c r="I44" s="93">
        <v>148</v>
      </c>
      <c r="J44" s="26">
        <f>J42-J43</f>
        <v>2878583</v>
      </c>
      <c r="K44" s="26">
        <f>K42-K43</f>
        <v>27817865</v>
      </c>
    </row>
    <row r="45" spans="1:11" ht="12.75">
      <c r="A45" s="257" t="s">
        <v>382</v>
      </c>
      <c r="B45" s="258"/>
      <c r="C45" s="258"/>
      <c r="D45" s="258"/>
      <c r="E45" s="258"/>
      <c r="F45" s="258"/>
      <c r="G45" s="258"/>
      <c r="H45" s="259"/>
      <c r="I45" s="93">
        <v>149</v>
      </c>
      <c r="J45" s="26">
        <f>IF(J42&gt;J43,J42-J43,0)</f>
        <v>2878583</v>
      </c>
      <c r="K45" s="26">
        <f>IF(K42&gt;K43,K42-K43,0)</f>
        <v>27817865</v>
      </c>
    </row>
    <row r="46" spans="1:11" ht="12.75">
      <c r="A46" s="257" t="s">
        <v>383</v>
      </c>
      <c r="B46" s="258"/>
      <c r="C46" s="258"/>
      <c r="D46" s="258"/>
      <c r="E46" s="258"/>
      <c r="F46" s="258"/>
      <c r="G46" s="258"/>
      <c r="H46" s="259"/>
      <c r="I46" s="93">
        <v>150</v>
      </c>
      <c r="J46" s="26">
        <f>IF(J43&gt;J42,J43-J42,0)</f>
        <v>0</v>
      </c>
      <c r="K46" s="26">
        <f>IF(K43&gt;K42,K43-K42,0)</f>
        <v>0</v>
      </c>
    </row>
    <row r="47" spans="1:11" ht="12.75">
      <c r="A47" s="254" t="s">
        <v>384</v>
      </c>
      <c r="B47" s="255"/>
      <c r="C47" s="255"/>
      <c r="D47" s="255"/>
      <c r="E47" s="255"/>
      <c r="F47" s="255"/>
      <c r="G47" s="255"/>
      <c r="H47" s="256"/>
      <c r="I47" s="93">
        <v>151</v>
      </c>
      <c r="J47" s="27">
        <v>1576541</v>
      </c>
      <c r="K47" s="27">
        <v>2569650</v>
      </c>
    </row>
    <row r="48" spans="1:11" ht="12.75">
      <c r="A48" s="254" t="s">
        <v>385</v>
      </c>
      <c r="B48" s="255"/>
      <c r="C48" s="255"/>
      <c r="D48" s="255"/>
      <c r="E48" s="255"/>
      <c r="F48" s="255"/>
      <c r="G48" s="255"/>
      <c r="H48" s="256"/>
      <c r="I48" s="93">
        <v>152</v>
      </c>
      <c r="J48" s="26">
        <f>J44-J47</f>
        <v>1302042</v>
      </c>
      <c r="K48" s="26">
        <f>K44-K47</f>
        <v>25248215</v>
      </c>
    </row>
    <row r="49" spans="1:11" ht="12.75">
      <c r="A49" s="257" t="s">
        <v>386</v>
      </c>
      <c r="B49" s="258"/>
      <c r="C49" s="258"/>
      <c r="D49" s="258"/>
      <c r="E49" s="258"/>
      <c r="F49" s="258"/>
      <c r="G49" s="258"/>
      <c r="H49" s="259"/>
      <c r="I49" s="93">
        <v>153</v>
      </c>
      <c r="J49" s="26">
        <f>IF(J48&gt;0,J48,0)</f>
        <v>1302042</v>
      </c>
      <c r="K49" s="26">
        <f>IF(K48&gt;0,K48,0)</f>
        <v>25248215</v>
      </c>
    </row>
    <row r="50" spans="1:11" ht="12.75">
      <c r="A50" s="260" t="s">
        <v>387</v>
      </c>
      <c r="B50" s="261"/>
      <c r="C50" s="261"/>
      <c r="D50" s="261"/>
      <c r="E50" s="261"/>
      <c r="F50" s="261"/>
      <c r="G50" s="261"/>
      <c r="H50" s="262"/>
      <c r="I50" s="94">
        <v>154</v>
      </c>
      <c r="J50" s="29">
        <f>IF(J48&lt;0,-J48,0)</f>
        <v>0</v>
      </c>
      <c r="K50" s="29">
        <f>IF(K48&lt;0,-K48,0)</f>
        <v>0</v>
      </c>
    </row>
    <row r="51" spans="1:11" ht="12.75" customHeight="1">
      <c r="A51" s="263" t="s">
        <v>389</v>
      </c>
      <c r="B51" s="264"/>
      <c r="C51" s="264"/>
      <c r="D51" s="264"/>
      <c r="E51" s="264"/>
      <c r="F51" s="264"/>
      <c r="G51" s="264"/>
      <c r="H51" s="264"/>
      <c r="I51" s="264"/>
      <c r="J51" s="264"/>
      <c r="K51" s="264"/>
    </row>
    <row r="52" spans="1:11" ht="12.75" customHeight="1">
      <c r="A52" s="265" t="s">
        <v>388</v>
      </c>
      <c r="B52" s="266"/>
      <c r="C52" s="266"/>
      <c r="D52" s="266"/>
      <c r="E52" s="266"/>
      <c r="F52" s="266"/>
      <c r="G52" s="266"/>
      <c r="H52" s="266"/>
      <c r="I52" s="95"/>
      <c r="J52" s="95"/>
      <c r="K52" s="95"/>
    </row>
    <row r="53" spans="1:11" ht="12.75" customHeight="1">
      <c r="A53" s="231" t="s">
        <v>407</v>
      </c>
      <c r="B53" s="232"/>
      <c r="C53" s="232"/>
      <c r="D53" s="232"/>
      <c r="E53" s="232"/>
      <c r="F53" s="232"/>
      <c r="G53" s="232"/>
      <c r="H53" s="233"/>
      <c r="I53" s="93">
        <v>155</v>
      </c>
      <c r="J53" s="27">
        <v>1076804</v>
      </c>
      <c r="K53" s="27">
        <v>24869507</v>
      </c>
    </row>
    <row r="54" spans="1:11" ht="12.75" customHeight="1">
      <c r="A54" s="237" t="s">
        <v>408</v>
      </c>
      <c r="B54" s="238"/>
      <c r="C54" s="238"/>
      <c r="D54" s="238"/>
      <c r="E54" s="238"/>
      <c r="F54" s="238"/>
      <c r="G54" s="238"/>
      <c r="H54" s="239"/>
      <c r="I54" s="93">
        <v>156</v>
      </c>
      <c r="J54" s="28">
        <v>225236</v>
      </c>
      <c r="K54" s="28">
        <v>378708</v>
      </c>
    </row>
    <row r="55" spans="1:11" ht="12.75" customHeight="1">
      <c r="A55" s="263" t="s">
        <v>393</v>
      </c>
      <c r="B55" s="264"/>
      <c r="C55" s="264"/>
      <c r="D55" s="264"/>
      <c r="E55" s="264"/>
      <c r="F55" s="264"/>
      <c r="G55" s="264"/>
      <c r="H55" s="264"/>
      <c r="I55" s="264"/>
      <c r="J55" s="264"/>
      <c r="K55" s="264"/>
    </row>
    <row r="56" spans="1:11" ht="12.75">
      <c r="A56" s="265" t="s">
        <v>390</v>
      </c>
      <c r="B56" s="266"/>
      <c r="C56" s="266"/>
      <c r="D56" s="266"/>
      <c r="E56" s="266"/>
      <c r="F56" s="266"/>
      <c r="G56" s="266"/>
      <c r="H56" s="267"/>
      <c r="I56" s="96">
        <v>157</v>
      </c>
      <c r="J56" s="25">
        <v>1302042</v>
      </c>
      <c r="K56" s="25">
        <v>25248215</v>
      </c>
    </row>
    <row r="57" spans="1:11" ht="12.75">
      <c r="A57" s="254" t="s">
        <v>391</v>
      </c>
      <c r="B57" s="255"/>
      <c r="C57" s="255"/>
      <c r="D57" s="255"/>
      <c r="E57" s="255"/>
      <c r="F57" s="255"/>
      <c r="G57" s="255"/>
      <c r="H57" s="256"/>
      <c r="I57" s="93">
        <v>158</v>
      </c>
      <c r="J57" s="26">
        <f>SUM(J58:J64)</f>
        <v>0</v>
      </c>
      <c r="K57" s="26">
        <f>SUM(K58:K64)</f>
        <v>3023333</v>
      </c>
    </row>
    <row r="58" spans="1:11" ht="12.75">
      <c r="A58" s="254" t="s">
        <v>398</v>
      </c>
      <c r="B58" s="255"/>
      <c r="C58" s="255"/>
      <c r="D58" s="255"/>
      <c r="E58" s="255"/>
      <c r="F58" s="255"/>
      <c r="G58" s="255"/>
      <c r="H58" s="256"/>
      <c r="I58" s="93">
        <v>159</v>
      </c>
      <c r="J58" s="27"/>
      <c r="K58" s="27"/>
    </row>
    <row r="59" spans="1:11" ht="12.75">
      <c r="A59" s="254" t="s">
        <v>399</v>
      </c>
      <c r="B59" s="255"/>
      <c r="C59" s="255"/>
      <c r="D59" s="255"/>
      <c r="E59" s="255"/>
      <c r="F59" s="255"/>
      <c r="G59" s="255"/>
      <c r="H59" s="256"/>
      <c r="I59" s="93">
        <v>160</v>
      </c>
      <c r="J59" s="27"/>
      <c r="K59" s="27">
        <v>3020600</v>
      </c>
    </row>
    <row r="60" spans="1:11" ht="12.75">
      <c r="A60" s="254" t="s">
        <v>400</v>
      </c>
      <c r="B60" s="255"/>
      <c r="C60" s="255"/>
      <c r="D60" s="255"/>
      <c r="E60" s="255"/>
      <c r="F60" s="255"/>
      <c r="G60" s="255"/>
      <c r="H60" s="256"/>
      <c r="I60" s="93">
        <v>161</v>
      </c>
      <c r="J60" s="27"/>
      <c r="K60" s="27">
        <v>2733</v>
      </c>
    </row>
    <row r="61" spans="1:11" ht="12.75">
      <c r="A61" s="254" t="s">
        <v>401</v>
      </c>
      <c r="B61" s="255"/>
      <c r="C61" s="255"/>
      <c r="D61" s="255"/>
      <c r="E61" s="255"/>
      <c r="F61" s="255"/>
      <c r="G61" s="255"/>
      <c r="H61" s="256"/>
      <c r="I61" s="93">
        <v>162</v>
      </c>
      <c r="J61" s="27"/>
      <c r="K61" s="27"/>
    </row>
    <row r="62" spans="1:11" ht="12.75" customHeight="1">
      <c r="A62" s="254" t="s">
        <v>402</v>
      </c>
      <c r="B62" s="255"/>
      <c r="C62" s="255"/>
      <c r="D62" s="255"/>
      <c r="E62" s="255"/>
      <c r="F62" s="255"/>
      <c r="G62" s="255"/>
      <c r="H62" s="256"/>
      <c r="I62" s="93">
        <v>163</v>
      </c>
      <c r="J62" s="27"/>
      <c r="K62" s="27"/>
    </row>
    <row r="63" spans="1:11" ht="12.75">
      <c r="A63" s="254" t="s">
        <v>403</v>
      </c>
      <c r="B63" s="255"/>
      <c r="C63" s="255"/>
      <c r="D63" s="255"/>
      <c r="E63" s="255"/>
      <c r="F63" s="255"/>
      <c r="G63" s="255"/>
      <c r="H63" s="256"/>
      <c r="I63" s="93">
        <v>164</v>
      </c>
      <c r="J63" s="27"/>
      <c r="K63" s="27"/>
    </row>
    <row r="64" spans="1:11" ht="12.75">
      <c r="A64" s="254" t="s">
        <v>404</v>
      </c>
      <c r="B64" s="255"/>
      <c r="C64" s="255"/>
      <c r="D64" s="255"/>
      <c r="E64" s="255"/>
      <c r="F64" s="255"/>
      <c r="G64" s="255"/>
      <c r="H64" s="256"/>
      <c r="I64" s="93">
        <v>165</v>
      </c>
      <c r="J64" s="27"/>
      <c r="K64" s="27"/>
    </row>
    <row r="65" spans="1:11" ht="12.75">
      <c r="A65" s="254" t="s">
        <v>397</v>
      </c>
      <c r="B65" s="255"/>
      <c r="C65" s="255"/>
      <c r="D65" s="255"/>
      <c r="E65" s="255"/>
      <c r="F65" s="255"/>
      <c r="G65" s="255"/>
      <c r="H65" s="256"/>
      <c r="I65" s="93">
        <v>166</v>
      </c>
      <c r="J65" s="27"/>
      <c r="K65" s="27"/>
    </row>
    <row r="66" spans="1:11" ht="12.75">
      <c r="A66" s="254" t="s">
        <v>396</v>
      </c>
      <c r="B66" s="255"/>
      <c r="C66" s="255"/>
      <c r="D66" s="255"/>
      <c r="E66" s="255"/>
      <c r="F66" s="255"/>
      <c r="G66" s="255"/>
      <c r="H66" s="256"/>
      <c r="I66" s="93">
        <v>167</v>
      </c>
      <c r="J66" s="26">
        <f>J57-J65</f>
        <v>0</v>
      </c>
      <c r="K66" s="26">
        <f>K57-K65</f>
        <v>3023333</v>
      </c>
    </row>
    <row r="67" spans="1:11" ht="12.75">
      <c r="A67" s="254" t="s">
        <v>395</v>
      </c>
      <c r="B67" s="255"/>
      <c r="C67" s="255"/>
      <c r="D67" s="255"/>
      <c r="E67" s="255"/>
      <c r="F67" s="255"/>
      <c r="G67" s="255"/>
      <c r="H67" s="256"/>
      <c r="I67" s="93">
        <v>168</v>
      </c>
      <c r="J67" s="29">
        <f>J56+J66</f>
        <v>1302042</v>
      </c>
      <c r="K67" s="29">
        <f>K56+K66</f>
        <v>28271548</v>
      </c>
    </row>
    <row r="68" spans="1:11" ht="12.75" customHeight="1">
      <c r="A68" s="268" t="s">
        <v>392</v>
      </c>
      <c r="B68" s="269"/>
      <c r="C68" s="269"/>
      <c r="D68" s="269"/>
      <c r="E68" s="269"/>
      <c r="F68" s="269"/>
      <c r="G68" s="269"/>
      <c r="H68" s="269"/>
      <c r="I68" s="269"/>
      <c r="J68" s="269"/>
      <c r="K68" s="269"/>
    </row>
    <row r="69" spans="1:11" ht="12.75" customHeight="1">
      <c r="A69" s="270" t="s">
        <v>394</v>
      </c>
      <c r="B69" s="271"/>
      <c r="C69" s="271"/>
      <c r="D69" s="271"/>
      <c r="E69" s="271"/>
      <c r="F69" s="271"/>
      <c r="G69" s="271"/>
      <c r="H69" s="271"/>
      <c r="I69" s="271"/>
      <c r="J69" s="271"/>
      <c r="K69" s="271"/>
    </row>
    <row r="70" spans="1:11" ht="12.75" customHeight="1">
      <c r="A70" s="231" t="s">
        <v>407</v>
      </c>
      <c r="B70" s="232"/>
      <c r="C70" s="232"/>
      <c r="D70" s="232"/>
      <c r="E70" s="232"/>
      <c r="F70" s="232"/>
      <c r="G70" s="232"/>
      <c r="H70" s="233"/>
      <c r="I70" s="93">
        <v>169</v>
      </c>
      <c r="J70" s="27">
        <v>1076804</v>
      </c>
      <c r="K70" s="27">
        <v>27892840</v>
      </c>
    </row>
    <row r="71" spans="1:11" ht="12.75" customHeight="1">
      <c r="A71" s="237" t="s">
        <v>408</v>
      </c>
      <c r="B71" s="238"/>
      <c r="C71" s="238"/>
      <c r="D71" s="238"/>
      <c r="E71" s="238"/>
      <c r="F71" s="238"/>
      <c r="G71" s="238"/>
      <c r="H71" s="239"/>
      <c r="I71" s="97">
        <v>170</v>
      </c>
      <c r="J71" s="28">
        <v>225236</v>
      </c>
      <c r="K71" s="28">
        <v>378708</v>
      </c>
    </row>
  </sheetData>
  <sheetProtection/>
  <mergeCells count="70">
    <mergeCell ref="A71:H71"/>
    <mergeCell ref="A65:H65"/>
    <mergeCell ref="A66:H66"/>
    <mergeCell ref="A67:H67"/>
    <mergeCell ref="A68:K68"/>
    <mergeCell ref="A69:K69"/>
    <mergeCell ref="A70:H70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K55"/>
    <mergeCell ref="A56:H56"/>
    <mergeCell ref="A49:H49"/>
    <mergeCell ref="A50:H50"/>
    <mergeCell ref="A51:K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6:H6"/>
    <mergeCell ref="A7:H7"/>
    <mergeCell ref="A8:H8"/>
    <mergeCell ref="A1:K1"/>
    <mergeCell ref="A2:K2"/>
    <mergeCell ref="A4:K4"/>
    <mergeCell ref="A5:H5"/>
  </mergeCells>
  <dataValidations count="3">
    <dataValidation type="whole" operator="greaterThanOrEqual" allowBlank="1" showInputMessage="1" showErrorMessage="1" errorTitle="Pogrešan unos" error="Mogu se unijeti samo cjelobrojne pozitivne vrijednosti." sqref="J7:K10 J48:K50 J12:K46">
      <formula1>0</formula1>
    </dataValidation>
    <dataValidation type="whole" operator="notEqual" allowBlank="1" showInputMessage="1" showErrorMessage="1" errorTitle="Pogrešan unos" error="Mogu se unijeti samo cjelobrojne vrijednosti." sqref="J56:K67 J53:K54 J47:K47 J70:K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</dataValidations>
  <printOptions horizontalCentered="1"/>
  <pageMargins left="0.35433070866141736" right="0.35433070866141736" top="0.7874015748031497" bottom="0.5905511811023623" header="0.5118110236220472" footer="0.5118110236220472"/>
  <pageSetup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K51"/>
  <sheetViews>
    <sheetView zoomScalePageLayoutView="0" workbookViewId="0" topLeftCell="A25">
      <selection activeCell="J51" sqref="J51"/>
    </sheetView>
  </sheetViews>
  <sheetFormatPr defaultColWidth="9.140625" defaultRowHeight="12.75"/>
  <cols>
    <col min="1" max="9" width="9.140625" style="48" customWidth="1"/>
    <col min="10" max="10" width="10.140625" style="48" bestFit="1" customWidth="1"/>
    <col min="11" max="11" width="9.57421875" style="48" bestFit="1" customWidth="1"/>
    <col min="12" max="16384" width="9.140625" style="48" customWidth="1"/>
  </cols>
  <sheetData>
    <row r="1" spans="1:11" ht="15" customHeight="1">
      <c r="A1" s="272" t="s">
        <v>335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</row>
    <row r="2" spans="1:11" ht="15.75" customHeight="1">
      <c r="A2" s="78"/>
      <c r="B2" s="79"/>
      <c r="C2" s="284" t="s">
        <v>213</v>
      </c>
      <c r="D2" s="284"/>
      <c r="E2" s="280">
        <v>40179</v>
      </c>
      <c r="F2" s="285"/>
      <c r="G2" s="80" t="s">
        <v>118</v>
      </c>
      <c r="H2" s="280">
        <v>40908</v>
      </c>
      <c r="I2" s="281"/>
      <c r="J2" s="81"/>
      <c r="K2" s="82"/>
    </row>
    <row r="3" spans="1:11" s="51" customFormat="1" ht="24" customHeight="1" thickBot="1">
      <c r="A3" s="282" t="s">
        <v>165</v>
      </c>
      <c r="B3" s="282"/>
      <c r="C3" s="282"/>
      <c r="D3" s="282"/>
      <c r="E3" s="282"/>
      <c r="F3" s="282"/>
      <c r="G3" s="282"/>
      <c r="H3" s="282"/>
      <c r="I3" s="40" t="s">
        <v>210</v>
      </c>
      <c r="J3" s="41" t="s">
        <v>211</v>
      </c>
      <c r="K3" s="41" t="s">
        <v>212</v>
      </c>
    </row>
    <row r="4" spans="1:11" s="51" customFormat="1" ht="12.75">
      <c r="A4" s="283">
        <v>1</v>
      </c>
      <c r="B4" s="283"/>
      <c r="C4" s="283"/>
      <c r="D4" s="283"/>
      <c r="E4" s="283"/>
      <c r="F4" s="283"/>
      <c r="G4" s="283"/>
      <c r="H4" s="283"/>
      <c r="I4" s="83">
        <v>2</v>
      </c>
      <c r="J4" s="75" t="s">
        <v>35</v>
      </c>
      <c r="K4" s="75" t="s">
        <v>36</v>
      </c>
    </row>
    <row r="5" spans="1:11" s="51" customFormat="1" ht="12.75" customHeight="1">
      <c r="A5" s="273" t="s">
        <v>217</v>
      </c>
      <c r="B5" s="274"/>
      <c r="C5" s="274"/>
      <c r="D5" s="274"/>
      <c r="E5" s="274"/>
      <c r="F5" s="274"/>
      <c r="G5" s="274"/>
      <c r="H5" s="274"/>
      <c r="I5" s="274"/>
      <c r="J5" s="274"/>
      <c r="K5" s="279"/>
    </row>
    <row r="6" spans="1:11" ht="12.75" customHeight="1">
      <c r="A6" s="277" t="s">
        <v>332</v>
      </c>
      <c r="B6" s="278"/>
      <c r="C6" s="278"/>
      <c r="D6" s="278"/>
      <c r="E6" s="278"/>
      <c r="F6" s="278"/>
      <c r="G6" s="278"/>
      <c r="H6" s="278"/>
      <c r="I6" s="4">
        <v>1</v>
      </c>
      <c r="J6" s="22">
        <v>2878583</v>
      </c>
      <c r="K6" s="27">
        <v>30841198</v>
      </c>
    </row>
    <row r="7" spans="1:11" ht="12.75" customHeight="1">
      <c r="A7" s="231" t="s">
        <v>218</v>
      </c>
      <c r="B7" s="232"/>
      <c r="C7" s="232"/>
      <c r="D7" s="232"/>
      <c r="E7" s="232"/>
      <c r="F7" s="232"/>
      <c r="G7" s="232"/>
      <c r="H7" s="232"/>
      <c r="I7" s="4">
        <v>2</v>
      </c>
      <c r="J7" s="22">
        <v>46342475</v>
      </c>
      <c r="K7" s="27">
        <v>52037378</v>
      </c>
    </row>
    <row r="8" spans="1:11" ht="12.75" customHeight="1">
      <c r="A8" s="231" t="s">
        <v>278</v>
      </c>
      <c r="B8" s="232"/>
      <c r="C8" s="232"/>
      <c r="D8" s="232"/>
      <c r="E8" s="232"/>
      <c r="F8" s="232"/>
      <c r="G8" s="232"/>
      <c r="H8" s="232"/>
      <c r="I8" s="4">
        <v>3</v>
      </c>
      <c r="J8" s="22"/>
      <c r="K8" s="27">
        <v>118877550</v>
      </c>
    </row>
    <row r="9" spans="1:11" ht="12.75" customHeight="1">
      <c r="A9" s="231" t="s">
        <v>280</v>
      </c>
      <c r="B9" s="232"/>
      <c r="C9" s="232"/>
      <c r="D9" s="232"/>
      <c r="E9" s="232"/>
      <c r="F9" s="232"/>
      <c r="G9" s="232"/>
      <c r="H9" s="232"/>
      <c r="I9" s="4">
        <v>4</v>
      </c>
      <c r="J9" s="22">
        <v>185970144</v>
      </c>
      <c r="K9" s="27"/>
    </row>
    <row r="10" spans="1:11" ht="12.75" customHeight="1">
      <c r="A10" s="231" t="s">
        <v>219</v>
      </c>
      <c r="B10" s="232"/>
      <c r="C10" s="232"/>
      <c r="D10" s="232"/>
      <c r="E10" s="232"/>
      <c r="F10" s="232"/>
      <c r="G10" s="232"/>
      <c r="H10" s="232"/>
      <c r="I10" s="4">
        <v>5</v>
      </c>
      <c r="J10" s="22">
        <v>139672022</v>
      </c>
      <c r="K10" s="27">
        <v>109080308</v>
      </c>
    </row>
    <row r="11" spans="1:11" ht="12.75" customHeight="1">
      <c r="A11" s="231" t="s">
        <v>220</v>
      </c>
      <c r="B11" s="232"/>
      <c r="C11" s="232"/>
      <c r="D11" s="232"/>
      <c r="E11" s="232"/>
      <c r="F11" s="232"/>
      <c r="G11" s="232"/>
      <c r="H11" s="232"/>
      <c r="I11" s="4">
        <v>6</v>
      </c>
      <c r="J11" s="22">
        <v>56710929</v>
      </c>
      <c r="K11" s="27">
        <v>45093545</v>
      </c>
    </row>
    <row r="12" spans="1:11" ht="12.75" customHeight="1">
      <c r="A12" s="211" t="s">
        <v>221</v>
      </c>
      <c r="B12" s="212"/>
      <c r="C12" s="212"/>
      <c r="D12" s="212"/>
      <c r="E12" s="212"/>
      <c r="F12" s="212"/>
      <c r="G12" s="212"/>
      <c r="H12" s="212"/>
      <c r="I12" s="4">
        <v>7</v>
      </c>
      <c r="J12" s="23">
        <f>SUM(J6:J11)</f>
        <v>431574153</v>
      </c>
      <c r="K12" s="26">
        <f>SUM(K6:K11)</f>
        <v>355929979</v>
      </c>
    </row>
    <row r="13" spans="1:11" ht="12.75" customHeight="1">
      <c r="A13" s="231" t="s">
        <v>279</v>
      </c>
      <c r="B13" s="232"/>
      <c r="C13" s="232"/>
      <c r="D13" s="232"/>
      <c r="E13" s="232"/>
      <c r="F13" s="232"/>
      <c r="G13" s="232"/>
      <c r="H13" s="232"/>
      <c r="I13" s="4">
        <v>8</v>
      </c>
      <c r="J13" s="22">
        <v>148792961</v>
      </c>
      <c r="K13" s="27"/>
    </row>
    <row r="14" spans="1:11" ht="12.75" customHeight="1">
      <c r="A14" s="231" t="s">
        <v>281</v>
      </c>
      <c r="B14" s="232"/>
      <c r="C14" s="232"/>
      <c r="D14" s="232"/>
      <c r="E14" s="232"/>
      <c r="F14" s="232"/>
      <c r="G14" s="232"/>
      <c r="H14" s="232"/>
      <c r="I14" s="4">
        <v>9</v>
      </c>
      <c r="J14" s="22"/>
      <c r="K14" s="27">
        <v>4256081</v>
      </c>
    </row>
    <row r="15" spans="1:11" ht="12.75" customHeight="1">
      <c r="A15" s="231" t="s">
        <v>222</v>
      </c>
      <c r="B15" s="232"/>
      <c r="C15" s="232"/>
      <c r="D15" s="232"/>
      <c r="E15" s="232"/>
      <c r="F15" s="232"/>
      <c r="G15" s="232"/>
      <c r="H15" s="232"/>
      <c r="I15" s="4">
        <v>10</v>
      </c>
      <c r="J15" s="22"/>
      <c r="K15" s="27"/>
    </row>
    <row r="16" spans="1:11" ht="12.75" customHeight="1">
      <c r="A16" s="231" t="s">
        <v>223</v>
      </c>
      <c r="B16" s="232"/>
      <c r="C16" s="232"/>
      <c r="D16" s="232"/>
      <c r="E16" s="232"/>
      <c r="F16" s="232"/>
      <c r="G16" s="232"/>
      <c r="H16" s="232"/>
      <c r="I16" s="4">
        <v>11</v>
      </c>
      <c r="J16" s="22">
        <v>29804877</v>
      </c>
      <c r="K16" s="27">
        <v>55057103</v>
      </c>
    </row>
    <row r="17" spans="1:11" ht="12.75" customHeight="1">
      <c r="A17" s="211" t="s">
        <v>224</v>
      </c>
      <c r="B17" s="212"/>
      <c r="C17" s="212"/>
      <c r="D17" s="212"/>
      <c r="E17" s="212"/>
      <c r="F17" s="212"/>
      <c r="G17" s="212"/>
      <c r="H17" s="212"/>
      <c r="I17" s="4">
        <v>12</v>
      </c>
      <c r="J17" s="23">
        <f>SUM(J13:J16)</f>
        <v>178597838</v>
      </c>
      <c r="K17" s="26">
        <f>SUM(K13:K16)</f>
        <v>59313184</v>
      </c>
    </row>
    <row r="18" spans="1:11" ht="12.75" customHeight="1">
      <c r="A18" s="211" t="s">
        <v>225</v>
      </c>
      <c r="B18" s="212"/>
      <c r="C18" s="212"/>
      <c r="D18" s="212"/>
      <c r="E18" s="212"/>
      <c r="F18" s="212"/>
      <c r="G18" s="212"/>
      <c r="H18" s="212"/>
      <c r="I18" s="4">
        <v>13</v>
      </c>
      <c r="J18" s="23">
        <f>IF(J12&gt;J17,J12-J17,0)</f>
        <v>252976315</v>
      </c>
      <c r="K18" s="26">
        <f>IF(K12&gt;K17,K12-K17,0)</f>
        <v>296616795</v>
      </c>
    </row>
    <row r="19" spans="1:11" ht="12.75" customHeight="1">
      <c r="A19" s="240" t="s">
        <v>226</v>
      </c>
      <c r="B19" s="241"/>
      <c r="C19" s="241"/>
      <c r="D19" s="241"/>
      <c r="E19" s="241"/>
      <c r="F19" s="241"/>
      <c r="G19" s="241"/>
      <c r="H19" s="241"/>
      <c r="I19" s="4">
        <v>14</v>
      </c>
      <c r="J19" s="23">
        <f>IF(J17&gt;J12,J17-J12,0)</f>
        <v>0</v>
      </c>
      <c r="K19" s="26">
        <f>IF(K17&gt;K12,K17-K12,0)</f>
        <v>0</v>
      </c>
    </row>
    <row r="20" spans="1:11" s="51" customFormat="1" ht="12.75">
      <c r="A20" s="273" t="s">
        <v>282</v>
      </c>
      <c r="B20" s="274"/>
      <c r="C20" s="274"/>
      <c r="D20" s="274"/>
      <c r="E20" s="274"/>
      <c r="F20" s="274"/>
      <c r="G20" s="274"/>
      <c r="H20" s="274"/>
      <c r="I20" s="275"/>
      <c r="J20" s="275"/>
      <c r="K20" s="276"/>
    </row>
    <row r="21" spans="1:11" ht="12.75" customHeight="1">
      <c r="A21" s="277" t="s">
        <v>283</v>
      </c>
      <c r="B21" s="278"/>
      <c r="C21" s="278"/>
      <c r="D21" s="278"/>
      <c r="E21" s="278"/>
      <c r="F21" s="278"/>
      <c r="G21" s="278"/>
      <c r="H21" s="278"/>
      <c r="I21" s="4">
        <v>15</v>
      </c>
      <c r="J21" s="22">
        <v>458870</v>
      </c>
      <c r="K21" s="27"/>
    </row>
    <row r="22" spans="1:11" ht="12.75" customHeight="1">
      <c r="A22" s="231" t="s">
        <v>284</v>
      </c>
      <c r="B22" s="232"/>
      <c r="C22" s="232"/>
      <c r="D22" s="232"/>
      <c r="E22" s="232"/>
      <c r="F22" s="232"/>
      <c r="G22" s="232"/>
      <c r="H22" s="232"/>
      <c r="I22" s="4">
        <v>16</v>
      </c>
      <c r="J22" s="22"/>
      <c r="K22" s="27"/>
    </row>
    <row r="23" spans="1:11" ht="12.75" customHeight="1">
      <c r="A23" s="231" t="s">
        <v>333</v>
      </c>
      <c r="B23" s="232"/>
      <c r="C23" s="232"/>
      <c r="D23" s="232"/>
      <c r="E23" s="232"/>
      <c r="F23" s="232"/>
      <c r="G23" s="232"/>
      <c r="H23" s="232"/>
      <c r="I23" s="4">
        <v>17</v>
      </c>
      <c r="J23" s="22">
        <v>7957416</v>
      </c>
      <c r="K23" s="27">
        <v>2806056</v>
      </c>
    </row>
    <row r="24" spans="1:11" ht="12.75" customHeight="1">
      <c r="A24" s="231" t="s">
        <v>334</v>
      </c>
      <c r="B24" s="232"/>
      <c r="C24" s="232"/>
      <c r="D24" s="232"/>
      <c r="E24" s="232"/>
      <c r="F24" s="232"/>
      <c r="G24" s="232"/>
      <c r="H24" s="232"/>
      <c r="I24" s="4">
        <v>18</v>
      </c>
      <c r="J24" s="22">
        <v>7717292</v>
      </c>
      <c r="K24" s="27">
        <v>100</v>
      </c>
    </row>
    <row r="25" spans="1:11" ht="12.75" customHeight="1">
      <c r="A25" s="231" t="s">
        <v>227</v>
      </c>
      <c r="B25" s="232"/>
      <c r="C25" s="232"/>
      <c r="D25" s="232"/>
      <c r="E25" s="232"/>
      <c r="F25" s="232"/>
      <c r="G25" s="232"/>
      <c r="H25" s="232"/>
      <c r="I25" s="4">
        <v>19</v>
      </c>
      <c r="J25" s="22">
        <v>855565</v>
      </c>
      <c r="K25" s="27">
        <v>280116</v>
      </c>
    </row>
    <row r="26" spans="1:11" ht="12.75" customHeight="1">
      <c r="A26" s="211" t="s">
        <v>228</v>
      </c>
      <c r="B26" s="212"/>
      <c r="C26" s="212"/>
      <c r="D26" s="212"/>
      <c r="E26" s="212"/>
      <c r="F26" s="212"/>
      <c r="G26" s="212"/>
      <c r="H26" s="212"/>
      <c r="I26" s="4">
        <v>20</v>
      </c>
      <c r="J26" s="23">
        <f>SUM(J21:J25)</f>
        <v>16989143</v>
      </c>
      <c r="K26" s="26">
        <f>SUM(K21:K25)</f>
        <v>3086272</v>
      </c>
    </row>
    <row r="27" spans="1:11" ht="12.75" customHeight="1">
      <c r="A27" s="231" t="s">
        <v>285</v>
      </c>
      <c r="B27" s="232"/>
      <c r="C27" s="232"/>
      <c r="D27" s="232"/>
      <c r="E27" s="232"/>
      <c r="F27" s="232"/>
      <c r="G27" s="232"/>
      <c r="H27" s="232"/>
      <c r="I27" s="4">
        <v>21</v>
      </c>
      <c r="J27" s="22">
        <v>69956113</v>
      </c>
      <c r="K27" s="27">
        <v>85186602</v>
      </c>
    </row>
    <row r="28" spans="1:11" ht="12.75" customHeight="1">
      <c r="A28" s="231" t="s">
        <v>286</v>
      </c>
      <c r="B28" s="232"/>
      <c r="C28" s="232"/>
      <c r="D28" s="232"/>
      <c r="E28" s="232"/>
      <c r="F28" s="232"/>
      <c r="G28" s="232"/>
      <c r="H28" s="232"/>
      <c r="I28" s="4">
        <v>22</v>
      </c>
      <c r="J28" s="22">
        <v>87724485</v>
      </c>
      <c r="K28" s="27"/>
    </row>
    <row r="29" spans="1:11" ht="12.75" customHeight="1">
      <c r="A29" s="231" t="s">
        <v>229</v>
      </c>
      <c r="B29" s="232"/>
      <c r="C29" s="232"/>
      <c r="D29" s="232"/>
      <c r="E29" s="232"/>
      <c r="F29" s="232"/>
      <c r="G29" s="232"/>
      <c r="H29" s="232"/>
      <c r="I29" s="4">
        <v>23</v>
      </c>
      <c r="J29" s="22">
        <v>99947</v>
      </c>
      <c r="K29" s="27">
        <v>31409</v>
      </c>
    </row>
    <row r="30" spans="1:11" ht="12.75" customHeight="1">
      <c r="A30" s="211" t="s">
        <v>230</v>
      </c>
      <c r="B30" s="212"/>
      <c r="C30" s="212"/>
      <c r="D30" s="212"/>
      <c r="E30" s="212"/>
      <c r="F30" s="212"/>
      <c r="G30" s="212"/>
      <c r="H30" s="212"/>
      <c r="I30" s="4">
        <v>24</v>
      </c>
      <c r="J30" s="23">
        <f>SUM(J27:J29)</f>
        <v>157780545</v>
      </c>
      <c r="K30" s="26">
        <f>SUM(K27:K29)</f>
        <v>85218011</v>
      </c>
    </row>
    <row r="31" spans="1:11" ht="12.75" customHeight="1">
      <c r="A31" s="211" t="s">
        <v>231</v>
      </c>
      <c r="B31" s="212"/>
      <c r="C31" s="212"/>
      <c r="D31" s="212"/>
      <c r="E31" s="212"/>
      <c r="F31" s="212"/>
      <c r="G31" s="212"/>
      <c r="H31" s="212"/>
      <c r="I31" s="4">
        <v>25</v>
      </c>
      <c r="J31" s="23">
        <f>IF(J26&gt;J30,J26-J30,0)</f>
        <v>0</v>
      </c>
      <c r="K31" s="26">
        <f>IF(K26&gt;K30,K26-K30,0)</f>
        <v>0</v>
      </c>
    </row>
    <row r="32" spans="1:11" ht="12.75" customHeight="1">
      <c r="A32" s="240" t="s">
        <v>232</v>
      </c>
      <c r="B32" s="241"/>
      <c r="C32" s="241"/>
      <c r="D32" s="241"/>
      <c r="E32" s="241"/>
      <c r="F32" s="241"/>
      <c r="G32" s="241"/>
      <c r="H32" s="241"/>
      <c r="I32" s="4">
        <v>26</v>
      </c>
      <c r="J32" s="23">
        <f>IF(J30&gt;J26,J30-J26,0)</f>
        <v>140791402</v>
      </c>
      <c r="K32" s="26">
        <f>IF(K30&gt;K26,K30-K26,0)</f>
        <v>82131739</v>
      </c>
    </row>
    <row r="33" spans="1:11" s="51" customFormat="1" ht="12.75">
      <c r="A33" s="273" t="s">
        <v>233</v>
      </c>
      <c r="B33" s="274"/>
      <c r="C33" s="274"/>
      <c r="D33" s="274"/>
      <c r="E33" s="274"/>
      <c r="F33" s="274"/>
      <c r="G33" s="274"/>
      <c r="H33" s="274"/>
      <c r="I33" s="275"/>
      <c r="J33" s="275"/>
      <c r="K33" s="276"/>
    </row>
    <row r="34" spans="1:11" ht="12.75" customHeight="1">
      <c r="A34" s="277" t="s">
        <v>234</v>
      </c>
      <c r="B34" s="278"/>
      <c r="C34" s="278"/>
      <c r="D34" s="278"/>
      <c r="E34" s="278"/>
      <c r="F34" s="278"/>
      <c r="G34" s="278"/>
      <c r="H34" s="278"/>
      <c r="I34" s="4">
        <v>27</v>
      </c>
      <c r="J34" s="22">
        <v>75000000</v>
      </c>
      <c r="K34" s="27"/>
    </row>
    <row r="35" spans="1:11" ht="12.75" customHeight="1">
      <c r="A35" s="231" t="s">
        <v>235</v>
      </c>
      <c r="B35" s="232"/>
      <c r="C35" s="232"/>
      <c r="D35" s="232"/>
      <c r="E35" s="232"/>
      <c r="F35" s="232"/>
      <c r="G35" s="232"/>
      <c r="H35" s="232"/>
      <c r="I35" s="4">
        <v>28</v>
      </c>
      <c r="J35" s="22">
        <v>141135540</v>
      </c>
      <c r="K35" s="27">
        <v>54950000</v>
      </c>
    </row>
    <row r="36" spans="1:11" ht="12.75" customHeight="1">
      <c r="A36" s="231" t="s">
        <v>236</v>
      </c>
      <c r="B36" s="232"/>
      <c r="C36" s="232"/>
      <c r="D36" s="232"/>
      <c r="E36" s="232"/>
      <c r="F36" s="232"/>
      <c r="G36" s="232"/>
      <c r="H36" s="232"/>
      <c r="I36" s="4">
        <v>29</v>
      </c>
      <c r="J36" s="22">
        <v>45083518</v>
      </c>
      <c r="K36" s="27"/>
    </row>
    <row r="37" spans="1:11" ht="12.75" customHeight="1">
      <c r="A37" s="211" t="s">
        <v>237</v>
      </c>
      <c r="B37" s="212"/>
      <c r="C37" s="212"/>
      <c r="D37" s="212"/>
      <c r="E37" s="212"/>
      <c r="F37" s="212"/>
      <c r="G37" s="212"/>
      <c r="H37" s="212"/>
      <c r="I37" s="4">
        <v>30</v>
      </c>
      <c r="J37" s="23">
        <f>SUM(J34:J36)</f>
        <v>261219058</v>
      </c>
      <c r="K37" s="26">
        <f>SUM(K34:K36)</f>
        <v>54950000</v>
      </c>
    </row>
    <row r="38" spans="1:11" ht="12.75" customHeight="1">
      <c r="A38" s="231" t="s">
        <v>238</v>
      </c>
      <c r="B38" s="232"/>
      <c r="C38" s="232"/>
      <c r="D38" s="232"/>
      <c r="E38" s="232"/>
      <c r="F38" s="232"/>
      <c r="G38" s="232"/>
      <c r="H38" s="232"/>
      <c r="I38" s="4">
        <v>31</v>
      </c>
      <c r="J38" s="22">
        <v>277297447</v>
      </c>
      <c r="K38" s="27">
        <v>252042694</v>
      </c>
    </row>
    <row r="39" spans="1:11" ht="12.75" customHeight="1">
      <c r="A39" s="222" t="s">
        <v>239</v>
      </c>
      <c r="B39" s="223"/>
      <c r="C39" s="223"/>
      <c r="D39" s="223"/>
      <c r="E39" s="223"/>
      <c r="F39" s="223"/>
      <c r="G39" s="223"/>
      <c r="H39" s="223"/>
      <c r="I39" s="4">
        <v>32</v>
      </c>
      <c r="J39" s="22"/>
      <c r="K39" s="27"/>
    </row>
    <row r="40" spans="1:11" ht="12.75" customHeight="1">
      <c r="A40" s="222" t="s">
        <v>240</v>
      </c>
      <c r="B40" s="223"/>
      <c r="C40" s="223"/>
      <c r="D40" s="223"/>
      <c r="E40" s="223"/>
      <c r="F40" s="223"/>
      <c r="G40" s="223"/>
      <c r="H40" s="223"/>
      <c r="I40" s="4">
        <v>33</v>
      </c>
      <c r="J40" s="22">
        <v>1229879</v>
      </c>
      <c r="K40" s="27">
        <v>968261</v>
      </c>
    </row>
    <row r="41" spans="1:11" ht="12.75" customHeight="1">
      <c r="A41" s="231" t="s">
        <v>241</v>
      </c>
      <c r="B41" s="232"/>
      <c r="C41" s="232"/>
      <c r="D41" s="232"/>
      <c r="E41" s="232"/>
      <c r="F41" s="232"/>
      <c r="G41" s="232"/>
      <c r="H41" s="232"/>
      <c r="I41" s="4">
        <v>34</v>
      </c>
      <c r="J41" s="22"/>
      <c r="K41" s="27">
        <v>6473530</v>
      </c>
    </row>
    <row r="42" spans="1:11" ht="12.75" customHeight="1">
      <c r="A42" s="231" t="s">
        <v>242</v>
      </c>
      <c r="B42" s="232"/>
      <c r="C42" s="232"/>
      <c r="D42" s="232"/>
      <c r="E42" s="232"/>
      <c r="F42" s="232"/>
      <c r="G42" s="232"/>
      <c r="H42" s="232"/>
      <c r="I42" s="4">
        <v>35</v>
      </c>
      <c r="J42" s="22">
        <v>37907545</v>
      </c>
      <c r="K42" s="27">
        <v>13645423</v>
      </c>
    </row>
    <row r="43" spans="1:11" ht="12.75" customHeight="1">
      <c r="A43" s="211" t="s">
        <v>243</v>
      </c>
      <c r="B43" s="212"/>
      <c r="C43" s="212"/>
      <c r="D43" s="212"/>
      <c r="E43" s="212"/>
      <c r="F43" s="212"/>
      <c r="G43" s="212"/>
      <c r="H43" s="212"/>
      <c r="I43" s="4">
        <v>36</v>
      </c>
      <c r="J43" s="23">
        <f>SUM(J38:J42)</f>
        <v>316434871</v>
      </c>
      <c r="K43" s="26">
        <f>SUM(K38:K42)</f>
        <v>273129908</v>
      </c>
    </row>
    <row r="44" spans="1:11" ht="12.75" customHeight="1">
      <c r="A44" s="211" t="s">
        <v>244</v>
      </c>
      <c r="B44" s="212"/>
      <c r="C44" s="212"/>
      <c r="D44" s="212"/>
      <c r="E44" s="212"/>
      <c r="F44" s="212"/>
      <c r="G44" s="212"/>
      <c r="H44" s="212"/>
      <c r="I44" s="4">
        <v>37</v>
      </c>
      <c r="J44" s="23">
        <f>IF(J37&gt;J43,J37-J43,0)</f>
        <v>0</v>
      </c>
      <c r="K44" s="26">
        <f>IF(K37&gt;K43,K37-K43,0)</f>
        <v>0</v>
      </c>
    </row>
    <row r="45" spans="1:11" ht="12.75" customHeight="1">
      <c r="A45" s="211" t="s">
        <v>245</v>
      </c>
      <c r="B45" s="212"/>
      <c r="C45" s="212"/>
      <c r="D45" s="212"/>
      <c r="E45" s="212"/>
      <c r="F45" s="212"/>
      <c r="G45" s="212"/>
      <c r="H45" s="212"/>
      <c r="I45" s="4">
        <v>38</v>
      </c>
      <c r="J45" s="23">
        <f>IF(J43&gt;J37,J43-J37,0)</f>
        <v>55215813</v>
      </c>
      <c r="K45" s="26">
        <f>IF(K43&gt;K37,K43-K37,0)</f>
        <v>218179908</v>
      </c>
    </row>
    <row r="46" spans="1:11" ht="12.75" customHeight="1">
      <c r="A46" s="231" t="s">
        <v>246</v>
      </c>
      <c r="B46" s="232"/>
      <c r="C46" s="232"/>
      <c r="D46" s="232"/>
      <c r="E46" s="232"/>
      <c r="F46" s="232"/>
      <c r="G46" s="232"/>
      <c r="H46" s="232"/>
      <c r="I46" s="4">
        <v>39</v>
      </c>
      <c r="J46" s="23">
        <f>IF(J18-J19+J31-J32+J44-J45&gt;0,J18-J19+J31-J32+J44-J45,0)</f>
        <v>56969100</v>
      </c>
      <c r="K46" s="26">
        <f>IF(K18-K19+K31-K32+K44-K45&gt;0,K18-K19+K31-K32+K44-K45,0)</f>
        <v>0</v>
      </c>
    </row>
    <row r="47" spans="1:11" ht="12.75" customHeight="1">
      <c r="A47" s="231" t="s">
        <v>247</v>
      </c>
      <c r="B47" s="232"/>
      <c r="C47" s="232"/>
      <c r="D47" s="232"/>
      <c r="E47" s="232"/>
      <c r="F47" s="232"/>
      <c r="G47" s="232"/>
      <c r="H47" s="232"/>
      <c r="I47" s="4">
        <v>40</v>
      </c>
      <c r="J47" s="23">
        <f>IF(J19-J18+J32-J31+J45-J44&gt;0,J19-J18+J32-J31+J45-J44,0)</f>
        <v>0</v>
      </c>
      <c r="K47" s="26">
        <f>IF(K19-K18+K32-K31+K45-K44&gt;0,K19-K18+K32-K31+K45-K44,0)</f>
        <v>3694852</v>
      </c>
    </row>
    <row r="48" spans="1:11" ht="12.75" customHeight="1">
      <c r="A48" s="231" t="s">
        <v>248</v>
      </c>
      <c r="B48" s="232"/>
      <c r="C48" s="232"/>
      <c r="D48" s="232"/>
      <c r="E48" s="232"/>
      <c r="F48" s="232"/>
      <c r="G48" s="232"/>
      <c r="H48" s="232"/>
      <c r="I48" s="4">
        <v>41</v>
      </c>
      <c r="J48" s="22">
        <v>6003272</v>
      </c>
      <c r="K48" s="27">
        <v>62972372</v>
      </c>
    </row>
    <row r="49" spans="1:11" ht="12.75" customHeight="1">
      <c r="A49" s="231" t="s">
        <v>249</v>
      </c>
      <c r="B49" s="232"/>
      <c r="C49" s="232"/>
      <c r="D49" s="232"/>
      <c r="E49" s="232"/>
      <c r="F49" s="232"/>
      <c r="G49" s="232"/>
      <c r="H49" s="232"/>
      <c r="I49" s="4">
        <v>42</v>
      </c>
      <c r="J49" s="22">
        <v>56969100</v>
      </c>
      <c r="K49" s="27"/>
    </row>
    <row r="50" spans="1:11" ht="12.75" customHeight="1">
      <c r="A50" s="231" t="s">
        <v>250</v>
      </c>
      <c r="B50" s="232"/>
      <c r="C50" s="232"/>
      <c r="D50" s="232"/>
      <c r="E50" s="232"/>
      <c r="F50" s="232"/>
      <c r="G50" s="232"/>
      <c r="H50" s="232"/>
      <c r="I50" s="4">
        <v>43</v>
      </c>
      <c r="J50" s="22"/>
      <c r="K50" s="27">
        <v>3694852</v>
      </c>
    </row>
    <row r="51" spans="1:11" ht="12.75" customHeight="1">
      <c r="A51" s="237" t="s">
        <v>251</v>
      </c>
      <c r="B51" s="238"/>
      <c r="C51" s="238"/>
      <c r="D51" s="238"/>
      <c r="E51" s="238"/>
      <c r="F51" s="238"/>
      <c r="G51" s="238"/>
      <c r="H51" s="238"/>
      <c r="I51" s="7">
        <v>44</v>
      </c>
      <c r="J51" s="24">
        <f>J48+J49-J50</f>
        <v>62972372</v>
      </c>
      <c r="K51" s="29">
        <f>K48+K49-K50</f>
        <v>59277520</v>
      </c>
    </row>
  </sheetData>
  <sheetProtection/>
  <protectedRanges>
    <protectedRange sqref="H2:I2 E2:F2" name="Range1"/>
  </protectedRanges>
  <mergeCells count="53">
    <mergeCell ref="H2:I2"/>
    <mergeCell ref="A3:H3"/>
    <mergeCell ref="A4:H4"/>
    <mergeCell ref="C2:D2"/>
    <mergeCell ref="E2:F2"/>
    <mergeCell ref="A10:H10"/>
    <mergeCell ref="A11:H11"/>
    <mergeCell ref="A12:H12"/>
    <mergeCell ref="A5:K5"/>
    <mergeCell ref="A6:H6"/>
    <mergeCell ref="A7:H7"/>
    <mergeCell ref="A8:H8"/>
    <mergeCell ref="A9:H9"/>
    <mergeCell ref="A13:H13"/>
    <mergeCell ref="A14:H14"/>
    <mergeCell ref="A15:H15"/>
    <mergeCell ref="A16:H16"/>
    <mergeCell ref="A17:H17"/>
    <mergeCell ref="A18:H18"/>
    <mergeCell ref="A19:H19"/>
    <mergeCell ref="A20:K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9:H39"/>
    <mergeCell ref="A40:H40"/>
    <mergeCell ref="A33:K33"/>
    <mergeCell ref="A34:H34"/>
    <mergeCell ref="A35:H35"/>
    <mergeCell ref="A36:H36"/>
    <mergeCell ref="A51:H51"/>
    <mergeCell ref="A1:K1"/>
    <mergeCell ref="A47:H47"/>
    <mergeCell ref="A48:H48"/>
    <mergeCell ref="A49:H49"/>
    <mergeCell ref="A50:H50"/>
    <mergeCell ref="A43:H43"/>
    <mergeCell ref="A44:H44"/>
    <mergeCell ref="A37:H37"/>
    <mergeCell ref="A38:H38"/>
    <mergeCell ref="A45:H45"/>
    <mergeCell ref="A46:H46"/>
    <mergeCell ref="A41:H41"/>
    <mergeCell ref="A42:H42"/>
  </mergeCells>
  <conditionalFormatting sqref="H2 E2">
    <cfRule type="cellIs" priority="1" dxfId="0" operator="lessThan" stopIfTrue="1">
      <formula>#REF!</formula>
    </cfRule>
  </conditionalFormatting>
  <dataValidations count="3">
    <dataValidation type="whole" operator="notEqual" allowBlank="1" showInputMessage="1" showErrorMessage="1" errorTitle="Pogrešan unos" error="Mogu se unijeti samo cjelobrojne vrijednosti." sqref="J13:K16 J38:K42 J21:K25 J6:K11 J34:K36 J27:K29 J48:K50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7:K19 J12:K12 J26:K26 J30:K32 J43:K47 J37:K37 J51:K51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H2 E2">
      <formula1>39448</formula1>
    </dataValidation>
  </dataValidations>
  <printOptions/>
  <pageMargins left="0.75" right="0.75" top="1" bottom="1" header="0.5" footer="0.5"/>
  <pageSetup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K53"/>
  <sheetViews>
    <sheetView zoomScalePageLayoutView="0" workbookViewId="0" topLeftCell="A1">
      <selection activeCell="N22" sqref="N22"/>
    </sheetView>
  </sheetViews>
  <sheetFormatPr defaultColWidth="9.140625" defaultRowHeight="12.75"/>
  <cols>
    <col min="1" max="16384" width="9.140625" style="51" customWidth="1"/>
  </cols>
  <sheetData>
    <row r="1" spans="1:11" s="48" customFormat="1" ht="16.5" customHeight="1">
      <c r="A1" s="286" t="s">
        <v>96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</row>
    <row r="2" spans="1:11" s="48" customFormat="1" ht="16.5" customHeight="1">
      <c r="A2" s="37"/>
      <c r="B2" s="46"/>
      <c r="C2" s="305" t="s">
        <v>154</v>
      </c>
      <c r="D2" s="306"/>
      <c r="E2" s="301"/>
      <c r="F2" s="302"/>
      <c r="G2" s="39" t="s">
        <v>118</v>
      </c>
      <c r="H2" s="301"/>
      <c r="I2" s="302"/>
      <c r="J2" s="47"/>
      <c r="K2" s="49"/>
    </row>
    <row r="3" spans="1:11" ht="24" thickBot="1">
      <c r="A3" s="303" t="s">
        <v>41</v>
      </c>
      <c r="B3" s="303"/>
      <c r="C3" s="303"/>
      <c r="D3" s="303"/>
      <c r="E3" s="303"/>
      <c r="F3" s="303"/>
      <c r="G3" s="303"/>
      <c r="H3" s="303"/>
      <c r="I3" s="50" t="s">
        <v>155</v>
      </c>
      <c r="J3" s="62" t="s">
        <v>26</v>
      </c>
      <c r="K3" s="62" t="s">
        <v>27</v>
      </c>
    </row>
    <row r="4" spans="1:11" ht="12.75">
      <c r="A4" s="304">
        <v>1</v>
      </c>
      <c r="B4" s="304"/>
      <c r="C4" s="304"/>
      <c r="D4" s="304"/>
      <c r="E4" s="304"/>
      <c r="F4" s="304"/>
      <c r="G4" s="304"/>
      <c r="H4" s="304"/>
      <c r="I4" s="52">
        <v>2</v>
      </c>
      <c r="J4" s="53" t="s">
        <v>35</v>
      </c>
      <c r="K4" s="53" t="s">
        <v>36</v>
      </c>
    </row>
    <row r="5" spans="1:11" ht="12.75">
      <c r="A5" s="293" t="s">
        <v>29</v>
      </c>
      <c r="B5" s="294"/>
      <c r="C5" s="294"/>
      <c r="D5" s="294"/>
      <c r="E5" s="294"/>
      <c r="F5" s="294"/>
      <c r="G5" s="294"/>
      <c r="H5" s="294"/>
      <c r="I5" s="295"/>
      <c r="J5" s="295"/>
      <c r="K5" s="296"/>
    </row>
    <row r="6" spans="1:11" s="48" customFormat="1" ht="12.75">
      <c r="A6" s="291" t="s">
        <v>98</v>
      </c>
      <c r="B6" s="292"/>
      <c r="C6" s="292"/>
      <c r="D6" s="292"/>
      <c r="E6" s="292"/>
      <c r="F6" s="292"/>
      <c r="G6" s="292"/>
      <c r="H6" s="292"/>
      <c r="I6" s="54">
        <v>1</v>
      </c>
      <c r="J6" s="55"/>
      <c r="K6" s="56"/>
    </row>
    <row r="7" spans="1:11" s="48" customFormat="1" ht="12.75">
      <c r="A7" s="291" t="s">
        <v>99</v>
      </c>
      <c r="B7" s="292"/>
      <c r="C7" s="292"/>
      <c r="D7" s="292"/>
      <c r="E7" s="292"/>
      <c r="F7" s="292"/>
      <c r="G7" s="292"/>
      <c r="H7" s="292"/>
      <c r="I7" s="54">
        <v>2</v>
      </c>
      <c r="J7" s="55"/>
      <c r="K7" s="56"/>
    </row>
    <row r="8" spans="1:11" s="48" customFormat="1" ht="12.75">
      <c r="A8" s="291" t="s">
        <v>100</v>
      </c>
      <c r="B8" s="292"/>
      <c r="C8" s="292"/>
      <c r="D8" s="292"/>
      <c r="E8" s="292"/>
      <c r="F8" s="292"/>
      <c r="G8" s="292"/>
      <c r="H8" s="292"/>
      <c r="I8" s="54">
        <v>3</v>
      </c>
      <c r="J8" s="55"/>
      <c r="K8" s="56"/>
    </row>
    <row r="9" spans="1:11" s="48" customFormat="1" ht="12.75">
      <c r="A9" s="291" t="s">
        <v>101</v>
      </c>
      <c r="B9" s="292"/>
      <c r="C9" s="292"/>
      <c r="D9" s="292"/>
      <c r="E9" s="292"/>
      <c r="F9" s="292"/>
      <c r="G9" s="292"/>
      <c r="H9" s="292"/>
      <c r="I9" s="54">
        <v>4</v>
      </c>
      <c r="J9" s="55"/>
      <c r="K9" s="56"/>
    </row>
    <row r="10" spans="1:11" s="48" customFormat="1" ht="12.75">
      <c r="A10" s="291" t="s">
        <v>102</v>
      </c>
      <c r="B10" s="292"/>
      <c r="C10" s="292"/>
      <c r="D10" s="292"/>
      <c r="E10" s="292"/>
      <c r="F10" s="292"/>
      <c r="G10" s="292"/>
      <c r="H10" s="292"/>
      <c r="I10" s="54">
        <v>5</v>
      </c>
      <c r="J10" s="55"/>
      <c r="K10" s="56"/>
    </row>
    <row r="11" spans="1:11" s="48" customFormat="1" ht="12.75">
      <c r="A11" s="287" t="s">
        <v>97</v>
      </c>
      <c r="B11" s="288"/>
      <c r="C11" s="288"/>
      <c r="D11" s="288"/>
      <c r="E11" s="288"/>
      <c r="F11" s="288"/>
      <c r="G11" s="288"/>
      <c r="H11" s="288"/>
      <c r="I11" s="54">
        <v>6</v>
      </c>
      <c r="J11" s="57">
        <f>SUM(J6:J10)</f>
        <v>0</v>
      </c>
      <c r="K11" s="58">
        <f>SUM(K6:K10)</f>
        <v>0</v>
      </c>
    </row>
    <row r="12" spans="1:11" s="48" customFormat="1" ht="12.75">
      <c r="A12" s="291" t="s">
        <v>103</v>
      </c>
      <c r="B12" s="292"/>
      <c r="C12" s="292"/>
      <c r="D12" s="292"/>
      <c r="E12" s="292"/>
      <c r="F12" s="292"/>
      <c r="G12" s="292"/>
      <c r="H12" s="292"/>
      <c r="I12" s="54">
        <v>7</v>
      </c>
      <c r="J12" s="55"/>
      <c r="K12" s="56"/>
    </row>
    <row r="13" spans="1:11" s="48" customFormat="1" ht="12.75">
      <c r="A13" s="291" t="s">
        <v>104</v>
      </c>
      <c r="B13" s="292"/>
      <c r="C13" s="292"/>
      <c r="D13" s="292"/>
      <c r="E13" s="292"/>
      <c r="F13" s="292"/>
      <c r="G13" s="292"/>
      <c r="H13" s="292"/>
      <c r="I13" s="54">
        <v>8</v>
      </c>
      <c r="J13" s="55"/>
      <c r="K13" s="56"/>
    </row>
    <row r="14" spans="1:11" s="48" customFormat="1" ht="12.75">
      <c r="A14" s="291" t="s">
        <v>105</v>
      </c>
      <c r="B14" s="292"/>
      <c r="C14" s="292"/>
      <c r="D14" s="292"/>
      <c r="E14" s="292"/>
      <c r="F14" s="292"/>
      <c r="G14" s="292"/>
      <c r="H14" s="292"/>
      <c r="I14" s="54">
        <v>9</v>
      </c>
      <c r="J14" s="55"/>
      <c r="K14" s="56"/>
    </row>
    <row r="15" spans="1:11" s="48" customFormat="1" ht="12.75">
      <c r="A15" s="291" t="s">
        <v>106</v>
      </c>
      <c r="B15" s="292"/>
      <c r="C15" s="292"/>
      <c r="D15" s="292"/>
      <c r="E15" s="292"/>
      <c r="F15" s="292"/>
      <c r="G15" s="292"/>
      <c r="H15" s="292"/>
      <c r="I15" s="54">
        <v>10</v>
      </c>
      <c r="J15" s="55"/>
      <c r="K15" s="56"/>
    </row>
    <row r="16" spans="1:11" s="48" customFormat="1" ht="12.75">
      <c r="A16" s="291" t="s">
        <v>107</v>
      </c>
      <c r="B16" s="292"/>
      <c r="C16" s="292"/>
      <c r="D16" s="292"/>
      <c r="E16" s="292"/>
      <c r="F16" s="292"/>
      <c r="G16" s="292"/>
      <c r="H16" s="292"/>
      <c r="I16" s="54">
        <v>11</v>
      </c>
      <c r="J16" s="55"/>
      <c r="K16" s="56"/>
    </row>
    <row r="17" spans="1:11" s="48" customFormat="1" ht="12.75">
      <c r="A17" s="291" t="s">
        <v>108</v>
      </c>
      <c r="B17" s="292"/>
      <c r="C17" s="292"/>
      <c r="D17" s="292"/>
      <c r="E17" s="292"/>
      <c r="F17" s="292"/>
      <c r="G17" s="292"/>
      <c r="H17" s="292"/>
      <c r="I17" s="54">
        <v>12</v>
      </c>
      <c r="J17" s="55"/>
      <c r="K17" s="56"/>
    </row>
    <row r="18" spans="1:11" s="48" customFormat="1" ht="12.75">
      <c r="A18" s="287" t="s">
        <v>0</v>
      </c>
      <c r="B18" s="288"/>
      <c r="C18" s="288"/>
      <c r="D18" s="288"/>
      <c r="E18" s="288"/>
      <c r="F18" s="288"/>
      <c r="G18" s="288"/>
      <c r="H18" s="288"/>
      <c r="I18" s="54">
        <v>13</v>
      </c>
      <c r="J18" s="57">
        <f>SUM(J12:J17)</f>
        <v>0</v>
      </c>
      <c r="K18" s="58">
        <f>SUM(K12:K17)</f>
        <v>0</v>
      </c>
    </row>
    <row r="19" spans="1:11" s="48" customFormat="1" ht="12.75">
      <c r="A19" s="287" t="s">
        <v>87</v>
      </c>
      <c r="B19" s="297"/>
      <c r="C19" s="297"/>
      <c r="D19" s="297"/>
      <c r="E19" s="297"/>
      <c r="F19" s="297"/>
      <c r="G19" s="297"/>
      <c r="H19" s="298"/>
      <c r="I19" s="54">
        <v>14</v>
      </c>
      <c r="J19" s="57">
        <f>IF(J11&gt;J18,J11-J18,0)</f>
        <v>0</v>
      </c>
      <c r="K19" s="58">
        <f>IF(K11&gt;K18,K11-K18,0)</f>
        <v>0</v>
      </c>
    </row>
    <row r="20" spans="1:11" s="48" customFormat="1" ht="12.75">
      <c r="A20" s="289" t="s">
        <v>88</v>
      </c>
      <c r="B20" s="299"/>
      <c r="C20" s="299"/>
      <c r="D20" s="299"/>
      <c r="E20" s="299"/>
      <c r="F20" s="299"/>
      <c r="G20" s="299"/>
      <c r="H20" s="300"/>
      <c r="I20" s="54">
        <v>15</v>
      </c>
      <c r="J20" s="57">
        <f>IF(J18&gt;J11,J18-J11,0)</f>
        <v>0</v>
      </c>
      <c r="K20" s="58">
        <f>IF(K18&gt;K11,K18-K11,0)</f>
        <v>0</v>
      </c>
    </row>
    <row r="21" spans="1:11" ht="12.75">
      <c r="A21" s="293" t="s">
        <v>30</v>
      </c>
      <c r="B21" s="294"/>
      <c r="C21" s="294"/>
      <c r="D21" s="294"/>
      <c r="E21" s="294"/>
      <c r="F21" s="294"/>
      <c r="G21" s="294"/>
      <c r="H21" s="294"/>
      <c r="I21" s="295"/>
      <c r="J21" s="295"/>
      <c r="K21" s="296"/>
    </row>
    <row r="22" spans="1:11" s="48" customFormat="1" ht="12.75">
      <c r="A22" s="291" t="s">
        <v>74</v>
      </c>
      <c r="B22" s="292"/>
      <c r="C22" s="292"/>
      <c r="D22" s="292"/>
      <c r="E22" s="292"/>
      <c r="F22" s="292"/>
      <c r="G22" s="292"/>
      <c r="H22" s="292"/>
      <c r="I22" s="54">
        <v>16</v>
      </c>
      <c r="J22" s="55"/>
      <c r="K22" s="56"/>
    </row>
    <row r="23" spans="1:11" s="48" customFormat="1" ht="12.75">
      <c r="A23" s="291" t="s">
        <v>75</v>
      </c>
      <c r="B23" s="292"/>
      <c r="C23" s="292"/>
      <c r="D23" s="292"/>
      <c r="E23" s="292"/>
      <c r="F23" s="292"/>
      <c r="G23" s="292"/>
      <c r="H23" s="292"/>
      <c r="I23" s="54">
        <v>17</v>
      </c>
      <c r="J23" s="55"/>
      <c r="K23" s="56"/>
    </row>
    <row r="24" spans="1:11" s="48" customFormat="1" ht="12.75">
      <c r="A24" s="291" t="s">
        <v>1</v>
      </c>
      <c r="B24" s="292"/>
      <c r="C24" s="292"/>
      <c r="D24" s="292"/>
      <c r="E24" s="292"/>
      <c r="F24" s="292"/>
      <c r="G24" s="292"/>
      <c r="H24" s="292"/>
      <c r="I24" s="54">
        <v>18</v>
      </c>
      <c r="J24" s="55"/>
      <c r="K24" s="56"/>
    </row>
    <row r="25" spans="1:11" s="48" customFormat="1" ht="12.75">
      <c r="A25" s="291" t="s">
        <v>2</v>
      </c>
      <c r="B25" s="292"/>
      <c r="C25" s="292"/>
      <c r="D25" s="292"/>
      <c r="E25" s="292"/>
      <c r="F25" s="292"/>
      <c r="G25" s="292"/>
      <c r="H25" s="292"/>
      <c r="I25" s="54">
        <v>19</v>
      </c>
      <c r="J25" s="55"/>
      <c r="K25" s="56"/>
    </row>
    <row r="26" spans="1:11" s="48" customFormat="1" ht="12.75">
      <c r="A26" s="291" t="s">
        <v>76</v>
      </c>
      <c r="B26" s="292"/>
      <c r="C26" s="292"/>
      <c r="D26" s="292"/>
      <c r="E26" s="292"/>
      <c r="F26" s="292"/>
      <c r="G26" s="292"/>
      <c r="H26" s="292"/>
      <c r="I26" s="54">
        <v>20</v>
      </c>
      <c r="J26" s="55"/>
      <c r="K26" s="56"/>
    </row>
    <row r="27" spans="1:11" s="48" customFormat="1" ht="12.75">
      <c r="A27" s="287" t="s">
        <v>95</v>
      </c>
      <c r="B27" s="288"/>
      <c r="C27" s="288"/>
      <c r="D27" s="288"/>
      <c r="E27" s="288"/>
      <c r="F27" s="288"/>
      <c r="G27" s="288"/>
      <c r="H27" s="288"/>
      <c r="I27" s="54">
        <v>21</v>
      </c>
      <c r="J27" s="57">
        <f>SUM(J22:J26)</f>
        <v>0</v>
      </c>
      <c r="K27" s="58">
        <f>SUM(K22:K26)</f>
        <v>0</v>
      </c>
    </row>
    <row r="28" spans="1:11" s="48" customFormat="1" ht="12.75">
      <c r="A28" s="291" t="s">
        <v>8</v>
      </c>
      <c r="B28" s="292"/>
      <c r="C28" s="292"/>
      <c r="D28" s="292"/>
      <c r="E28" s="292"/>
      <c r="F28" s="292"/>
      <c r="G28" s="292"/>
      <c r="H28" s="292"/>
      <c r="I28" s="54">
        <v>22</v>
      </c>
      <c r="J28" s="55"/>
      <c r="K28" s="56"/>
    </row>
    <row r="29" spans="1:11" s="48" customFormat="1" ht="12.75">
      <c r="A29" s="291" t="s">
        <v>9</v>
      </c>
      <c r="B29" s="292"/>
      <c r="C29" s="292"/>
      <c r="D29" s="292"/>
      <c r="E29" s="292"/>
      <c r="F29" s="292"/>
      <c r="G29" s="292"/>
      <c r="H29" s="292"/>
      <c r="I29" s="54">
        <v>23</v>
      </c>
      <c r="J29" s="55"/>
      <c r="K29" s="56"/>
    </row>
    <row r="30" spans="1:11" s="48" customFormat="1" ht="12.75">
      <c r="A30" s="291" t="s">
        <v>10</v>
      </c>
      <c r="B30" s="292"/>
      <c r="C30" s="292"/>
      <c r="D30" s="292"/>
      <c r="E30" s="292"/>
      <c r="F30" s="292"/>
      <c r="G30" s="292"/>
      <c r="H30" s="292"/>
      <c r="I30" s="54">
        <v>24</v>
      </c>
      <c r="J30" s="55"/>
      <c r="K30" s="56"/>
    </row>
    <row r="31" spans="1:11" s="48" customFormat="1" ht="12.75">
      <c r="A31" s="287" t="s">
        <v>3</v>
      </c>
      <c r="B31" s="288"/>
      <c r="C31" s="288"/>
      <c r="D31" s="288"/>
      <c r="E31" s="288"/>
      <c r="F31" s="288"/>
      <c r="G31" s="288"/>
      <c r="H31" s="288"/>
      <c r="I31" s="54">
        <v>25</v>
      </c>
      <c r="J31" s="57">
        <f>SUM(J28:J30)</f>
        <v>0</v>
      </c>
      <c r="K31" s="58">
        <f>SUM(K28:K30)</f>
        <v>0</v>
      </c>
    </row>
    <row r="32" spans="1:11" s="48" customFormat="1" ht="12.75">
      <c r="A32" s="287" t="s">
        <v>89</v>
      </c>
      <c r="B32" s="288"/>
      <c r="C32" s="288"/>
      <c r="D32" s="288"/>
      <c r="E32" s="288"/>
      <c r="F32" s="288"/>
      <c r="G32" s="288"/>
      <c r="H32" s="288"/>
      <c r="I32" s="54">
        <v>26</v>
      </c>
      <c r="J32" s="57">
        <f>IF(J27&gt;J31,J27-J31,0)</f>
        <v>0</v>
      </c>
      <c r="K32" s="58">
        <f>IF(K27&gt;K31,K27-K31,0)</f>
        <v>0</v>
      </c>
    </row>
    <row r="33" spans="1:11" s="48" customFormat="1" ht="12.75">
      <c r="A33" s="287" t="s">
        <v>90</v>
      </c>
      <c r="B33" s="288"/>
      <c r="C33" s="288"/>
      <c r="D33" s="288"/>
      <c r="E33" s="288"/>
      <c r="F33" s="288"/>
      <c r="G33" s="288"/>
      <c r="H33" s="288"/>
      <c r="I33" s="54">
        <v>27</v>
      </c>
      <c r="J33" s="57">
        <f>IF(J31&gt;J27,J31-J27,0)</f>
        <v>0</v>
      </c>
      <c r="K33" s="58">
        <f>IF(K31&gt;K27,K31-K27,0)</f>
        <v>0</v>
      </c>
    </row>
    <row r="34" spans="1:11" ht="12.75">
      <c r="A34" s="293" t="s">
        <v>31</v>
      </c>
      <c r="B34" s="294"/>
      <c r="C34" s="294"/>
      <c r="D34" s="294"/>
      <c r="E34" s="294"/>
      <c r="F34" s="294"/>
      <c r="G34" s="294"/>
      <c r="H34" s="294"/>
      <c r="I34" s="295">
        <v>0</v>
      </c>
      <c r="J34" s="295"/>
      <c r="K34" s="296"/>
    </row>
    <row r="35" spans="1:11" s="48" customFormat="1" ht="12.75">
      <c r="A35" s="291" t="s">
        <v>78</v>
      </c>
      <c r="B35" s="292"/>
      <c r="C35" s="292"/>
      <c r="D35" s="292"/>
      <c r="E35" s="292"/>
      <c r="F35" s="292"/>
      <c r="G35" s="292"/>
      <c r="H35" s="292"/>
      <c r="I35" s="54">
        <v>28</v>
      </c>
      <c r="J35" s="55"/>
      <c r="K35" s="56"/>
    </row>
    <row r="36" spans="1:11" s="48" customFormat="1" ht="12.75">
      <c r="A36" s="291" t="s">
        <v>79</v>
      </c>
      <c r="B36" s="292"/>
      <c r="C36" s="292"/>
      <c r="D36" s="292"/>
      <c r="E36" s="292"/>
      <c r="F36" s="292"/>
      <c r="G36" s="292"/>
      <c r="H36" s="292"/>
      <c r="I36" s="54">
        <v>29</v>
      </c>
      <c r="J36" s="55"/>
      <c r="K36" s="56"/>
    </row>
    <row r="37" spans="1:11" s="48" customFormat="1" ht="12.75">
      <c r="A37" s="291" t="s">
        <v>80</v>
      </c>
      <c r="B37" s="292"/>
      <c r="C37" s="292"/>
      <c r="D37" s="292"/>
      <c r="E37" s="292"/>
      <c r="F37" s="292"/>
      <c r="G37" s="292"/>
      <c r="H37" s="292"/>
      <c r="I37" s="54">
        <v>30</v>
      </c>
      <c r="J37" s="55"/>
      <c r="K37" s="56"/>
    </row>
    <row r="38" spans="1:11" s="48" customFormat="1" ht="12.75">
      <c r="A38" s="287" t="s">
        <v>4</v>
      </c>
      <c r="B38" s="288"/>
      <c r="C38" s="288"/>
      <c r="D38" s="288"/>
      <c r="E38" s="288"/>
      <c r="F38" s="288"/>
      <c r="G38" s="288"/>
      <c r="H38" s="288"/>
      <c r="I38" s="54">
        <v>31</v>
      </c>
      <c r="J38" s="57">
        <f>SUM(J35:J37)</f>
        <v>0</v>
      </c>
      <c r="K38" s="58">
        <f>SUM(K35:K37)</f>
        <v>0</v>
      </c>
    </row>
    <row r="39" spans="1:11" s="48" customFormat="1" ht="12.75">
      <c r="A39" s="291" t="s">
        <v>81</v>
      </c>
      <c r="B39" s="292"/>
      <c r="C39" s="292"/>
      <c r="D39" s="292"/>
      <c r="E39" s="292"/>
      <c r="F39" s="292"/>
      <c r="G39" s="292"/>
      <c r="H39" s="292"/>
      <c r="I39" s="54">
        <v>32</v>
      </c>
      <c r="J39" s="55"/>
      <c r="K39" s="56"/>
    </row>
    <row r="40" spans="1:11" s="48" customFormat="1" ht="12.75">
      <c r="A40" s="291" t="s">
        <v>82</v>
      </c>
      <c r="B40" s="292"/>
      <c r="C40" s="292"/>
      <c r="D40" s="292"/>
      <c r="E40" s="292"/>
      <c r="F40" s="292"/>
      <c r="G40" s="292"/>
      <c r="H40" s="292"/>
      <c r="I40" s="54">
        <v>33</v>
      </c>
      <c r="J40" s="55"/>
      <c r="K40" s="56"/>
    </row>
    <row r="41" spans="1:11" s="48" customFormat="1" ht="12.75">
      <c r="A41" s="291" t="s">
        <v>83</v>
      </c>
      <c r="B41" s="292"/>
      <c r="C41" s="292"/>
      <c r="D41" s="292"/>
      <c r="E41" s="292"/>
      <c r="F41" s="292"/>
      <c r="G41" s="292"/>
      <c r="H41" s="292"/>
      <c r="I41" s="54">
        <v>34</v>
      </c>
      <c r="J41" s="55"/>
      <c r="K41" s="56"/>
    </row>
    <row r="42" spans="1:11" s="48" customFormat="1" ht="12.75">
      <c r="A42" s="291" t="s">
        <v>84</v>
      </c>
      <c r="B42" s="292"/>
      <c r="C42" s="292"/>
      <c r="D42" s="292"/>
      <c r="E42" s="292"/>
      <c r="F42" s="292"/>
      <c r="G42" s="292"/>
      <c r="H42" s="292"/>
      <c r="I42" s="54">
        <v>35</v>
      </c>
      <c r="J42" s="55"/>
      <c r="K42" s="56"/>
    </row>
    <row r="43" spans="1:11" s="48" customFormat="1" ht="12.75">
      <c r="A43" s="291" t="s">
        <v>85</v>
      </c>
      <c r="B43" s="292"/>
      <c r="C43" s="292"/>
      <c r="D43" s="292"/>
      <c r="E43" s="292"/>
      <c r="F43" s="292"/>
      <c r="G43" s="292"/>
      <c r="H43" s="292"/>
      <c r="I43" s="54">
        <v>36</v>
      </c>
      <c r="J43" s="55"/>
      <c r="K43" s="56"/>
    </row>
    <row r="44" spans="1:11" s="48" customFormat="1" ht="12.75">
      <c r="A44" s="287" t="s">
        <v>5</v>
      </c>
      <c r="B44" s="288"/>
      <c r="C44" s="288"/>
      <c r="D44" s="288"/>
      <c r="E44" s="288"/>
      <c r="F44" s="288"/>
      <c r="G44" s="288"/>
      <c r="H44" s="288"/>
      <c r="I44" s="54">
        <v>37</v>
      </c>
      <c r="J44" s="57">
        <f>SUM(J39:J43)</f>
        <v>0</v>
      </c>
      <c r="K44" s="58">
        <f>SUM(K39:K43)</f>
        <v>0</v>
      </c>
    </row>
    <row r="45" spans="1:11" s="48" customFormat="1" ht="12.75">
      <c r="A45" s="287" t="s">
        <v>33</v>
      </c>
      <c r="B45" s="288"/>
      <c r="C45" s="288"/>
      <c r="D45" s="288"/>
      <c r="E45" s="288"/>
      <c r="F45" s="288"/>
      <c r="G45" s="288"/>
      <c r="H45" s="288"/>
      <c r="I45" s="54">
        <v>38</v>
      </c>
      <c r="J45" s="57">
        <f>IF(J38&gt;J44,J38-J44,0)</f>
        <v>0</v>
      </c>
      <c r="K45" s="58">
        <f>IF(K38&gt;K44,K38-K44,0)</f>
        <v>0</v>
      </c>
    </row>
    <row r="46" spans="1:11" s="48" customFormat="1" ht="12.75">
      <c r="A46" s="287" t="s">
        <v>34</v>
      </c>
      <c r="B46" s="288"/>
      <c r="C46" s="288"/>
      <c r="D46" s="288"/>
      <c r="E46" s="288"/>
      <c r="F46" s="288"/>
      <c r="G46" s="288"/>
      <c r="H46" s="288"/>
      <c r="I46" s="54">
        <v>39</v>
      </c>
      <c r="J46" s="57">
        <f>IF(J44&gt;J38,J44-J38,0)</f>
        <v>0</v>
      </c>
      <c r="K46" s="58">
        <f>IF(K44&gt;K38,K44-K38,0)</f>
        <v>0</v>
      </c>
    </row>
    <row r="47" spans="1:11" s="48" customFormat="1" ht="12.75">
      <c r="A47" s="287" t="s">
        <v>6</v>
      </c>
      <c r="B47" s="288"/>
      <c r="C47" s="288"/>
      <c r="D47" s="288"/>
      <c r="E47" s="288"/>
      <c r="F47" s="288"/>
      <c r="G47" s="288"/>
      <c r="H47" s="288"/>
      <c r="I47" s="54">
        <v>40</v>
      </c>
      <c r="J47" s="57">
        <f>IF(J19-J20+J32-J33+J45-J46&gt;0,J19-J20+J32-J33+J45-J46,0)</f>
        <v>0</v>
      </c>
      <c r="K47" s="58">
        <f>IF(K19-K20+K32-K33+K45-K46&gt;0,K19-K20+K32-K33+K45-K46,0)</f>
        <v>0</v>
      </c>
    </row>
    <row r="48" spans="1:11" s="48" customFormat="1" ht="12.75">
      <c r="A48" s="287" t="s">
        <v>86</v>
      </c>
      <c r="B48" s="288"/>
      <c r="C48" s="288"/>
      <c r="D48" s="288"/>
      <c r="E48" s="288"/>
      <c r="F48" s="288"/>
      <c r="G48" s="288"/>
      <c r="H48" s="288"/>
      <c r="I48" s="54">
        <v>41</v>
      </c>
      <c r="J48" s="57">
        <f>IF(J20-J19+J33-J32+J46-J45&gt;0,J20-J19+J33-J32+J46-J45,0)</f>
        <v>0</v>
      </c>
      <c r="K48" s="58">
        <f>IF(K20-K19+K33-K32+K46-K45&gt;0,K20-K19+K33-K32+K46-K45,0)</f>
        <v>0</v>
      </c>
    </row>
    <row r="49" spans="1:11" s="48" customFormat="1" ht="12.75">
      <c r="A49" s="287" t="s">
        <v>32</v>
      </c>
      <c r="B49" s="288"/>
      <c r="C49" s="288"/>
      <c r="D49" s="288"/>
      <c r="E49" s="288"/>
      <c r="F49" s="288"/>
      <c r="G49" s="288"/>
      <c r="H49" s="288"/>
      <c r="I49" s="54">
        <v>42</v>
      </c>
      <c r="J49" s="55"/>
      <c r="K49" s="56"/>
    </row>
    <row r="50" spans="1:11" s="48" customFormat="1" ht="12.75">
      <c r="A50" s="287" t="s">
        <v>71</v>
      </c>
      <c r="B50" s="288"/>
      <c r="C50" s="288"/>
      <c r="D50" s="288"/>
      <c r="E50" s="288"/>
      <c r="F50" s="288"/>
      <c r="G50" s="288"/>
      <c r="H50" s="288"/>
      <c r="I50" s="54">
        <v>43</v>
      </c>
      <c r="J50" s="55"/>
      <c r="K50" s="56"/>
    </row>
    <row r="51" spans="1:11" s="48" customFormat="1" ht="12.75">
      <c r="A51" s="287" t="s">
        <v>72</v>
      </c>
      <c r="B51" s="288"/>
      <c r="C51" s="288"/>
      <c r="D51" s="288"/>
      <c r="E51" s="288"/>
      <c r="F51" s="288"/>
      <c r="G51" s="288"/>
      <c r="H51" s="288"/>
      <c r="I51" s="54">
        <v>44</v>
      </c>
      <c r="J51" s="55"/>
      <c r="K51" s="56"/>
    </row>
    <row r="52" spans="1:11" s="48" customFormat="1" ht="12.75">
      <c r="A52" s="289" t="s">
        <v>73</v>
      </c>
      <c r="B52" s="290"/>
      <c r="C52" s="290"/>
      <c r="D52" s="290"/>
      <c r="E52" s="290"/>
      <c r="F52" s="290"/>
      <c r="G52" s="290"/>
      <c r="H52" s="290"/>
      <c r="I52" s="59">
        <v>45</v>
      </c>
      <c r="J52" s="60">
        <f>J49+J50-J51</f>
        <v>0</v>
      </c>
      <c r="K52" s="61">
        <f>K49+K50-K51</f>
        <v>0</v>
      </c>
    </row>
    <row r="53" ht="12.75">
      <c r="A53" s="63" t="s">
        <v>94</v>
      </c>
    </row>
  </sheetData>
  <sheetProtection/>
  <protectedRanges>
    <protectedRange sqref="H2:I2 E2:F2" name="Range1"/>
  </protectedRanges>
  <mergeCells count="54">
    <mergeCell ref="H2:I2"/>
    <mergeCell ref="A3:H3"/>
    <mergeCell ref="A4:H4"/>
    <mergeCell ref="C2:D2"/>
    <mergeCell ref="E2:F2"/>
    <mergeCell ref="A10:H10"/>
    <mergeCell ref="A11:H11"/>
    <mergeCell ref="A12:H12"/>
    <mergeCell ref="A5:K5"/>
    <mergeCell ref="A6:H6"/>
    <mergeCell ref="A7:H7"/>
    <mergeCell ref="A8:H8"/>
    <mergeCell ref="A9:H9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46:H46"/>
    <mergeCell ref="A39:H39"/>
    <mergeCell ref="A40:H40"/>
    <mergeCell ref="A41:H41"/>
    <mergeCell ref="A42:H42"/>
    <mergeCell ref="A1:K1"/>
    <mergeCell ref="A51:H51"/>
    <mergeCell ref="A52:H52"/>
    <mergeCell ref="A47:H47"/>
    <mergeCell ref="A48:H48"/>
    <mergeCell ref="A49:H49"/>
    <mergeCell ref="A50:H50"/>
    <mergeCell ref="A43:H43"/>
    <mergeCell ref="A44:H44"/>
    <mergeCell ref="A45:H45"/>
  </mergeCells>
  <conditionalFormatting sqref="H2 E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pozitivne vrijednosti." sqref="J52:K52">
      <formula1>9999999999</formula1>
    </dataValidation>
    <dataValidation type="whole" operator="notEqual" allowBlank="1" showInputMessage="1" showErrorMessage="1" errorTitle="Pogrešan unos" error="Mogu se unijeti samo cjelobrojne vrijednosti." sqref="J49:K51 J6:K10 J12:K17 J22:K26 J28:K30 J35:K37 J39:K4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1:K11 J18:K21 J27:K27 J31:K34 J38:K38 J44:K48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H2 E2">
      <formula1>39448</formula1>
    </dataValidation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zoomScalePageLayoutView="0" workbookViewId="0" topLeftCell="A1">
      <selection activeCell="L25" sqref="L25"/>
    </sheetView>
  </sheetViews>
  <sheetFormatPr defaultColWidth="9.140625" defaultRowHeight="12.75"/>
  <cols>
    <col min="1" max="4" width="9.140625" style="48" customWidth="1"/>
    <col min="5" max="5" width="10.140625" style="48" bestFit="1" customWidth="1"/>
    <col min="6" max="9" width="9.140625" style="48" customWidth="1"/>
    <col min="10" max="11" width="10.8515625" style="48" bestFit="1" customWidth="1"/>
    <col min="12" max="16384" width="9.140625" style="48" customWidth="1"/>
  </cols>
  <sheetData>
    <row r="1" spans="1:12" ht="17.25" customHeight="1">
      <c r="A1" s="312" t="s">
        <v>347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64"/>
    </row>
    <row r="2" spans="1:12" ht="15.75">
      <c r="A2" s="72"/>
      <c r="B2" s="73"/>
      <c r="C2" s="317" t="s">
        <v>252</v>
      </c>
      <c r="D2" s="317"/>
      <c r="E2" s="74">
        <v>40179</v>
      </c>
      <c r="F2" s="38" t="s">
        <v>118</v>
      </c>
      <c r="G2" s="318">
        <v>40543</v>
      </c>
      <c r="H2" s="319"/>
      <c r="I2" s="73"/>
      <c r="J2" s="73"/>
      <c r="K2" s="73"/>
      <c r="L2" s="65"/>
    </row>
    <row r="3" spans="1:11" s="51" customFormat="1" ht="24" customHeight="1" thickBot="1">
      <c r="A3" s="218" t="s">
        <v>165</v>
      </c>
      <c r="B3" s="219"/>
      <c r="C3" s="219"/>
      <c r="D3" s="219"/>
      <c r="E3" s="219"/>
      <c r="F3" s="219"/>
      <c r="G3" s="219"/>
      <c r="H3" s="220"/>
      <c r="I3" s="40" t="s">
        <v>210</v>
      </c>
      <c r="J3" s="41" t="s">
        <v>211</v>
      </c>
      <c r="K3" s="41" t="s">
        <v>212</v>
      </c>
    </row>
    <row r="4" spans="1:11" s="51" customFormat="1" ht="12.75">
      <c r="A4" s="320">
        <v>1</v>
      </c>
      <c r="B4" s="320"/>
      <c r="C4" s="320"/>
      <c r="D4" s="320"/>
      <c r="E4" s="320"/>
      <c r="F4" s="320"/>
      <c r="G4" s="320"/>
      <c r="H4" s="320"/>
      <c r="I4" s="76">
        <v>2</v>
      </c>
      <c r="J4" s="75" t="s">
        <v>35</v>
      </c>
      <c r="K4" s="75" t="s">
        <v>36</v>
      </c>
    </row>
    <row r="5" spans="1:11" ht="12.75" customHeight="1">
      <c r="A5" s="231" t="s">
        <v>253</v>
      </c>
      <c r="B5" s="232"/>
      <c r="C5" s="232"/>
      <c r="D5" s="232"/>
      <c r="E5" s="232"/>
      <c r="F5" s="232"/>
      <c r="G5" s="232"/>
      <c r="H5" s="232"/>
      <c r="I5" s="4">
        <v>1</v>
      </c>
      <c r="J5" s="167">
        <v>384947782</v>
      </c>
      <c r="K5" s="167">
        <v>384948774</v>
      </c>
    </row>
    <row r="6" spans="1:11" ht="12.75" customHeight="1">
      <c r="A6" s="231" t="s">
        <v>254</v>
      </c>
      <c r="B6" s="232"/>
      <c r="C6" s="232"/>
      <c r="D6" s="232"/>
      <c r="E6" s="232"/>
      <c r="F6" s="232"/>
      <c r="G6" s="232"/>
      <c r="H6" s="232"/>
      <c r="I6" s="4">
        <v>2</v>
      </c>
      <c r="J6" s="168">
        <v>13659518</v>
      </c>
      <c r="K6" s="168">
        <v>13659552</v>
      </c>
    </row>
    <row r="7" spans="1:11" ht="12.75" customHeight="1">
      <c r="A7" s="231" t="s">
        <v>255</v>
      </c>
      <c r="B7" s="232"/>
      <c r="C7" s="232"/>
      <c r="D7" s="232"/>
      <c r="E7" s="232"/>
      <c r="F7" s="232"/>
      <c r="G7" s="232"/>
      <c r="H7" s="232"/>
      <c r="I7" s="4">
        <v>3</v>
      </c>
      <c r="J7" s="168">
        <v>37932530</v>
      </c>
      <c r="K7" s="168">
        <v>24917010</v>
      </c>
    </row>
    <row r="8" spans="1:11" ht="12.75" customHeight="1">
      <c r="A8" s="231" t="s">
        <v>336</v>
      </c>
      <c r="B8" s="232"/>
      <c r="C8" s="232"/>
      <c r="D8" s="232"/>
      <c r="E8" s="232"/>
      <c r="F8" s="232"/>
      <c r="G8" s="232"/>
      <c r="H8" s="232"/>
      <c r="I8" s="4">
        <v>4</v>
      </c>
      <c r="J8" s="168">
        <v>166462784</v>
      </c>
      <c r="K8" s="168">
        <v>163646966</v>
      </c>
    </row>
    <row r="9" spans="1:11" ht="12.75" customHeight="1">
      <c r="A9" s="231" t="s">
        <v>337</v>
      </c>
      <c r="B9" s="232"/>
      <c r="C9" s="232"/>
      <c r="D9" s="232"/>
      <c r="E9" s="232"/>
      <c r="F9" s="232"/>
      <c r="G9" s="232"/>
      <c r="H9" s="232"/>
      <c r="I9" s="4">
        <v>5</v>
      </c>
      <c r="J9" s="168">
        <v>1302042</v>
      </c>
      <c r="K9" s="168">
        <v>28271548</v>
      </c>
    </row>
    <row r="10" spans="1:11" ht="12.75" customHeight="1">
      <c r="A10" s="231" t="s">
        <v>338</v>
      </c>
      <c r="B10" s="232"/>
      <c r="C10" s="232"/>
      <c r="D10" s="232"/>
      <c r="E10" s="232"/>
      <c r="F10" s="232"/>
      <c r="G10" s="232"/>
      <c r="H10" s="232"/>
      <c r="I10" s="4">
        <v>6</v>
      </c>
      <c r="J10" s="168">
        <v>10515039</v>
      </c>
      <c r="K10" s="168">
        <v>7494438</v>
      </c>
    </row>
    <row r="11" spans="1:11" ht="12.75" customHeight="1">
      <c r="A11" s="231" t="s">
        <v>339</v>
      </c>
      <c r="B11" s="232"/>
      <c r="C11" s="232"/>
      <c r="D11" s="232"/>
      <c r="E11" s="232"/>
      <c r="F11" s="232"/>
      <c r="G11" s="232"/>
      <c r="H11" s="232"/>
      <c r="I11" s="4">
        <v>7</v>
      </c>
      <c r="J11" s="168"/>
      <c r="K11" s="168"/>
    </row>
    <row r="12" spans="1:11" ht="12.75" customHeight="1">
      <c r="A12" s="231" t="s">
        <v>340</v>
      </c>
      <c r="B12" s="232"/>
      <c r="C12" s="232"/>
      <c r="D12" s="232"/>
      <c r="E12" s="232"/>
      <c r="F12" s="232"/>
      <c r="G12" s="232"/>
      <c r="H12" s="232"/>
      <c r="I12" s="4">
        <v>8</v>
      </c>
      <c r="J12" s="168">
        <v>-2603727</v>
      </c>
      <c r="K12" s="168"/>
    </row>
    <row r="13" spans="1:11" ht="12.75" customHeight="1">
      <c r="A13" s="231" t="s">
        <v>256</v>
      </c>
      <c r="B13" s="232"/>
      <c r="C13" s="232"/>
      <c r="D13" s="232"/>
      <c r="E13" s="232"/>
      <c r="F13" s="232"/>
      <c r="G13" s="232"/>
      <c r="H13" s="232"/>
      <c r="I13" s="4">
        <v>9</v>
      </c>
      <c r="J13" s="168"/>
      <c r="K13" s="168"/>
    </row>
    <row r="14" spans="1:11" ht="12.75" customHeight="1">
      <c r="A14" s="211" t="s">
        <v>257</v>
      </c>
      <c r="B14" s="212"/>
      <c r="C14" s="212"/>
      <c r="D14" s="212"/>
      <c r="E14" s="212"/>
      <c r="F14" s="212"/>
      <c r="G14" s="212"/>
      <c r="H14" s="212"/>
      <c r="I14" s="4">
        <v>10</v>
      </c>
      <c r="J14" s="169">
        <f>SUM(J5:J13)</f>
        <v>612215968</v>
      </c>
      <c r="K14" s="169">
        <f>SUM(K5:K13)</f>
        <v>622938288</v>
      </c>
    </row>
    <row r="15" spans="1:11" ht="12.75" customHeight="1">
      <c r="A15" s="231" t="s">
        <v>341</v>
      </c>
      <c r="B15" s="232"/>
      <c r="C15" s="232"/>
      <c r="D15" s="232"/>
      <c r="E15" s="232"/>
      <c r="F15" s="232"/>
      <c r="G15" s="232"/>
      <c r="H15" s="232"/>
      <c r="I15" s="4">
        <v>11</v>
      </c>
      <c r="J15" s="27"/>
      <c r="K15" s="27"/>
    </row>
    <row r="16" spans="1:11" ht="12.75" customHeight="1">
      <c r="A16" s="231" t="s">
        <v>342</v>
      </c>
      <c r="B16" s="232"/>
      <c r="C16" s="232"/>
      <c r="D16" s="232"/>
      <c r="E16" s="232"/>
      <c r="F16" s="232"/>
      <c r="G16" s="232"/>
      <c r="H16" s="232"/>
      <c r="I16" s="4">
        <v>12</v>
      </c>
      <c r="J16" s="27"/>
      <c r="K16" s="27"/>
    </row>
    <row r="17" spans="1:11" ht="12.75" customHeight="1">
      <c r="A17" s="231" t="s">
        <v>343</v>
      </c>
      <c r="B17" s="232"/>
      <c r="C17" s="232"/>
      <c r="D17" s="232"/>
      <c r="E17" s="232"/>
      <c r="F17" s="232"/>
      <c r="G17" s="232"/>
      <c r="H17" s="232"/>
      <c r="I17" s="4">
        <v>13</v>
      </c>
      <c r="J17" s="27"/>
      <c r="K17" s="27"/>
    </row>
    <row r="18" spans="1:11" ht="12.75" customHeight="1">
      <c r="A18" s="231" t="s">
        <v>344</v>
      </c>
      <c r="B18" s="232"/>
      <c r="C18" s="232"/>
      <c r="D18" s="232"/>
      <c r="E18" s="232"/>
      <c r="F18" s="232"/>
      <c r="G18" s="232"/>
      <c r="H18" s="232"/>
      <c r="I18" s="4">
        <v>14</v>
      </c>
      <c r="J18" s="27"/>
      <c r="K18" s="27"/>
    </row>
    <row r="19" spans="1:11" ht="12.75" customHeight="1">
      <c r="A19" s="231" t="s">
        <v>345</v>
      </c>
      <c r="B19" s="232"/>
      <c r="C19" s="232"/>
      <c r="D19" s="232"/>
      <c r="E19" s="232"/>
      <c r="F19" s="232"/>
      <c r="G19" s="232"/>
      <c r="H19" s="232"/>
      <c r="I19" s="4">
        <v>15</v>
      </c>
      <c r="J19" s="27"/>
      <c r="K19" s="27"/>
    </row>
    <row r="20" spans="1:11" ht="12.75" customHeight="1">
      <c r="A20" s="231" t="s">
        <v>258</v>
      </c>
      <c r="B20" s="232"/>
      <c r="C20" s="232"/>
      <c r="D20" s="232"/>
      <c r="E20" s="232"/>
      <c r="F20" s="232"/>
      <c r="G20" s="232"/>
      <c r="H20" s="232"/>
      <c r="I20" s="4">
        <v>16</v>
      </c>
      <c r="J20" s="27"/>
      <c r="K20" s="27"/>
    </row>
    <row r="21" spans="1:11" ht="12.75" customHeight="1">
      <c r="A21" s="211" t="s">
        <v>346</v>
      </c>
      <c r="B21" s="212"/>
      <c r="C21" s="212"/>
      <c r="D21" s="212"/>
      <c r="E21" s="212"/>
      <c r="F21" s="212"/>
      <c r="G21" s="212"/>
      <c r="H21" s="212"/>
      <c r="I21" s="4">
        <v>17</v>
      </c>
      <c r="J21" s="29">
        <f>SUM(J15:J20)</f>
        <v>0</v>
      </c>
      <c r="K21" s="29">
        <f>SUM(K15:K20)</f>
        <v>0</v>
      </c>
    </row>
    <row r="22" spans="1:11" s="51" customFormat="1" ht="12.75">
      <c r="A22" s="313"/>
      <c r="B22" s="314"/>
      <c r="C22" s="314"/>
      <c r="D22" s="314"/>
      <c r="E22" s="314"/>
      <c r="F22" s="314"/>
      <c r="G22" s="314"/>
      <c r="H22" s="314"/>
      <c r="I22" s="315"/>
      <c r="J22" s="315"/>
      <c r="K22" s="316"/>
    </row>
    <row r="23" spans="1:11" ht="12.75" customHeight="1">
      <c r="A23" s="307" t="s">
        <v>405</v>
      </c>
      <c r="B23" s="308"/>
      <c r="C23" s="308"/>
      <c r="D23" s="308"/>
      <c r="E23" s="308"/>
      <c r="F23" s="308"/>
      <c r="G23" s="308"/>
      <c r="H23" s="309"/>
      <c r="I23" s="45">
        <v>18</v>
      </c>
      <c r="J23" s="167">
        <v>458413003</v>
      </c>
      <c r="K23" s="167">
        <v>472319113</v>
      </c>
    </row>
    <row r="24" spans="1:11" ht="23.25" customHeight="1">
      <c r="A24" s="237" t="s">
        <v>406</v>
      </c>
      <c r="B24" s="238"/>
      <c r="C24" s="238"/>
      <c r="D24" s="238"/>
      <c r="E24" s="238"/>
      <c r="F24" s="238"/>
      <c r="G24" s="238"/>
      <c r="H24" s="239"/>
      <c r="I24" s="7">
        <v>19</v>
      </c>
      <c r="J24" s="170">
        <v>153802965</v>
      </c>
      <c r="K24" s="170">
        <v>150619175</v>
      </c>
    </row>
    <row r="25" spans="1:11" ht="30" customHeight="1">
      <c r="A25" s="310"/>
      <c r="B25" s="311"/>
      <c r="C25" s="311"/>
      <c r="D25" s="311"/>
      <c r="E25" s="311"/>
      <c r="F25" s="311"/>
      <c r="G25" s="311"/>
      <c r="H25" s="311"/>
      <c r="I25" s="311"/>
      <c r="J25" s="311"/>
      <c r="K25" s="311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J12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6384" width="9.140625" style="44" customWidth="1"/>
  </cols>
  <sheetData>
    <row r="1" spans="1:10" ht="12.75">
      <c r="A1" s="35"/>
      <c r="B1" s="35"/>
      <c r="C1" s="35"/>
      <c r="D1" s="35"/>
      <c r="E1" s="35"/>
      <c r="F1" s="35"/>
      <c r="G1" s="35"/>
      <c r="H1" s="35"/>
      <c r="I1" s="35"/>
      <c r="J1" s="35"/>
    </row>
    <row r="2" spans="1:10" ht="15.75">
      <c r="A2" s="321" t="s">
        <v>287</v>
      </c>
      <c r="B2" s="321"/>
      <c r="C2" s="321"/>
      <c r="D2" s="321"/>
      <c r="E2" s="321"/>
      <c r="F2" s="321"/>
      <c r="G2" s="321"/>
      <c r="H2" s="321"/>
      <c r="I2" s="321"/>
      <c r="J2" s="321"/>
    </row>
    <row r="3" spans="1:10" ht="12.75">
      <c r="A3" s="77"/>
      <c r="B3" s="77"/>
      <c r="C3" s="77"/>
      <c r="D3" s="77"/>
      <c r="E3" s="77"/>
      <c r="F3" s="77"/>
      <c r="G3" s="77"/>
      <c r="H3" s="77"/>
      <c r="I3" s="77"/>
      <c r="J3" s="77"/>
    </row>
    <row r="4" spans="1:10" s="98" customFormat="1" ht="14.25">
      <c r="A4" s="44"/>
      <c r="B4" s="44"/>
      <c r="C4" s="44"/>
      <c r="D4" s="44"/>
      <c r="E4" s="44"/>
      <c r="F4" s="44"/>
      <c r="G4" s="44"/>
      <c r="H4" s="44"/>
      <c r="I4" s="44"/>
      <c r="J4" s="44"/>
    </row>
    <row r="5" spans="1:10" s="98" customFormat="1" ht="14.25">
      <c r="A5" s="44"/>
      <c r="B5" s="44"/>
      <c r="C5" s="44"/>
      <c r="D5" s="44"/>
      <c r="E5" s="44"/>
      <c r="F5" s="44"/>
      <c r="G5" s="44"/>
      <c r="H5" s="44"/>
      <c r="I5" s="44"/>
      <c r="J5" s="44"/>
    </row>
    <row r="6" spans="1:10" s="98" customFormat="1" ht="72.75" customHeight="1">
      <c r="A6" s="44"/>
      <c r="B6" s="44"/>
      <c r="C6" s="44"/>
      <c r="D6" s="44"/>
      <c r="E6" s="44"/>
      <c r="F6" s="44"/>
      <c r="G6" s="44"/>
      <c r="H6" s="44"/>
      <c r="I6" s="44"/>
      <c r="J6" s="44"/>
    </row>
    <row r="7" spans="1:10" s="98" customFormat="1" ht="29.25" customHeight="1">
      <c r="A7" s="44"/>
      <c r="B7" s="44"/>
      <c r="C7" s="44"/>
      <c r="D7" s="44"/>
      <c r="E7" s="44"/>
      <c r="F7" s="44"/>
      <c r="G7" s="44"/>
      <c r="H7" s="44"/>
      <c r="I7" s="44"/>
      <c r="J7" s="44"/>
    </row>
    <row r="8" spans="1:10" s="98" customFormat="1" ht="29.25" customHeight="1">
      <c r="A8" s="44"/>
      <c r="B8" s="44"/>
      <c r="C8" s="44"/>
      <c r="D8" s="44"/>
      <c r="E8" s="44"/>
      <c r="F8" s="44"/>
      <c r="G8" s="44"/>
      <c r="H8" s="44"/>
      <c r="I8" s="44"/>
      <c r="J8" s="44"/>
    </row>
    <row r="9" spans="1:10" s="98" customFormat="1" ht="43.5" customHeight="1">
      <c r="A9" s="44"/>
      <c r="B9" s="44"/>
      <c r="C9" s="44"/>
      <c r="D9" s="44"/>
      <c r="E9" s="44"/>
      <c r="F9" s="44"/>
      <c r="G9" s="44"/>
      <c r="H9" s="44"/>
      <c r="I9" s="44"/>
      <c r="J9" s="44"/>
    </row>
    <row r="10" spans="1:10" s="98" customFormat="1" ht="29.25" customHeight="1">
      <c r="A10" s="44"/>
      <c r="B10" s="44"/>
      <c r="C10" s="44"/>
      <c r="D10" s="44"/>
      <c r="E10" s="44"/>
      <c r="F10" s="44"/>
      <c r="G10" s="44"/>
      <c r="H10" s="44"/>
      <c r="I10" s="44"/>
      <c r="J10" s="44"/>
    </row>
    <row r="11" spans="1:10" s="98" customFormat="1" ht="14.25">
      <c r="A11" s="44"/>
      <c r="B11" s="44"/>
      <c r="C11" s="44"/>
      <c r="D11" s="44"/>
      <c r="E11" s="44"/>
      <c r="F11" s="44"/>
      <c r="G11" s="44"/>
      <c r="H11" s="44"/>
      <c r="I11" s="44"/>
      <c r="J11" s="44"/>
    </row>
    <row r="12" spans="1:10" s="98" customFormat="1" ht="14.25">
      <c r="A12" s="44"/>
      <c r="B12" s="44"/>
      <c r="C12" s="44"/>
      <c r="D12" s="44"/>
      <c r="E12" s="44"/>
      <c r="F12" s="44"/>
      <c r="G12" s="44"/>
      <c r="H12" s="44"/>
      <c r="I12" s="44"/>
      <c r="J12" s="44"/>
    </row>
  </sheetData>
  <sheetProtection/>
  <mergeCells count="1">
    <mergeCell ref="A2:J2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Jurašin Snježana</dc:creator>
  <cp:keywords/>
  <dc:description/>
  <cp:lastModifiedBy>zsmojver</cp:lastModifiedBy>
  <cp:lastPrinted>2011-05-02T12:18:15Z</cp:lastPrinted>
  <dcterms:created xsi:type="dcterms:W3CDTF">2008-10-17T11:51:54Z</dcterms:created>
  <dcterms:modified xsi:type="dcterms:W3CDTF">2011-05-02T13:41:27Z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