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71" windowWidth="15480" windowHeight="10890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<sst xmlns="http://schemas.openxmlformats.org/spreadsheetml/2006/main" count="337" uniqueCount="308">
  <si>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</si>
  <si>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</si>
  <si>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</si>
  <si>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</si>
  <si>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</si>
  <si>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</si>
  <si>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</si>
  <si>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</si>
  <si>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</si>
  <si>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</si>
  <si>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</si>
  <si>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</si>
  <si>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</si>
  <si>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</si>
  <si>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</si>
  <si>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</si>
  <si>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</si>
  <si>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</si>
  <si>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</si>
  <si>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</si>
  <si>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</si>
  <si>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</si>
  <si>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</si>
  <si>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</si>
  <si>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</si>
  <si>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</si>
  <si>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</si>
  <si>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</si>
  <si>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</si>
  <si>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</si>
  <si>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</si>
  <si>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</si>
  <si>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</si>
  <si>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</si>
  <si>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</si>
  <si>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</si>
  <si>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</si>
  <si>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</si>
  <si>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</si>
  <si>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</si>
  <si>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</si>
  <si>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</si>
  <si>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</si>
  <si>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</si>
  <si>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</si>
  <si>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</si>
  <si>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</si>
  <si>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</si>
  <si>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</si>
  <si>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</si>
  <si>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</si>
  <si>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</si>
  <si>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</si>
  <si>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</si>
  <si>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</si>
  <si>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</si>
  <si>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</si>
  <si>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</si>
  <si>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</si>
  <si>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</si>
  <si>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</si>
  <si>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</si>
  <si>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</si>
  <si>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</si>
  <si>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</si>
  <si>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</si>
  <si>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</si>
  <si>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</si>
  <si>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</si>
  <si>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</si>
  <si>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</si>
  <si>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</si>
  <si>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</si>
  <si>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</si>
  <si>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</si>
  <si>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</si>
  <si>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</si>
  <si>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</si>
  <si>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</si>
  <si>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</si>
  <si>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</si>
  <si>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</si>
  <si>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</si>
  <si>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</si>
  <si>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</si>
  <si>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</si>
  <si>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</si>
  <si>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</si>
  <si>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</si>
  <si>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</si>
  <si>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</si>
  <si>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</si>
  <si>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</si>
  <si>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</si>
  <si>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</si>
  <si>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</si>
  <si>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</si>
  <si>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</si>
  <si>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</si>
  <si>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</si>
  <si>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</si>
  <si>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</si>
  <si>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</si>
  <si>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</si>
  <si>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</si>
  <si>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</si>
  <si>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</si>
  <si>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</si>
  <si>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</si>
  <si>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</si>
  <si>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</si>
  <si>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</si>
  <si>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</si>
  <si>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</si>
  <si>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</si>
  <si>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</si>
  <si>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</si>
  <si>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</si>
  <si>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</si>
  <si>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</si>
  <si>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</si>
  <si>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</si>
  <si>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</si>
  <si>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</si>
  <si>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</si>
  <si>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</si>
  <si>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</si>
  <si>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</si>
  <si>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</si>
  <si>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</si>
  <si>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</si>
  <si>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</si>
  <si>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</si>
  <si>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</si>
  <si>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</si>
  <si>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</si>
  <si>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</si>
  <si>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</si>
  <si>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</si>
  <si>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</si>
  <si>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</si>
  <si>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</si>
  <si>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</si>
  <si>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</si>
  <si>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</si>
  <si>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</si>
  <si>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</si>
  <si>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</si>
  <si>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</si>
  <si>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</si>
  <si>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</si>
  <si>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</si>
  <si>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</si>
  <si>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</si>
  <si>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</si>
  <si>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</si>
  <si>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</si>
  <si>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</si>
  <si>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</si>
  <si>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</si>
  <si>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</si>
  <si>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</si>
  <si>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</si>
  <si>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</si>
  <si>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</si>
  <si>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</si>
  <si>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</si>
  <si>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</si>
  <si>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</si>
  <si>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</si>
  <si>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</si>
  <si>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</si>
  <si>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</si>
  <si>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</si>
  <si>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</si>
  <si>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</si>
  <si>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</si>
  <si>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</si>
  <si>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</si>
  <si>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</si>
  <si>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</si>
  <si>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</si>
  <si>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</si>
  <si>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</si>
  <si>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</si>
  <si>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</si>
  <si>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</si>
  <si>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</si>
  <si>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</si>
  <si>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</si>
  <si>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</si>
  <si>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</si>
  <si>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</si>
  <si>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</si>
  <si>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</si>
  <si>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</si>
  <si>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</si>
  <si>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</si>
  <si>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</si>
  <si>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</si>
  <si>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</si>
  <si>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</si>
  <si>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</si>
  <si>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</si>
  <si>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</si>
  <si>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</si>
  <si>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</si>
  <si>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</si>
  <si>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</si>
  <si>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</si>
  <si>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</si>
  <si>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</si>
  <si>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</si>
  <si>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</si>
  <si>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</si>
  <si>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</si>
  <si>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</si>
  <si>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</si>
  <si>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</si>
  <si>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</si>
  <si>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</si>
  <si>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</si>
  <si>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</si>
  <si>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</si>
  <si>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</si>
  <si>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</si>
  <si>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</si>
  <si>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</si>
  <si>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</si>
  <si>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</si>
  <si>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</si>
  <si>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</si>
  <si>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</si>
  <si>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</si>
  <si>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</si>
  <si>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</si>
  <si>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</si>
  <si>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</si>
  <si>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</si>
  <si>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</si>
  <si>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</si>
  <si>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</si>
  <si>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</si>
  <si>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</si>
  <si>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</si>
  <si>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</si>
  <si>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</si>
  <si>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</si>
  <si>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</si>
  <si>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</si>
  <si>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</si>
  <si>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</si>
  <si>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</si>
  <si>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</si>
  <si>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</si>
  <si>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</si>
  <si>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</si>
  <si>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</si>
  <si>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</si>
  <si>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</si>
  <si>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</si>
  <si>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</si>
  <si>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</si>
  <si>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</si>
  <si>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</si>
  <si>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</si>
  <si>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</si>
  <si>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</si>
  <si>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</si>
  <si>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</si>
  <si>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</si>
  <si>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</si>
  <si>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</si>
  <si>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</si>
  <si>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</si>
  <si>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</si>
  <si>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</si>
  <si>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</si>
  <si>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</si>
  <si>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</si>
  <si>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</si>
  <si>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</si>
  <si>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</si>
  <si>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</si>
  <si>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</si>
  <si>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</si>
  <si>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03275329</t>
  </si>
  <si>
    <t>080031193</t>
  </si>
  <si>
    <t>55860335630</t>
  </si>
  <si>
    <t>VODOPRIVREDA ZAGREB D.D.</t>
  </si>
  <si>
    <t>ZAGREB</t>
  </si>
  <si>
    <t>PETROVARADINSKA 110</t>
  </si>
  <si>
    <t>vodoprivreda07@vzg.hr</t>
  </si>
  <si>
    <t>GRAD ZAGREB</t>
  </si>
  <si>
    <t>NE</t>
  </si>
  <si>
    <t>4291</t>
  </si>
  <si>
    <t>KLARIĆ MARIO</t>
  </si>
  <si>
    <t>Obveznik: VODOPRIVREDA ZAGREB D.D.</t>
  </si>
  <si>
    <t>Obveznik:VODOPRIVREDA ZAGREB D.D.</t>
  </si>
  <si>
    <t>u razdoblju 01.01.2011. do 31.12.2011.</t>
  </si>
  <si>
    <t>1.1.2011.</t>
  </si>
  <si>
    <t>31.12.2011.</t>
  </si>
  <si>
    <t>stanje na dan 31.12.2011.</t>
  </si>
  <si>
    <t xml:space="preserve">  2. Revalorizacijske rezerve</t>
  </si>
  <si>
    <t>SAŠA MOLAN</t>
  </si>
  <si>
    <t>015631285</t>
  </si>
  <si>
    <t>015631350</t>
  </si>
  <si>
    <t>vodoprivreda03@vzg.hr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</si>
</sst>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indexed="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3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7" fillId="0" borderId="0" xfId="53" applyFont="1" applyAlignment="1" applyProtection="1">
      <alignment/>
      <protection hidden="1"/>
    </xf>
    <xf numFmtId="0" fontId="13" fillId="0" borderId="0" xfId="53" applyFont="1" applyAlignment="1">
      <alignment/>
      <protection/>
    </xf>
    <xf numFmtId="49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24" borderId="26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17" fillId="0" borderId="0" xfId="52" applyFont="1" applyBorder="1" applyAlignment="1" applyProtection="1">
      <alignment horizontal="left"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6" xfId="48" applyNumberForma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7" xfId="53" applyFont="1" applyBorder="1" applyAlignment="1">
      <alignment horizontal="left" vertical="center"/>
      <protection/>
    </xf>
    <xf numFmtId="0" fontId="19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8" xfId="53" applyFont="1" applyBorder="1" applyAlignment="1" applyProtection="1">
      <alignment horizontal="left" vertical="center"/>
      <protection hidden="1" locked="0"/>
    </xf>
    <xf numFmtId="0" fontId="2" fillId="24" borderId="2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8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6" xfId="48" applyFill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16" fillId="24" borderId="26" xfId="48" applyFont="1" applyFill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8" xfId="53" applyFont="1" applyBorder="1" applyAlignment="1">
      <alignment horizontal="left" vertical="center"/>
      <protection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3" fontId="1" fillId="27" borderId="16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SheetLayoutView="100" zoomScalePageLayoutView="0" workbookViewId="0" topLeftCell="A19">
      <selection activeCell="C51" sqref="C5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2" t="s">
        <v>221</v>
      </c>
      <c r="B1" s="112"/>
      <c r="C1" s="11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3" t="s">
        <v>222</v>
      </c>
      <c r="B2" s="163"/>
      <c r="C2" s="163"/>
      <c r="D2" s="164"/>
      <c r="E2" s="24" t="s">
        <v>300</v>
      </c>
      <c r="F2" s="25"/>
      <c r="G2" s="26" t="s">
        <v>223</v>
      </c>
      <c r="H2" s="24" t="s">
        <v>301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5" t="s">
        <v>224</v>
      </c>
      <c r="B4" s="165"/>
      <c r="C4" s="165"/>
      <c r="D4" s="165"/>
      <c r="E4" s="165"/>
      <c r="F4" s="165"/>
      <c r="G4" s="165"/>
      <c r="H4" s="165"/>
      <c r="I4" s="16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2" t="s">
        <v>225</v>
      </c>
      <c r="B6" s="133"/>
      <c r="C6" s="113" t="s">
        <v>286</v>
      </c>
      <c r="D6" s="114"/>
      <c r="E6" s="166"/>
      <c r="F6" s="166"/>
      <c r="G6" s="166"/>
      <c r="H6" s="166"/>
      <c r="I6" s="39"/>
      <c r="J6" s="22"/>
      <c r="K6" s="22"/>
      <c r="L6" s="22"/>
    </row>
    <row r="7" spans="1:12" ht="12.75">
      <c r="A7" s="40"/>
      <c r="B7" s="40"/>
      <c r="C7" s="31"/>
      <c r="D7" s="31"/>
      <c r="E7" s="166"/>
      <c r="F7" s="166"/>
      <c r="G7" s="166"/>
      <c r="H7" s="166"/>
      <c r="I7" s="39"/>
      <c r="J7" s="22"/>
      <c r="K7" s="22"/>
      <c r="L7" s="22"/>
    </row>
    <row r="8" spans="1:12" ht="12.75">
      <c r="A8" s="167" t="s">
        <v>226</v>
      </c>
      <c r="B8" s="168"/>
      <c r="C8" s="113" t="s">
        <v>287</v>
      </c>
      <c r="D8" s="114"/>
      <c r="E8" s="166"/>
      <c r="F8" s="166"/>
      <c r="G8" s="166"/>
      <c r="H8" s="166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0" t="s">
        <v>227</v>
      </c>
      <c r="B10" s="161"/>
      <c r="C10" s="113" t="s">
        <v>288</v>
      </c>
      <c r="D10" s="11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2"/>
      <c r="B11" s="16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2" t="s">
        <v>228</v>
      </c>
      <c r="B12" s="133"/>
      <c r="C12" s="115" t="s">
        <v>289</v>
      </c>
      <c r="D12" s="157"/>
      <c r="E12" s="157"/>
      <c r="F12" s="157"/>
      <c r="G12" s="157"/>
      <c r="H12" s="157"/>
      <c r="I12" s="135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2" t="s">
        <v>229</v>
      </c>
      <c r="B14" s="133"/>
      <c r="C14" s="158">
        <v>10000</v>
      </c>
      <c r="D14" s="159"/>
      <c r="E14" s="31"/>
      <c r="F14" s="115" t="s">
        <v>290</v>
      </c>
      <c r="G14" s="157"/>
      <c r="H14" s="157"/>
      <c r="I14" s="135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2" t="s">
        <v>230</v>
      </c>
      <c r="B16" s="133"/>
      <c r="C16" s="115" t="s">
        <v>291</v>
      </c>
      <c r="D16" s="157"/>
      <c r="E16" s="157"/>
      <c r="F16" s="157"/>
      <c r="G16" s="157"/>
      <c r="H16" s="157"/>
      <c r="I16" s="135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2" t="s">
        <v>231</v>
      </c>
      <c r="B18" s="133"/>
      <c r="C18" s="151" t="s">
        <v>292</v>
      </c>
      <c r="D18" s="152"/>
      <c r="E18" s="152"/>
      <c r="F18" s="152"/>
      <c r="G18" s="152"/>
      <c r="H18" s="152"/>
      <c r="I18" s="15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2" t="s">
        <v>232</v>
      </c>
      <c r="B20" s="133"/>
      <c r="C20" s="154"/>
      <c r="D20" s="152"/>
      <c r="E20" s="152"/>
      <c r="F20" s="152"/>
      <c r="G20" s="152"/>
      <c r="H20" s="152"/>
      <c r="I20" s="15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2" t="s">
        <v>233</v>
      </c>
      <c r="B22" s="133"/>
      <c r="C22" s="44">
        <v>133</v>
      </c>
      <c r="D22" s="115" t="s">
        <v>290</v>
      </c>
      <c r="E22" s="143"/>
      <c r="F22" s="144"/>
      <c r="G22" s="155"/>
      <c r="H22" s="15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2" t="s">
        <v>234</v>
      </c>
      <c r="B24" s="133"/>
      <c r="C24" s="44">
        <v>21</v>
      </c>
      <c r="D24" s="115" t="s">
        <v>293</v>
      </c>
      <c r="E24" s="143"/>
      <c r="F24" s="143"/>
      <c r="G24" s="144"/>
      <c r="H24" s="38" t="s">
        <v>235</v>
      </c>
      <c r="I24" s="48">
        <v>341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236</v>
      </c>
      <c r="I25" s="43"/>
      <c r="J25" s="22"/>
      <c r="K25" s="22"/>
      <c r="L25" s="22"/>
    </row>
    <row r="26" spans="1:12" ht="12.75">
      <c r="A26" s="132" t="s">
        <v>237</v>
      </c>
      <c r="B26" s="133"/>
      <c r="C26" s="49" t="s">
        <v>294</v>
      </c>
      <c r="D26" s="50"/>
      <c r="E26" s="22"/>
      <c r="F26" s="51"/>
      <c r="G26" s="132" t="s">
        <v>238</v>
      </c>
      <c r="H26" s="133"/>
      <c r="I26" s="52" t="s">
        <v>295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239</v>
      </c>
      <c r="B28" s="146"/>
      <c r="C28" s="147"/>
      <c r="D28" s="147"/>
      <c r="E28" s="148" t="s">
        <v>240</v>
      </c>
      <c r="F28" s="149"/>
      <c r="G28" s="149"/>
      <c r="H28" s="150" t="s">
        <v>241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0"/>
      <c r="B30" s="116"/>
      <c r="C30" s="116"/>
      <c r="D30" s="117"/>
      <c r="E30" s="140"/>
      <c r="F30" s="116"/>
      <c r="G30" s="116"/>
      <c r="H30" s="113"/>
      <c r="I30" s="114"/>
      <c r="J30" s="22"/>
      <c r="K30" s="22"/>
      <c r="L30" s="22"/>
    </row>
    <row r="31" spans="1:12" ht="12.75">
      <c r="A31" s="45"/>
      <c r="B31" s="45"/>
      <c r="C31" s="43"/>
      <c r="D31" s="141"/>
      <c r="E31" s="141"/>
      <c r="F31" s="141"/>
      <c r="G31" s="142"/>
      <c r="H31" s="31"/>
      <c r="I31" s="57"/>
      <c r="J31" s="22"/>
      <c r="K31" s="22"/>
      <c r="L31" s="22"/>
    </row>
    <row r="32" spans="1:12" ht="12.75">
      <c r="A32" s="140"/>
      <c r="B32" s="116"/>
      <c r="C32" s="116"/>
      <c r="D32" s="117"/>
      <c r="E32" s="140"/>
      <c r="F32" s="116"/>
      <c r="G32" s="116"/>
      <c r="H32" s="113"/>
      <c r="I32" s="11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0"/>
      <c r="B34" s="116"/>
      <c r="C34" s="116"/>
      <c r="D34" s="117"/>
      <c r="E34" s="140"/>
      <c r="F34" s="116"/>
      <c r="G34" s="116"/>
      <c r="H34" s="113"/>
      <c r="I34" s="11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0"/>
      <c r="B36" s="116"/>
      <c r="C36" s="116"/>
      <c r="D36" s="117"/>
      <c r="E36" s="140"/>
      <c r="F36" s="116"/>
      <c r="G36" s="116"/>
      <c r="H36" s="113"/>
      <c r="I36" s="114"/>
      <c r="J36" s="22"/>
      <c r="K36" s="22"/>
      <c r="L36" s="22"/>
    </row>
    <row r="37" spans="1:12" ht="12.75">
      <c r="A37" s="59"/>
      <c r="B37" s="59"/>
      <c r="C37" s="118"/>
      <c r="D37" s="137"/>
      <c r="E37" s="31"/>
      <c r="F37" s="118"/>
      <c r="G37" s="137"/>
      <c r="H37" s="31"/>
      <c r="I37" s="31"/>
      <c r="J37" s="22"/>
      <c r="K37" s="22"/>
      <c r="L37" s="22"/>
    </row>
    <row r="38" spans="1:12" ht="12.75">
      <c r="A38" s="140"/>
      <c r="B38" s="116"/>
      <c r="C38" s="116"/>
      <c r="D38" s="117"/>
      <c r="E38" s="140"/>
      <c r="F38" s="116"/>
      <c r="G38" s="116"/>
      <c r="H38" s="113"/>
      <c r="I38" s="11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0"/>
      <c r="B40" s="116"/>
      <c r="C40" s="116"/>
      <c r="D40" s="117"/>
      <c r="E40" s="140"/>
      <c r="F40" s="116"/>
      <c r="G40" s="116"/>
      <c r="H40" s="113"/>
      <c r="I40" s="11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7" t="s">
        <v>242</v>
      </c>
      <c r="B44" s="128"/>
      <c r="C44" s="113"/>
      <c r="D44" s="114"/>
      <c r="E44" s="32"/>
      <c r="F44" s="115"/>
      <c r="G44" s="116"/>
      <c r="H44" s="116"/>
      <c r="I44" s="117"/>
      <c r="J44" s="22"/>
      <c r="K44" s="22"/>
      <c r="L44" s="22"/>
    </row>
    <row r="45" spans="1:12" ht="12.75">
      <c r="A45" s="59"/>
      <c r="B45" s="59"/>
      <c r="C45" s="118"/>
      <c r="D45" s="137"/>
      <c r="E45" s="31"/>
      <c r="F45" s="118"/>
      <c r="G45" s="138"/>
      <c r="H45" s="67"/>
      <c r="I45" s="67"/>
      <c r="J45" s="22"/>
      <c r="K45" s="22"/>
      <c r="L45" s="22"/>
    </row>
    <row r="46" spans="1:12" ht="12.75">
      <c r="A46" s="127" t="s">
        <v>243</v>
      </c>
      <c r="B46" s="128"/>
      <c r="C46" s="115" t="s">
        <v>304</v>
      </c>
      <c r="D46" s="139"/>
      <c r="E46" s="139"/>
      <c r="F46" s="139"/>
      <c r="G46" s="139"/>
      <c r="H46" s="139"/>
      <c r="I46" s="139"/>
      <c r="J46" s="22"/>
      <c r="K46" s="22"/>
      <c r="L46" s="22"/>
    </row>
    <row r="47" spans="1:12" ht="12.75">
      <c r="A47" s="40"/>
      <c r="B47" s="40"/>
      <c r="C47" s="68" t="s">
        <v>244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7" t="s">
        <v>245</v>
      </c>
      <c r="B48" s="128"/>
      <c r="C48" s="134" t="s">
        <v>305</v>
      </c>
      <c r="D48" s="130"/>
      <c r="E48" s="131"/>
      <c r="F48" s="32"/>
      <c r="G48" s="38" t="s">
        <v>246</v>
      </c>
      <c r="H48" s="134" t="s">
        <v>306</v>
      </c>
      <c r="I48" s="13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7" t="s">
        <v>231</v>
      </c>
      <c r="B50" s="128"/>
      <c r="C50" s="129" t="s">
        <v>307</v>
      </c>
      <c r="D50" s="130"/>
      <c r="E50" s="130"/>
      <c r="F50" s="130"/>
      <c r="G50" s="130"/>
      <c r="H50" s="130"/>
      <c r="I50" s="13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2" t="s">
        <v>247</v>
      </c>
      <c r="B52" s="133"/>
      <c r="C52" s="134" t="s">
        <v>296</v>
      </c>
      <c r="D52" s="130"/>
      <c r="E52" s="130"/>
      <c r="F52" s="130"/>
      <c r="G52" s="130"/>
      <c r="H52" s="130"/>
      <c r="I52" s="135"/>
      <c r="J52" s="22"/>
      <c r="K52" s="22"/>
      <c r="L52" s="22"/>
    </row>
    <row r="53" spans="1:12" ht="12.75">
      <c r="A53" s="69"/>
      <c r="B53" s="69"/>
      <c r="C53" s="124" t="s">
        <v>248</v>
      </c>
      <c r="D53" s="124"/>
      <c r="E53" s="124"/>
      <c r="F53" s="124"/>
      <c r="G53" s="124"/>
      <c r="H53" s="124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6" t="s">
        <v>249</v>
      </c>
      <c r="C55" s="123"/>
      <c r="D55" s="123"/>
      <c r="E55" s="123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285</v>
      </c>
      <c r="C56" s="110"/>
      <c r="D56" s="110"/>
      <c r="E56" s="110"/>
      <c r="F56" s="110"/>
      <c r="G56" s="110"/>
      <c r="H56" s="119" t="s">
        <v>280</v>
      </c>
      <c r="I56" s="119"/>
      <c r="J56" s="22"/>
      <c r="K56" s="22"/>
      <c r="L56" s="22"/>
    </row>
    <row r="57" spans="1:12" ht="12.75">
      <c r="A57" s="69"/>
      <c r="B57" s="109" t="s">
        <v>281</v>
      </c>
      <c r="C57" s="110"/>
      <c r="D57" s="110"/>
      <c r="E57" s="110"/>
      <c r="F57" s="110"/>
      <c r="G57" s="110"/>
      <c r="H57" s="119"/>
      <c r="I57" s="119"/>
      <c r="J57" s="22"/>
      <c r="K57" s="22"/>
      <c r="L57" s="22"/>
    </row>
    <row r="58" spans="1:12" ht="12.75">
      <c r="A58" s="69"/>
      <c r="B58" s="109" t="s">
        <v>282</v>
      </c>
      <c r="C58" s="110"/>
      <c r="D58" s="110"/>
      <c r="E58" s="110"/>
      <c r="F58" s="110"/>
      <c r="G58" s="110"/>
      <c r="H58" s="119"/>
      <c r="I58" s="119"/>
      <c r="J58" s="22"/>
      <c r="K58" s="22"/>
      <c r="L58" s="22"/>
    </row>
    <row r="59" spans="1:12" ht="12.75">
      <c r="A59" s="69"/>
      <c r="B59" s="109" t="s">
        <v>283</v>
      </c>
      <c r="C59" s="111"/>
      <c r="D59" s="111"/>
      <c r="E59" s="111"/>
      <c r="F59" s="111"/>
      <c r="G59" s="111"/>
      <c r="H59" s="119"/>
      <c r="I59" s="119"/>
      <c r="J59" s="22"/>
      <c r="K59" s="22"/>
      <c r="L59" s="22"/>
    </row>
    <row r="60" spans="1:12" ht="12.75">
      <c r="A60" s="69"/>
      <c r="B60" s="109" t="s">
        <v>284</v>
      </c>
      <c r="C60" s="111"/>
      <c r="D60" s="111"/>
      <c r="E60" s="111"/>
      <c r="F60" s="111"/>
      <c r="G60" s="111"/>
      <c r="H60" s="119"/>
      <c r="I60" s="11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250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251</v>
      </c>
      <c r="F63" s="22"/>
      <c r="G63" s="120" t="s">
        <v>252</v>
      </c>
      <c r="H63" s="121"/>
      <c r="I63" s="12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5"/>
      <c r="H64" s="12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9" t="s">
        <v>133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302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2.75">
      <c r="A4" s="185" t="s">
        <v>297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41</v>
      </c>
      <c r="B5" s="189"/>
      <c r="C5" s="189"/>
      <c r="D5" s="189"/>
      <c r="E5" s="189"/>
      <c r="F5" s="189"/>
      <c r="G5" s="189"/>
      <c r="H5" s="190"/>
      <c r="I5" s="77" t="s">
        <v>253</v>
      </c>
      <c r="J5" s="78" t="s">
        <v>91</v>
      </c>
      <c r="K5" s="79" t="s">
        <v>92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76" t="s">
        <v>42</v>
      </c>
      <c r="B8" s="177"/>
      <c r="C8" s="177"/>
      <c r="D8" s="177"/>
      <c r="E8" s="177"/>
      <c r="F8" s="177"/>
      <c r="G8" s="177"/>
      <c r="H8" s="178"/>
      <c r="I8" s="6">
        <v>1</v>
      </c>
      <c r="J8" s="11"/>
      <c r="K8" s="11"/>
    </row>
    <row r="9" spans="1:11" ht="12.75">
      <c r="A9" s="179" t="s">
        <v>10</v>
      </c>
      <c r="B9" s="180"/>
      <c r="C9" s="180"/>
      <c r="D9" s="180"/>
      <c r="E9" s="180"/>
      <c r="F9" s="180"/>
      <c r="G9" s="180"/>
      <c r="H9" s="181"/>
      <c r="I9" s="4">
        <v>2</v>
      </c>
      <c r="J9" s="12">
        <f>J10+J17+J27+J36+J40</f>
        <v>133675815</v>
      </c>
      <c r="K9" s="12">
        <f>K10+K17+K27+K36+K40</f>
        <v>130900573</v>
      </c>
    </row>
    <row r="10" spans="1:11" ht="12.75">
      <c r="A10" s="182" t="s">
        <v>178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108334</v>
      </c>
      <c r="K10" s="12">
        <f>SUM(K11:K16)</f>
        <v>39557</v>
      </c>
    </row>
    <row r="11" spans="1:11" ht="12.75">
      <c r="A11" s="182" t="s">
        <v>93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/>
      <c r="K11" s="13"/>
    </row>
    <row r="12" spans="1:11" ht="12.75">
      <c r="A12" s="182" t="s">
        <v>11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>
        <v>108334</v>
      </c>
      <c r="K12" s="13">
        <v>39557</v>
      </c>
    </row>
    <row r="13" spans="1:11" ht="12.75">
      <c r="A13" s="182" t="s">
        <v>94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</row>
    <row r="14" spans="1:11" ht="12.75">
      <c r="A14" s="182" t="s">
        <v>181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</row>
    <row r="15" spans="1:11" ht="12.75">
      <c r="A15" s="182" t="s">
        <v>182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</row>
    <row r="16" spans="1:11" ht="12.75">
      <c r="A16" s="182" t="s">
        <v>183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/>
      <c r="K16" s="13"/>
    </row>
    <row r="17" spans="1:11" ht="12.75">
      <c r="A17" s="182" t="s">
        <v>179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126963416</v>
      </c>
      <c r="K17" s="12">
        <f>SUM(K18:K26)</f>
        <v>124277695</v>
      </c>
    </row>
    <row r="18" spans="1:11" ht="12.75">
      <c r="A18" s="182" t="s">
        <v>184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114082165</v>
      </c>
      <c r="K18" s="13">
        <v>114082165</v>
      </c>
    </row>
    <row r="19" spans="1:11" ht="12.75">
      <c r="A19" s="182" t="s">
        <v>220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8342784</v>
      </c>
      <c r="K19" s="13">
        <v>7426960</v>
      </c>
    </row>
    <row r="20" spans="1:11" ht="12.75">
      <c r="A20" s="182" t="s">
        <v>185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241735</v>
      </c>
      <c r="K20" s="13">
        <v>187216</v>
      </c>
    </row>
    <row r="21" spans="1:11" ht="12.75">
      <c r="A21" s="182" t="s">
        <v>21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4282648</v>
      </c>
      <c r="K21" s="13">
        <v>2567270</v>
      </c>
    </row>
    <row r="22" spans="1:11" ht="12.75">
      <c r="A22" s="182" t="s">
        <v>22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</row>
    <row r="23" spans="1:11" ht="12.75">
      <c r="A23" s="182" t="s">
        <v>50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>
        <v>14084</v>
      </c>
      <c r="K23" s="13">
        <v>14084</v>
      </c>
    </row>
    <row r="24" spans="1:11" ht="12.75">
      <c r="A24" s="182" t="s">
        <v>51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/>
      <c r="K24" s="13"/>
    </row>
    <row r="25" spans="1:11" ht="12.75">
      <c r="A25" s="182" t="s">
        <v>52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</row>
    <row r="26" spans="1:11" ht="12.75">
      <c r="A26" s="182" t="s">
        <v>53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/>
      <c r="K26" s="13"/>
    </row>
    <row r="27" spans="1:11" ht="12.75">
      <c r="A27" s="182" t="s">
        <v>163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6416709</v>
      </c>
      <c r="K27" s="12">
        <f>SUM(K28:K35)</f>
        <v>6421181</v>
      </c>
    </row>
    <row r="28" spans="1:11" ht="12.75">
      <c r="A28" s="182" t="s">
        <v>54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5276029</v>
      </c>
      <c r="K28" s="13">
        <v>5276029</v>
      </c>
    </row>
    <row r="29" spans="1:11" ht="12.75">
      <c r="A29" s="182" t="s">
        <v>55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/>
      <c r="K29" s="13"/>
    </row>
    <row r="30" spans="1:11" ht="12.75">
      <c r="A30" s="182" t="s">
        <v>56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/>
      <c r="K30" s="13"/>
    </row>
    <row r="31" spans="1:11" ht="12.75">
      <c r="A31" s="182" t="s">
        <v>61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/>
      <c r="K31" s="13"/>
    </row>
    <row r="32" spans="1:11" ht="12.75">
      <c r="A32" s="182" t="s">
        <v>62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>
        <v>1140680</v>
      </c>
      <c r="K32" s="13">
        <v>1145152</v>
      </c>
    </row>
    <row r="33" spans="1:11" ht="12.75">
      <c r="A33" s="182" t="s">
        <v>63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/>
      <c r="K33" s="13"/>
    </row>
    <row r="34" spans="1:11" ht="12.75">
      <c r="A34" s="182" t="s">
        <v>57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</row>
    <row r="35" spans="1:11" ht="12.75">
      <c r="A35" s="182" t="s">
        <v>155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</row>
    <row r="36" spans="1:11" ht="12.75">
      <c r="A36" s="182" t="s">
        <v>156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187356</v>
      </c>
      <c r="K36" s="12">
        <f>SUM(K37:K39)</f>
        <v>162140</v>
      </c>
    </row>
    <row r="37" spans="1:11" ht="12.75">
      <c r="A37" s="182" t="s">
        <v>58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</row>
    <row r="38" spans="1:11" ht="12.75">
      <c r="A38" s="182" t="s">
        <v>59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187356</v>
      </c>
      <c r="K38" s="13">
        <v>162140</v>
      </c>
    </row>
    <row r="39" spans="1:11" ht="12.75">
      <c r="A39" s="182" t="s">
        <v>60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</row>
    <row r="40" spans="1:11" ht="12.75">
      <c r="A40" s="182" t="s">
        <v>157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</row>
    <row r="41" spans="1:11" ht="12.75">
      <c r="A41" s="179" t="s">
        <v>213</v>
      </c>
      <c r="B41" s="180"/>
      <c r="C41" s="180"/>
      <c r="D41" s="180"/>
      <c r="E41" s="180"/>
      <c r="F41" s="180"/>
      <c r="G41" s="180"/>
      <c r="H41" s="181"/>
      <c r="I41" s="4">
        <v>34</v>
      </c>
      <c r="J41" s="12">
        <f>J42+J50+J57+J65</f>
        <v>42022912</v>
      </c>
      <c r="K41" s="12">
        <f>K42+K50+K57+K65</f>
        <v>27660969</v>
      </c>
    </row>
    <row r="42" spans="1:11" ht="12.75">
      <c r="A42" s="182" t="s">
        <v>79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1421808</v>
      </c>
      <c r="K42" s="12">
        <f>SUM(K43:K49)</f>
        <v>1167185</v>
      </c>
    </row>
    <row r="43" spans="1:11" ht="12.75">
      <c r="A43" s="182" t="s">
        <v>97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1417880</v>
      </c>
      <c r="K43" s="13">
        <v>1167185</v>
      </c>
    </row>
    <row r="44" spans="1:11" ht="12.75">
      <c r="A44" s="182" t="s">
        <v>98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/>
      <c r="K44" s="13"/>
    </row>
    <row r="45" spans="1:11" ht="12.75">
      <c r="A45" s="182" t="s">
        <v>64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/>
      <c r="K45" s="13"/>
    </row>
    <row r="46" spans="1:11" ht="12.75">
      <c r="A46" s="182" t="s">
        <v>65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/>
      <c r="K46" s="13"/>
    </row>
    <row r="47" spans="1:11" ht="12.75">
      <c r="A47" s="182" t="s">
        <v>66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3928</v>
      </c>
      <c r="K47" s="13"/>
    </row>
    <row r="48" spans="1:11" ht="12.75">
      <c r="A48" s="182" t="s">
        <v>67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</row>
    <row r="49" spans="1:11" ht="12.75">
      <c r="A49" s="182" t="s">
        <v>68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</row>
    <row r="50" spans="1:11" ht="12.75">
      <c r="A50" s="182" t="s">
        <v>80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8540642</v>
      </c>
      <c r="K50" s="12">
        <f>SUM(K51:K56)</f>
        <v>14376439</v>
      </c>
    </row>
    <row r="51" spans="1:11" ht="12.75">
      <c r="A51" s="182" t="s">
        <v>173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8102494</v>
      </c>
      <c r="K51" s="13">
        <v>6531797</v>
      </c>
    </row>
    <row r="52" spans="1:11" ht="12.75">
      <c r="A52" s="182" t="s">
        <v>174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159916</v>
      </c>
      <c r="K52" s="13">
        <v>7486333</v>
      </c>
    </row>
    <row r="53" spans="1:11" ht="12.75">
      <c r="A53" s="182" t="s">
        <v>175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</row>
    <row r="54" spans="1:11" ht="12.75">
      <c r="A54" s="182" t="s">
        <v>176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17894</v>
      </c>
      <c r="K54" s="13">
        <v>16535</v>
      </c>
    </row>
    <row r="55" spans="1:11" ht="12.75">
      <c r="A55" s="182" t="s">
        <v>7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216881</v>
      </c>
      <c r="K55" s="13">
        <v>289016</v>
      </c>
    </row>
    <row r="56" spans="1:11" ht="12.75">
      <c r="A56" s="182" t="s">
        <v>8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>
        <v>43457</v>
      </c>
      <c r="K56" s="13">
        <v>52758</v>
      </c>
    </row>
    <row r="57" spans="1:11" ht="12.75">
      <c r="A57" s="182" t="s">
        <v>81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140000</v>
      </c>
      <c r="K57" s="12">
        <f>SUM(K58:K64)</f>
        <v>605150</v>
      </c>
    </row>
    <row r="58" spans="1:11" ht="12.75">
      <c r="A58" s="182" t="s">
        <v>54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</row>
    <row r="59" spans="1:11" ht="12.75">
      <c r="A59" s="182" t="s">
        <v>55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</row>
    <row r="60" spans="1:11" ht="12.75">
      <c r="A60" s="182" t="s">
        <v>215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</row>
    <row r="61" spans="1:11" ht="12.75">
      <c r="A61" s="182" t="s">
        <v>61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</row>
    <row r="62" spans="1:11" ht="12.75">
      <c r="A62" s="182" t="s">
        <v>62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</row>
    <row r="63" spans="1:11" ht="12.75">
      <c r="A63" s="182" t="s">
        <v>63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>
        <v>140000</v>
      </c>
      <c r="K63" s="13">
        <v>605150</v>
      </c>
    </row>
    <row r="64" spans="1:11" ht="12.75">
      <c r="A64" s="182" t="s">
        <v>31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</row>
    <row r="65" spans="1:11" ht="12.75">
      <c r="A65" s="182" t="s">
        <v>180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31920462</v>
      </c>
      <c r="K65" s="13">
        <v>11512195</v>
      </c>
    </row>
    <row r="66" spans="1:11" ht="12.75">
      <c r="A66" s="179" t="s">
        <v>38</v>
      </c>
      <c r="B66" s="180"/>
      <c r="C66" s="180"/>
      <c r="D66" s="180"/>
      <c r="E66" s="180"/>
      <c r="F66" s="180"/>
      <c r="G66" s="180"/>
      <c r="H66" s="181"/>
      <c r="I66" s="4">
        <v>59</v>
      </c>
      <c r="J66" s="13">
        <v>1690883</v>
      </c>
      <c r="K66" s="13">
        <v>23115</v>
      </c>
    </row>
    <row r="67" spans="1:11" ht="12.75">
      <c r="A67" s="179" t="s">
        <v>214</v>
      </c>
      <c r="B67" s="180"/>
      <c r="C67" s="180"/>
      <c r="D67" s="180"/>
      <c r="E67" s="180"/>
      <c r="F67" s="180"/>
      <c r="G67" s="180"/>
      <c r="H67" s="181"/>
      <c r="I67" s="4">
        <v>60</v>
      </c>
      <c r="J67" s="12">
        <f>J8+J9+J41+J66</f>
        <v>177389610</v>
      </c>
      <c r="K67" s="12">
        <f>K8+K9+K41+K66</f>
        <v>158584657</v>
      </c>
    </row>
    <row r="68" spans="1:11" ht="12.75">
      <c r="A68" s="195" t="s">
        <v>69</v>
      </c>
      <c r="B68" s="196"/>
      <c r="C68" s="196"/>
      <c r="D68" s="196"/>
      <c r="E68" s="196"/>
      <c r="F68" s="196"/>
      <c r="G68" s="196"/>
      <c r="H68" s="197"/>
      <c r="I68" s="5">
        <v>61</v>
      </c>
      <c r="J68" s="14"/>
      <c r="K68" s="14"/>
    </row>
    <row r="69" spans="1:11" ht="12.75">
      <c r="A69" s="198" t="s">
        <v>40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76" t="s">
        <v>164</v>
      </c>
      <c r="B70" s="177"/>
      <c r="C70" s="177"/>
      <c r="D70" s="177"/>
      <c r="E70" s="177"/>
      <c r="F70" s="177"/>
      <c r="G70" s="177"/>
      <c r="H70" s="178"/>
      <c r="I70" s="6">
        <v>62</v>
      </c>
      <c r="J70" s="20">
        <f>J71+J72+J73+J79+J80+J83+J86</f>
        <v>107296319</v>
      </c>
      <c r="K70" s="20">
        <f>K71+K72+K73+K79+K80+K83+K86</f>
        <v>94575903</v>
      </c>
    </row>
    <row r="71" spans="1:11" ht="12.75">
      <c r="A71" s="182" t="s">
        <v>121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39544900</v>
      </c>
      <c r="K71" s="13">
        <v>39544900</v>
      </c>
    </row>
    <row r="72" spans="1:11" ht="12.75">
      <c r="A72" s="182" t="s">
        <v>122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/>
      <c r="K72" s="13"/>
    </row>
    <row r="73" spans="1:11" ht="12.75">
      <c r="A73" s="182" t="s">
        <v>123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34068</v>
      </c>
      <c r="K73" s="12">
        <f>K74+K75-K76+K77+K78</f>
        <v>648421</v>
      </c>
    </row>
    <row r="74" spans="1:11" ht="12.75">
      <c r="A74" s="182" t="s">
        <v>124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34068</v>
      </c>
      <c r="K74" s="13">
        <v>648421</v>
      </c>
    </row>
    <row r="75" spans="1:11" ht="12.75">
      <c r="A75" s="182" t="s">
        <v>125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/>
      <c r="K75" s="13"/>
    </row>
    <row r="76" spans="1:11" ht="12.75">
      <c r="A76" s="182" t="s">
        <v>113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/>
      <c r="K76" s="13"/>
    </row>
    <row r="77" spans="1:11" ht="12.75">
      <c r="A77" s="182" t="s">
        <v>114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</row>
    <row r="78" spans="1:11" ht="12.75">
      <c r="A78" s="182" t="s">
        <v>115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/>
      <c r="K78" s="13"/>
    </row>
    <row r="79" spans="1:11" ht="12.75">
      <c r="A79" s="182" t="s">
        <v>116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54783009</v>
      </c>
      <c r="K79" s="13">
        <v>54783009</v>
      </c>
    </row>
    <row r="80" spans="1:11" ht="12.75">
      <c r="A80" s="182" t="s">
        <v>211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647292</v>
      </c>
      <c r="K80" s="12">
        <f>K81-K82</f>
        <v>12319989</v>
      </c>
    </row>
    <row r="81" spans="1:11" ht="12.75">
      <c r="A81" s="201" t="s">
        <v>145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647292</v>
      </c>
      <c r="K81" s="13">
        <v>12319989</v>
      </c>
    </row>
    <row r="82" spans="1:11" ht="12.75">
      <c r="A82" s="201" t="s">
        <v>146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</row>
    <row r="83" spans="1:11" ht="12.75">
      <c r="A83" s="182" t="s">
        <v>212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12287050</v>
      </c>
      <c r="K83" s="12">
        <f>K84-K85</f>
        <v>-12720416</v>
      </c>
    </row>
    <row r="84" spans="1:11" ht="12.75">
      <c r="A84" s="201" t="s">
        <v>147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12287050</v>
      </c>
      <c r="K84" s="13"/>
    </row>
    <row r="85" spans="1:11" ht="12.75">
      <c r="A85" s="201" t="s">
        <v>148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/>
      <c r="K85" s="13">
        <v>12720416</v>
      </c>
    </row>
    <row r="86" spans="1:11" ht="12.75">
      <c r="A86" s="182" t="s">
        <v>149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</row>
    <row r="87" spans="1:11" ht="12.75">
      <c r="A87" s="179" t="s">
        <v>13</v>
      </c>
      <c r="B87" s="180"/>
      <c r="C87" s="180"/>
      <c r="D87" s="180"/>
      <c r="E87" s="180"/>
      <c r="F87" s="180"/>
      <c r="G87" s="180"/>
      <c r="H87" s="181"/>
      <c r="I87" s="4">
        <v>79</v>
      </c>
      <c r="J87" s="12">
        <f>SUM(J88:J90)</f>
        <v>21176430</v>
      </c>
      <c r="K87" s="12">
        <f>SUM(K88:K90)</f>
        <v>20879023</v>
      </c>
    </row>
    <row r="88" spans="1:11" ht="12.75">
      <c r="A88" s="182" t="s">
        <v>109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>
        <v>1022064</v>
      </c>
      <c r="K88" s="13">
        <v>1177754</v>
      </c>
    </row>
    <row r="89" spans="1:11" ht="12.75">
      <c r="A89" s="182" t="s">
        <v>110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</row>
    <row r="90" spans="1:11" ht="12.75">
      <c r="A90" s="182" t="s">
        <v>111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20154366</v>
      </c>
      <c r="K90" s="13">
        <v>19701269</v>
      </c>
    </row>
    <row r="91" spans="1:11" ht="12.75">
      <c r="A91" s="179" t="s">
        <v>14</v>
      </c>
      <c r="B91" s="180"/>
      <c r="C91" s="180"/>
      <c r="D91" s="180"/>
      <c r="E91" s="180"/>
      <c r="F91" s="180"/>
      <c r="G91" s="180"/>
      <c r="H91" s="181"/>
      <c r="I91" s="4">
        <v>83</v>
      </c>
      <c r="J91" s="12">
        <f>SUM(J92:J100)</f>
        <v>2042510</v>
      </c>
      <c r="K91" s="12">
        <f>SUM(K92:K100)</f>
        <v>1482450</v>
      </c>
    </row>
    <row r="92" spans="1:11" ht="12.75">
      <c r="A92" s="182" t="s">
        <v>112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</row>
    <row r="93" spans="1:11" ht="12.75">
      <c r="A93" s="182" t="s">
        <v>216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</row>
    <row r="94" spans="1:11" ht="12.75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580933</v>
      </c>
      <c r="K94" s="13">
        <v>214028</v>
      </c>
    </row>
    <row r="95" spans="1:11" ht="12.75">
      <c r="A95" s="182" t="s">
        <v>217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</row>
    <row r="96" spans="1:11" ht="12.75">
      <c r="A96" s="182" t="s">
        <v>218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</row>
    <row r="97" spans="1:11" ht="12.75">
      <c r="A97" s="182" t="s">
        <v>219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</row>
    <row r="98" spans="1:11" ht="12.75">
      <c r="A98" s="182" t="s">
        <v>72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</row>
    <row r="99" spans="1:11" ht="12.75">
      <c r="A99" s="182" t="s">
        <v>70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>
        <v>1461577</v>
      </c>
      <c r="K99" s="13">
        <v>1268422</v>
      </c>
    </row>
    <row r="100" spans="1:11" ht="12.75">
      <c r="A100" s="182" t="s">
        <v>71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/>
      <c r="K100" s="13"/>
    </row>
    <row r="101" spans="1:11" ht="12.75">
      <c r="A101" s="179" t="s">
        <v>15</v>
      </c>
      <c r="B101" s="180"/>
      <c r="C101" s="180"/>
      <c r="D101" s="180"/>
      <c r="E101" s="180"/>
      <c r="F101" s="180"/>
      <c r="G101" s="180"/>
      <c r="H101" s="181"/>
      <c r="I101" s="4">
        <v>93</v>
      </c>
      <c r="J101" s="12">
        <f>SUM(J102:J113)</f>
        <v>46491114</v>
      </c>
      <c r="K101" s="12">
        <f>SUM(K102:K113)</f>
        <v>40885661</v>
      </c>
    </row>
    <row r="102" spans="1:11" ht="12.75">
      <c r="A102" s="182" t="s">
        <v>112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/>
      <c r="K102" s="13">
        <v>142996</v>
      </c>
    </row>
    <row r="103" spans="1:11" ht="12.75">
      <c r="A103" s="182" t="s">
        <v>216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19322142</v>
      </c>
      <c r="K103" s="13">
        <v>19132512</v>
      </c>
    </row>
    <row r="104" spans="1:11" ht="12.75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366905</v>
      </c>
      <c r="K104" s="13">
        <v>366905</v>
      </c>
    </row>
    <row r="105" spans="1:11" ht="12.75">
      <c r="A105" s="182" t="s">
        <v>217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/>
      <c r="K105" s="13"/>
    </row>
    <row r="106" spans="1:11" ht="12.75">
      <c r="A106" s="182" t="s">
        <v>218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16584771</v>
      </c>
      <c r="K106" s="13">
        <v>15190810</v>
      </c>
    </row>
    <row r="107" spans="1:11" ht="12.75">
      <c r="A107" s="182" t="s">
        <v>219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/>
      <c r="K107" s="13"/>
    </row>
    <row r="108" spans="1:11" ht="12.75">
      <c r="A108" s="182" t="s">
        <v>72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/>
      <c r="K108" s="13"/>
    </row>
    <row r="109" spans="1:11" ht="12.75">
      <c r="A109" s="182" t="s">
        <v>73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1765445</v>
      </c>
      <c r="K109" s="13">
        <v>1572870</v>
      </c>
    </row>
    <row r="110" spans="1:11" ht="12.75">
      <c r="A110" s="182" t="s">
        <v>74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4965900</v>
      </c>
      <c r="K110" s="13">
        <v>3048206</v>
      </c>
    </row>
    <row r="111" spans="1:11" ht="12.75">
      <c r="A111" s="182" t="s">
        <v>77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/>
      <c r="K111" s="13"/>
    </row>
    <row r="112" spans="1:11" ht="12.75">
      <c r="A112" s="182" t="s">
        <v>75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/>
      <c r="K112" s="13"/>
    </row>
    <row r="113" spans="1:11" ht="12.75">
      <c r="A113" s="182" t="s">
        <v>76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3485951</v>
      </c>
      <c r="K113" s="13">
        <v>1431362</v>
      </c>
    </row>
    <row r="114" spans="1:11" ht="12.75">
      <c r="A114" s="179" t="s">
        <v>1</v>
      </c>
      <c r="B114" s="180"/>
      <c r="C114" s="180"/>
      <c r="D114" s="180"/>
      <c r="E114" s="180"/>
      <c r="F114" s="180"/>
      <c r="G114" s="180"/>
      <c r="H114" s="181"/>
      <c r="I114" s="4">
        <v>106</v>
      </c>
      <c r="J114" s="13">
        <v>383237</v>
      </c>
      <c r="K114" s="13">
        <v>761620</v>
      </c>
    </row>
    <row r="115" spans="1:11" ht="12.75">
      <c r="A115" s="179" t="s">
        <v>19</v>
      </c>
      <c r="B115" s="180"/>
      <c r="C115" s="180"/>
      <c r="D115" s="180"/>
      <c r="E115" s="180"/>
      <c r="F115" s="180"/>
      <c r="G115" s="180"/>
      <c r="H115" s="181"/>
      <c r="I115" s="4">
        <v>107</v>
      </c>
      <c r="J115" s="12">
        <f>J70+J87+J91+J101+J114</f>
        <v>177389610</v>
      </c>
      <c r="K115" s="12">
        <f>K70+K87+K91+K101+K114</f>
        <v>158584657</v>
      </c>
    </row>
    <row r="116" spans="1:11" ht="12.75">
      <c r="A116" s="209" t="s">
        <v>39</v>
      </c>
      <c r="B116" s="210"/>
      <c r="C116" s="210"/>
      <c r="D116" s="210"/>
      <c r="E116" s="210"/>
      <c r="F116" s="210"/>
      <c r="G116" s="210"/>
      <c r="H116" s="211"/>
      <c r="I116" s="5">
        <v>108</v>
      </c>
      <c r="J116" s="14"/>
      <c r="K116" s="14"/>
    </row>
    <row r="117" spans="1:11" ht="12.75">
      <c r="A117" s="198" t="s">
        <v>254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1" ht="12.75">
      <c r="A118" s="176" t="s">
        <v>158</v>
      </c>
      <c r="B118" s="177"/>
      <c r="C118" s="177"/>
      <c r="D118" s="177"/>
      <c r="E118" s="177"/>
      <c r="F118" s="177"/>
      <c r="G118" s="177"/>
      <c r="H118" s="177"/>
      <c r="I118" s="215"/>
      <c r="J118" s="215"/>
      <c r="K118" s="216"/>
    </row>
    <row r="119" spans="1:11" ht="12.75">
      <c r="A119" s="182" t="s">
        <v>5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</row>
    <row r="120" spans="1:11" ht="12.75">
      <c r="A120" s="204" t="s">
        <v>6</v>
      </c>
      <c r="B120" s="205"/>
      <c r="C120" s="205"/>
      <c r="D120" s="205"/>
      <c r="E120" s="205"/>
      <c r="F120" s="205"/>
      <c r="G120" s="205"/>
      <c r="H120" s="20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7" t="s">
        <v>78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</row>
    <row r="123" spans="1:11" ht="12.75">
      <c r="A123" s="207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71"/>
  <sheetViews>
    <sheetView view="pageBreakPreview" zoomScale="110" zoomScaleSheetLayoutView="110" zoomScalePageLayoutView="0" workbookViewId="0" topLeftCell="A1">
      <selection activeCell="A9" sqref="A9:H9"/>
    </sheetView>
  </sheetViews>
  <sheetFormatPr defaultColWidth="9.140625" defaultRowHeight="12.75"/>
  <cols>
    <col min="8" max="8" width="5.8515625" style="0" customWidth="1"/>
    <col min="11" max="11" width="9.57421875" style="0" customWidth="1"/>
  </cols>
  <sheetData>
    <row r="1" spans="1:11" ht="12.75">
      <c r="A1" s="169" t="s">
        <v>134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</row>
    <row r="2" spans="1:11" ht="12.75">
      <c r="A2" s="173" t="s">
        <v>299</v>
      </c>
      <c r="B2" s="174"/>
      <c r="C2" s="174"/>
      <c r="D2" s="174"/>
      <c r="E2" s="174"/>
      <c r="F2" s="174"/>
      <c r="G2" s="174"/>
      <c r="H2" s="174"/>
      <c r="I2" s="174"/>
      <c r="J2" s="174"/>
      <c r="K2" s="172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18" t="s">
        <v>297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24" thickBot="1">
      <c r="A5" s="217" t="s">
        <v>41</v>
      </c>
      <c r="B5" s="217"/>
      <c r="C5" s="217"/>
      <c r="D5" s="217"/>
      <c r="E5" s="217"/>
      <c r="F5" s="217"/>
      <c r="G5" s="217"/>
      <c r="H5" s="217"/>
      <c r="I5" s="77" t="s">
        <v>255</v>
      </c>
      <c r="J5" s="79" t="s">
        <v>130</v>
      </c>
      <c r="K5" s="79" t="s">
        <v>131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76" t="s">
        <v>20</v>
      </c>
      <c r="B7" s="177"/>
      <c r="C7" s="177"/>
      <c r="D7" s="177"/>
      <c r="E7" s="177"/>
      <c r="F7" s="177"/>
      <c r="G7" s="177"/>
      <c r="H7" s="178"/>
      <c r="I7" s="6">
        <v>111</v>
      </c>
      <c r="J7" s="273">
        <f>SUM(J8:J9)</f>
        <v>73889377</v>
      </c>
      <c r="K7" s="20">
        <f>SUM(K8:K9)</f>
        <v>48273576</v>
      </c>
    </row>
    <row r="8" spans="1:11" ht="12.75">
      <c r="A8" s="179" t="s">
        <v>132</v>
      </c>
      <c r="B8" s="180"/>
      <c r="C8" s="180"/>
      <c r="D8" s="180"/>
      <c r="E8" s="180"/>
      <c r="F8" s="180"/>
      <c r="G8" s="180"/>
      <c r="H8" s="181"/>
      <c r="I8" s="4">
        <v>112</v>
      </c>
      <c r="J8" s="13">
        <v>66853182</v>
      </c>
      <c r="K8" s="13">
        <v>47666390</v>
      </c>
    </row>
    <row r="9" spans="1:11" ht="12.75">
      <c r="A9" s="179" t="s">
        <v>82</v>
      </c>
      <c r="B9" s="180"/>
      <c r="C9" s="180"/>
      <c r="D9" s="180"/>
      <c r="E9" s="180"/>
      <c r="F9" s="180"/>
      <c r="G9" s="180"/>
      <c r="H9" s="181"/>
      <c r="I9" s="4">
        <v>113</v>
      </c>
      <c r="J9" s="13">
        <v>7036195</v>
      </c>
      <c r="K9" s="13">
        <v>607186</v>
      </c>
    </row>
    <row r="10" spans="1:11" ht="12.75">
      <c r="A10" s="179" t="s">
        <v>9</v>
      </c>
      <c r="B10" s="180"/>
      <c r="C10" s="180"/>
      <c r="D10" s="180"/>
      <c r="E10" s="180"/>
      <c r="F10" s="180"/>
      <c r="G10" s="180"/>
      <c r="H10" s="181"/>
      <c r="I10" s="4">
        <v>114</v>
      </c>
      <c r="J10" s="12">
        <f>J11+J12+J16+J20+J21+J22+J25+J26</f>
        <v>71754870</v>
      </c>
      <c r="K10" s="12">
        <f>K11+K12+K16+K20+K21+K22+K25+K26</f>
        <v>70302680</v>
      </c>
    </row>
    <row r="11" spans="1:11" ht="12.75">
      <c r="A11" s="179" t="s">
        <v>83</v>
      </c>
      <c r="B11" s="180"/>
      <c r="C11" s="180"/>
      <c r="D11" s="180"/>
      <c r="E11" s="180"/>
      <c r="F11" s="180"/>
      <c r="G11" s="180"/>
      <c r="H11" s="181"/>
      <c r="I11" s="4">
        <v>115</v>
      </c>
      <c r="J11" s="13"/>
      <c r="K11" s="13"/>
    </row>
    <row r="12" spans="1:11" ht="12.75">
      <c r="A12" s="179" t="s">
        <v>16</v>
      </c>
      <c r="B12" s="180"/>
      <c r="C12" s="180"/>
      <c r="D12" s="180"/>
      <c r="E12" s="180"/>
      <c r="F12" s="180"/>
      <c r="G12" s="180"/>
      <c r="H12" s="181"/>
      <c r="I12" s="4">
        <v>116</v>
      </c>
      <c r="J12" s="12">
        <f>SUM(J13:J15)</f>
        <v>26512503</v>
      </c>
      <c r="K12" s="12">
        <f>SUM(K13:K15)</f>
        <v>28569271</v>
      </c>
    </row>
    <row r="13" spans="1:11" ht="12.75">
      <c r="A13" s="182" t="s">
        <v>126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16397426</v>
      </c>
      <c r="K13" s="13">
        <v>17359283</v>
      </c>
    </row>
    <row r="14" spans="1:11" ht="12.75">
      <c r="A14" s="182" t="s">
        <v>127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453</v>
      </c>
      <c r="K14" s="13">
        <v>73146</v>
      </c>
    </row>
    <row r="15" spans="1:11" ht="12.75">
      <c r="A15" s="182" t="s">
        <v>43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10114624</v>
      </c>
      <c r="K15" s="13">
        <v>11136842</v>
      </c>
    </row>
    <row r="16" spans="1:11" ht="12.75">
      <c r="A16" s="179" t="s">
        <v>17</v>
      </c>
      <c r="B16" s="180"/>
      <c r="C16" s="180"/>
      <c r="D16" s="180"/>
      <c r="E16" s="180"/>
      <c r="F16" s="180"/>
      <c r="G16" s="180"/>
      <c r="H16" s="181"/>
      <c r="I16" s="4">
        <v>120</v>
      </c>
      <c r="J16" s="12">
        <f>SUM(J17:J19)</f>
        <v>33487774</v>
      </c>
      <c r="K16" s="12">
        <f>SUM(K17:K19)</f>
        <v>31049695</v>
      </c>
    </row>
    <row r="17" spans="1:11" ht="12.75">
      <c r="A17" s="182" t="s">
        <v>44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20488448</v>
      </c>
      <c r="K17" s="13">
        <v>19561107</v>
      </c>
    </row>
    <row r="18" spans="1:11" ht="12.75">
      <c r="A18" s="182" t="s">
        <v>45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8084726</v>
      </c>
      <c r="K18" s="13">
        <v>6931794</v>
      </c>
    </row>
    <row r="19" spans="1:11" ht="12.75">
      <c r="A19" s="182" t="s">
        <v>46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4914600</v>
      </c>
      <c r="K19" s="13">
        <v>4556794</v>
      </c>
    </row>
    <row r="20" spans="1:11" ht="12.75">
      <c r="A20" s="179" t="s">
        <v>84</v>
      </c>
      <c r="B20" s="180"/>
      <c r="C20" s="180"/>
      <c r="D20" s="180"/>
      <c r="E20" s="180"/>
      <c r="F20" s="180"/>
      <c r="G20" s="180"/>
      <c r="H20" s="181"/>
      <c r="I20" s="4">
        <v>124</v>
      </c>
      <c r="J20" s="13">
        <v>3172278</v>
      </c>
      <c r="K20" s="13">
        <v>2876802</v>
      </c>
    </row>
    <row r="21" spans="1:11" ht="12.75">
      <c r="A21" s="179" t="s">
        <v>85</v>
      </c>
      <c r="B21" s="180"/>
      <c r="C21" s="180"/>
      <c r="D21" s="180"/>
      <c r="E21" s="180"/>
      <c r="F21" s="180"/>
      <c r="G21" s="180"/>
      <c r="H21" s="181"/>
      <c r="I21" s="4">
        <v>125</v>
      </c>
      <c r="J21" s="13">
        <v>7320382</v>
      </c>
      <c r="K21" s="13">
        <v>6668082</v>
      </c>
    </row>
    <row r="22" spans="1:11" ht="12.75">
      <c r="A22" s="179" t="s">
        <v>18</v>
      </c>
      <c r="B22" s="180"/>
      <c r="C22" s="180"/>
      <c r="D22" s="180"/>
      <c r="E22" s="180"/>
      <c r="F22" s="180"/>
      <c r="G22" s="180"/>
      <c r="H22" s="181"/>
      <c r="I22" s="4">
        <v>126</v>
      </c>
      <c r="J22" s="12">
        <f>SUM(J23:J24)</f>
        <v>763195</v>
      </c>
      <c r="K22" s="12">
        <f>SUM(K23:K24)</f>
        <v>0</v>
      </c>
    </row>
    <row r="23" spans="1:11" ht="12.75">
      <c r="A23" s="182" t="s">
        <v>117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/>
    </row>
    <row r="24" spans="1:11" ht="12.75">
      <c r="A24" s="182" t="s">
        <v>118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>
        <v>763195</v>
      </c>
      <c r="K24" s="13"/>
    </row>
    <row r="25" spans="1:11" ht="12.75">
      <c r="A25" s="179" t="s">
        <v>86</v>
      </c>
      <c r="B25" s="180"/>
      <c r="C25" s="180"/>
      <c r="D25" s="180"/>
      <c r="E25" s="180"/>
      <c r="F25" s="180"/>
      <c r="G25" s="180"/>
      <c r="H25" s="181"/>
      <c r="I25" s="4">
        <v>129</v>
      </c>
      <c r="J25" s="13">
        <v>246382</v>
      </c>
      <c r="K25" s="13">
        <v>374241</v>
      </c>
    </row>
    <row r="26" spans="1:11" ht="12.75">
      <c r="A26" s="179" t="s">
        <v>37</v>
      </c>
      <c r="B26" s="180"/>
      <c r="C26" s="180"/>
      <c r="D26" s="180"/>
      <c r="E26" s="180"/>
      <c r="F26" s="180"/>
      <c r="G26" s="180"/>
      <c r="H26" s="181"/>
      <c r="I26" s="4">
        <v>130</v>
      </c>
      <c r="J26" s="13">
        <v>252356</v>
      </c>
      <c r="K26" s="13">
        <v>764589</v>
      </c>
    </row>
    <row r="27" spans="1:11" ht="12.75">
      <c r="A27" s="179" t="s">
        <v>186</v>
      </c>
      <c r="B27" s="180"/>
      <c r="C27" s="180"/>
      <c r="D27" s="180"/>
      <c r="E27" s="180"/>
      <c r="F27" s="180"/>
      <c r="G27" s="180"/>
      <c r="H27" s="181"/>
      <c r="I27" s="4">
        <v>131</v>
      </c>
      <c r="J27" s="12">
        <f>SUM(J28:J32)</f>
        <v>11593859</v>
      </c>
      <c r="K27" s="12">
        <f>SUM(K28:K32)</f>
        <v>10668531</v>
      </c>
    </row>
    <row r="28" spans="1:11" ht="12.75">
      <c r="A28" s="179" t="s">
        <v>200</v>
      </c>
      <c r="B28" s="180"/>
      <c r="C28" s="180"/>
      <c r="D28" s="180"/>
      <c r="E28" s="180"/>
      <c r="F28" s="180"/>
      <c r="G28" s="180"/>
      <c r="H28" s="181"/>
      <c r="I28" s="4">
        <v>132</v>
      </c>
      <c r="J28" s="13"/>
      <c r="K28" s="13"/>
    </row>
    <row r="29" spans="1:11" ht="12.75">
      <c r="A29" s="179" t="s">
        <v>135</v>
      </c>
      <c r="B29" s="180"/>
      <c r="C29" s="180"/>
      <c r="D29" s="180"/>
      <c r="E29" s="180"/>
      <c r="F29" s="180"/>
      <c r="G29" s="180"/>
      <c r="H29" s="181"/>
      <c r="I29" s="4">
        <v>133</v>
      </c>
      <c r="J29" s="13">
        <v>48875</v>
      </c>
      <c r="K29" s="13">
        <v>58044</v>
      </c>
    </row>
    <row r="30" spans="1:11" ht="12.75">
      <c r="A30" s="179" t="s">
        <v>119</v>
      </c>
      <c r="B30" s="180"/>
      <c r="C30" s="180"/>
      <c r="D30" s="180"/>
      <c r="E30" s="180"/>
      <c r="F30" s="180"/>
      <c r="G30" s="180"/>
      <c r="H30" s="181"/>
      <c r="I30" s="4">
        <v>134</v>
      </c>
      <c r="J30" s="13">
        <v>11544984</v>
      </c>
      <c r="K30" s="13">
        <v>10610487</v>
      </c>
    </row>
    <row r="31" spans="1:11" ht="12.75">
      <c r="A31" s="179" t="s">
        <v>196</v>
      </c>
      <c r="B31" s="180"/>
      <c r="C31" s="180"/>
      <c r="D31" s="180"/>
      <c r="E31" s="180"/>
      <c r="F31" s="180"/>
      <c r="G31" s="180"/>
      <c r="H31" s="181"/>
      <c r="I31" s="4">
        <v>135</v>
      </c>
      <c r="J31" s="13"/>
      <c r="K31" s="13"/>
    </row>
    <row r="32" spans="1:11" ht="12.75">
      <c r="A32" s="179" t="s">
        <v>120</v>
      </c>
      <c r="B32" s="180"/>
      <c r="C32" s="180"/>
      <c r="D32" s="180"/>
      <c r="E32" s="180"/>
      <c r="F32" s="180"/>
      <c r="G32" s="180"/>
      <c r="H32" s="181"/>
      <c r="I32" s="4">
        <v>136</v>
      </c>
      <c r="J32" s="13"/>
      <c r="K32" s="13"/>
    </row>
    <row r="33" spans="1:11" ht="12.75">
      <c r="A33" s="179" t="s">
        <v>187</v>
      </c>
      <c r="B33" s="180"/>
      <c r="C33" s="180"/>
      <c r="D33" s="180"/>
      <c r="E33" s="180"/>
      <c r="F33" s="180"/>
      <c r="G33" s="180"/>
      <c r="H33" s="181"/>
      <c r="I33" s="4">
        <v>137</v>
      </c>
      <c r="J33" s="12">
        <f>SUM(J34:J37)</f>
        <v>1441316</v>
      </c>
      <c r="K33" s="12">
        <f>SUM(K34:K37)</f>
        <v>1359843</v>
      </c>
    </row>
    <row r="34" spans="1:11" ht="12.75">
      <c r="A34" s="179" t="s">
        <v>48</v>
      </c>
      <c r="B34" s="180"/>
      <c r="C34" s="180"/>
      <c r="D34" s="180"/>
      <c r="E34" s="180"/>
      <c r="F34" s="180"/>
      <c r="G34" s="180"/>
      <c r="H34" s="181"/>
      <c r="I34" s="4">
        <v>138</v>
      </c>
      <c r="J34" s="13">
        <v>450000</v>
      </c>
      <c r="K34" s="13">
        <v>402558</v>
      </c>
    </row>
    <row r="35" spans="1:11" ht="12.75">
      <c r="A35" s="179" t="s">
        <v>47</v>
      </c>
      <c r="B35" s="180"/>
      <c r="C35" s="180"/>
      <c r="D35" s="180"/>
      <c r="E35" s="180"/>
      <c r="F35" s="180"/>
      <c r="G35" s="180"/>
      <c r="H35" s="181"/>
      <c r="I35" s="4">
        <v>139</v>
      </c>
      <c r="J35" s="13">
        <v>991316</v>
      </c>
      <c r="K35" s="13">
        <v>957285</v>
      </c>
    </row>
    <row r="36" spans="1:11" ht="12.75">
      <c r="A36" s="179" t="s">
        <v>197</v>
      </c>
      <c r="B36" s="180"/>
      <c r="C36" s="180"/>
      <c r="D36" s="180"/>
      <c r="E36" s="180"/>
      <c r="F36" s="180"/>
      <c r="G36" s="180"/>
      <c r="H36" s="181"/>
      <c r="I36" s="4">
        <v>140</v>
      </c>
      <c r="J36" s="13"/>
      <c r="K36" s="13"/>
    </row>
    <row r="37" spans="1:11" ht="12.75">
      <c r="A37" s="179" t="s">
        <v>49</v>
      </c>
      <c r="B37" s="180"/>
      <c r="C37" s="180"/>
      <c r="D37" s="180"/>
      <c r="E37" s="180"/>
      <c r="F37" s="180"/>
      <c r="G37" s="180"/>
      <c r="H37" s="181"/>
      <c r="I37" s="4">
        <v>141</v>
      </c>
      <c r="J37" s="13"/>
      <c r="K37" s="13"/>
    </row>
    <row r="38" spans="1:11" ht="12.75">
      <c r="A38" s="179" t="s">
        <v>168</v>
      </c>
      <c r="B38" s="180"/>
      <c r="C38" s="180"/>
      <c r="D38" s="180"/>
      <c r="E38" s="180"/>
      <c r="F38" s="180"/>
      <c r="G38" s="180"/>
      <c r="H38" s="181"/>
      <c r="I38" s="4">
        <v>142</v>
      </c>
      <c r="J38" s="13"/>
      <c r="K38" s="13"/>
    </row>
    <row r="39" spans="1:11" ht="12.75">
      <c r="A39" s="179" t="s">
        <v>169</v>
      </c>
      <c r="B39" s="180"/>
      <c r="C39" s="180"/>
      <c r="D39" s="180"/>
      <c r="E39" s="180"/>
      <c r="F39" s="180"/>
      <c r="G39" s="180"/>
      <c r="H39" s="181"/>
      <c r="I39" s="4">
        <v>143</v>
      </c>
      <c r="J39" s="13"/>
      <c r="K39" s="13"/>
    </row>
    <row r="40" spans="1:11" ht="12.75">
      <c r="A40" s="179" t="s">
        <v>198</v>
      </c>
      <c r="B40" s="180"/>
      <c r="C40" s="180"/>
      <c r="D40" s="180"/>
      <c r="E40" s="180"/>
      <c r="F40" s="180"/>
      <c r="G40" s="180"/>
      <c r="H40" s="181"/>
      <c r="I40" s="4">
        <v>144</v>
      </c>
      <c r="J40" s="13"/>
      <c r="K40" s="13"/>
    </row>
    <row r="41" spans="1:11" ht="12.75">
      <c r="A41" s="179" t="s">
        <v>199</v>
      </c>
      <c r="B41" s="180"/>
      <c r="C41" s="180"/>
      <c r="D41" s="180"/>
      <c r="E41" s="180"/>
      <c r="F41" s="180"/>
      <c r="G41" s="180"/>
      <c r="H41" s="181"/>
      <c r="I41" s="4">
        <v>145</v>
      </c>
      <c r="J41" s="13"/>
      <c r="K41" s="13"/>
    </row>
    <row r="42" spans="1:11" ht="12.75">
      <c r="A42" s="179" t="s">
        <v>188</v>
      </c>
      <c r="B42" s="180"/>
      <c r="C42" s="180"/>
      <c r="D42" s="180"/>
      <c r="E42" s="180"/>
      <c r="F42" s="180"/>
      <c r="G42" s="180"/>
      <c r="H42" s="181"/>
      <c r="I42" s="4">
        <v>146</v>
      </c>
      <c r="J42" s="12">
        <f>J7+J27+J38+J40</f>
        <v>85483236</v>
      </c>
      <c r="K42" s="12">
        <f>K7+K27+K38+K40</f>
        <v>58942107</v>
      </c>
    </row>
    <row r="43" spans="1:11" ht="12.75">
      <c r="A43" s="179" t="s">
        <v>189</v>
      </c>
      <c r="B43" s="180"/>
      <c r="C43" s="180"/>
      <c r="D43" s="180"/>
      <c r="E43" s="180"/>
      <c r="F43" s="180"/>
      <c r="G43" s="180"/>
      <c r="H43" s="181"/>
      <c r="I43" s="4">
        <v>147</v>
      </c>
      <c r="J43" s="12">
        <f>J10+J33+J39+J41</f>
        <v>73196186</v>
      </c>
      <c r="K43" s="12">
        <f>K10+K33+K39+K41</f>
        <v>71662523</v>
      </c>
    </row>
    <row r="44" spans="1:11" ht="12.75">
      <c r="A44" s="179" t="s">
        <v>209</v>
      </c>
      <c r="B44" s="180"/>
      <c r="C44" s="180"/>
      <c r="D44" s="180"/>
      <c r="E44" s="180"/>
      <c r="F44" s="180"/>
      <c r="G44" s="180"/>
      <c r="H44" s="181"/>
      <c r="I44" s="4">
        <v>148</v>
      </c>
      <c r="J44" s="12">
        <f>J42-J43</f>
        <v>12287050</v>
      </c>
      <c r="K44" s="12">
        <f>K42-K43</f>
        <v>-12720416</v>
      </c>
    </row>
    <row r="45" spans="1:11" ht="12.75">
      <c r="A45" s="201" t="s">
        <v>191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12287050</v>
      </c>
      <c r="K45" s="12">
        <f>IF(K42&gt;K43,K42-K43,0)</f>
        <v>0</v>
      </c>
    </row>
    <row r="46" spans="1:11" ht="12.75">
      <c r="A46" s="201" t="s">
        <v>192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12720416</v>
      </c>
    </row>
    <row r="47" spans="1:11" ht="12.75">
      <c r="A47" s="179" t="s">
        <v>190</v>
      </c>
      <c r="B47" s="180"/>
      <c r="C47" s="180"/>
      <c r="D47" s="180"/>
      <c r="E47" s="180"/>
      <c r="F47" s="180"/>
      <c r="G47" s="180"/>
      <c r="H47" s="181"/>
      <c r="I47" s="4">
        <v>151</v>
      </c>
      <c r="J47" s="13"/>
      <c r="K47" s="13"/>
    </row>
    <row r="48" spans="1:11" ht="12.75">
      <c r="A48" s="179" t="s">
        <v>210</v>
      </c>
      <c r="B48" s="180"/>
      <c r="C48" s="180"/>
      <c r="D48" s="180"/>
      <c r="E48" s="180"/>
      <c r="F48" s="180"/>
      <c r="G48" s="180"/>
      <c r="H48" s="181"/>
      <c r="I48" s="4">
        <v>152</v>
      </c>
      <c r="J48" s="12">
        <f>J44-J47</f>
        <v>12287050</v>
      </c>
      <c r="K48" s="12">
        <f>K44-K47</f>
        <v>-12720416</v>
      </c>
    </row>
    <row r="49" spans="1:11" ht="12.75">
      <c r="A49" s="201" t="s">
        <v>165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12287050</v>
      </c>
      <c r="K49" s="12">
        <f>IF(K48&gt;0,K48,0)</f>
        <v>0</v>
      </c>
    </row>
    <row r="50" spans="1:11" ht="12.75">
      <c r="A50" s="226" t="s">
        <v>193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0</v>
      </c>
      <c r="K50" s="18">
        <f>IF(K48&lt;0,-K48,0)</f>
        <v>12720416</v>
      </c>
    </row>
    <row r="51" spans="1:11" ht="12.75">
      <c r="A51" s="198" t="s">
        <v>96</v>
      </c>
      <c r="B51" s="212"/>
      <c r="C51" s="212"/>
      <c r="D51" s="212"/>
      <c r="E51" s="212"/>
      <c r="F51" s="212"/>
      <c r="G51" s="212"/>
      <c r="H51" s="212"/>
      <c r="I51" s="224"/>
      <c r="J51" s="224"/>
      <c r="K51" s="225"/>
    </row>
    <row r="52" spans="1:11" ht="12.75">
      <c r="A52" s="176" t="s">
        <v>159</v>
      </c>
      <c r="B52" s="177"/>
      <c r="C52" s="177"/>
      <c r="D52" s="177"/>
      <c r="E52" s="177"/>
      <c r="F52" s="177"/>
      <c r="G52" s="177"/>
      <c r="H52" s="177"/>
      <c r="I52" s="215"/>
      <c r="J52" s="215"/>
      <c r="K52" s="216"/>
    </row>
    <row r="53" spans="1:11" ht="12.75">
      <c r="A53" s="221" t="s">
        <v>207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3"/>
      <c r="K53" s="13"/>
    </row>
    <row r="54" spans="1:11" ht="12.75">
      <c r="A54" s="221" t="s">
        <v>208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4"/>
      <c r="K54" s="14"/>
    </row>
    <row r="55" spans="1:11" ht="12.75">
      <c r="A55" s="198" t="s">
        <v>162</v>
      </c>
      <c r="B55" s="212"/>
      <c r="C55" s="212"/>
      <c r="D55" s="212"/>
      <c r="E55" s="212"/>
      <c r="F55" s="212"/>
      <c r="G55" s="212"/>
      <c r="H55" s="212"/>
      <c r="I55" s="224"/>
      <c r="J55" s="224"/>
      <c r="K55" s="225"/>
    </row>
    <row r="56" spans="1:11" ht="12.75">
      <c r="A56" s="176" t="s">
        <v>177</v>
      </c>
      <c r="B56" s="177"/>
      <c r="C56" s="177"/>
      <c r="D56" s="177"/>
      <c r="E56" s="177"/>
      <c r="F56" s="177"/>
      <c r="G56" s="177"/>
      <c r="H56" s="178"/>
      <c r="I56" s="21">
        <v>157</v>
      </c>
      <c r="J56" s="11">
        <v>12287050</v>
      </c>
      <c r="K56" s="11">
        <v>-12720416</v>
      </c>
    </row>
    <row r="57" spans="1:11" ht="12.75">
      <c r="A57" s="179" t="s">
        <v>194</v>
      </c>
      <c r="B57" s="180"/>
      <c r="C57" s="180"/>
      <c r="D57" s="180"/>
      <c r="E57" s="180"/>
      <c r="F57" s="180"/>
      <c r="G57" s="180"/>
      <c r="H57" s="18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79" t="s">
        <v>201</v>
      </c>
      <c r="B58" s="180"/>
      <c r="C58" s="180"/>
      <c r="D58" s="180"/>
      <c r="E58" s="180"/>
      <c r="F58" s="180"/>
      <c r="G58" s="180"/>
      <c r="H58" s="181"/>
      <c r="I58" s="4">
        <v>159</v>
      </c>
      <c r="J58" s="13"/>
      <c r="K58" s="13"/>
    </row>
    <row r="59" spans="1:11" ht="12.75">
      <c r="A59" s="179" t="s">
        <v>202</v>
      </c>
      <c r="B59" s="180"/>
      <c r="C59" s="180"/>
      <c r="D59" s="180"/>
      <c r="E59" s="180"/>
      <c r="F59" s="180"/>
      <c r="G59" s="180"/>
      <c r="H59" s="181"/>
      <c r="I59" s="4">
        <v>160</v>
      </c>
      <c r="J59" s="13"/>
      <c r="K59" s="13"/>
    </row>
    <row r="60" spans="1:11" ht="12.75">
      <c r="A60" s="179" t="s">
        <v>30</v>
      </c>
      <c r="B60" s="180"/>
      <c r="C60" s="180"/>
      <c r="D60" s="180"/>
      <c r="E60" s="180"/>
      <c r="F60" s="180"/>
      <c r="G60" s="180"/>
      <c r="H60" s="181"/>
      <c r="I60" s="4">
        <v>161</v>
      </c>
      <c r="J60" s="13"/>
      <c r="K60" s="13"/>
    </row>
    <row r="61" spans="1:11" ht="12.75">
      <c r="A61" s="179" t="s">
        <v>203</v>
      </c>
      <c r="B61" s="180"/>
      <c r="C61" s="180"/>
      <c r="D61" s="180"/>
      <c r="E61" s="180"/>
      <c r="F61" s="180"/>
      <c r="G61" s="180"/>
      <c r="H61" s="181"/>
      <c r="I61" s="4">
        <v>162</v>
      </c>
      <c r="J61" s="13"/>
      <c r="K61" s="13"/>
    </row>
    <row r="62" spans="1:11" ht="12.75">
      <c r="A62" s="179" t="s">
        <v>204</v>
      </c>
      <c r="B62" s="180"/>
      <c r="C62" s="180"/>
      <c r="D62" s="180"/>
      <c r="E62" s="180"/>
      <c r="F62" s="180"/>
      <c r="G62" s="180"/>
      <c r="H62" s="181"/>
      <c r="I62" s="4">
        <v>163</v>
      </c>
      <c r="J62" s="13"/>
      <c r="K62" s="13"/>
    </row>
    <row r="63" spans="1:11" ht="12.75">
      <c r="A63" s="179" t="s">
        <v>205</v>
      </c>
      <c r="B63" s="180"/>
      <c r="C63" s="180"/>
      <c r="D63" s="180"/>
      <c r="E63" s="180"/>
      <c r="F63" s="180"/>
      <c r="G63" s="180"/>
      <c r="H63" s="181"/>
      <c r="I63" s="4">
        <v>164</v>
      </c>
      <c r="J63" s="13"/>
      <c r="K63" s="13"/>
    </row>
    <row r="64" spans="1:11" ht="12.75">
      <c r="A64" s="179" t="s">
        <v>206</v>
      </c>
      <c r="B64" s="180"/>
      <c r="C64" s="180"/>
      <c r="D64" s="180"/>
      <c r="E64" s="180"/>
      <c r="F64" s="180"/>
      <c r="G64" s="180"/>
      <c r="H64" s="181"/>
      <c r="I64" s="4">
        <v>165</v>
      </c>
      <c r="J64" s="13"/>
      <c r="K64" s="13"/>
    </row>
    <row r="65" spans="1:11" ht="12.75">
      <c r="A65" s="179" t="s">
        <v>195</v>
      </c>
      <c r="B65" s="180"/>
      <c r="C65" s="180"/>
      <c r="D65" s="180"/>
      <c r="E65" s="180"/>
      <c r="F65" s="180"/>
      <c r="G65" s="180"/>
      <c r="H65" s="181"/>
      <c r="I65" s="4">
        <v>166</v>
      </c>
      <c r="J65" s="13"/>
      <c r="K65" s="13"/>
    </row>
    <row r="66" spans="1:11" ht="12.75">
      <c r="A66" s="179" t="s">
        <v>166</v>
      </c>
      <c r="B66" s="180"/>
      <c r="C66" s="180"/>
      <c r="D66" s="180"/>
      <c r="E66" s="180"/>
      <c r="F66" s="180"/>
      <c r="G66" s="180"/>
      <c r="H66" s="18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79" t="s">
        <v>167</v>
      </c>
      <c r="B67" s="180"/>
      <c r="C67" s="180"/>
      <c r="D67" s="180"/>
      <c r="E67" s="180"/>
      <c r="F67" s="180"/>
      <c r="G67" s="180"/>
      <c r="H67" s="181"/>
      <c r="I67" s="4">
        <v>168</v>
      </c>
      <c r="J67" s="18">
        <f>J56+J66</f>
        <v>12287050</v>
      </c>
      <c r="K67" s="18">
        <f>K56+K66</f>
        <v>-12720416</v>
      </c>
    </row>
    <row r="68" spans="1:11" ht="12.75">
      <c r="A68" s="198" t="s">
        <v>161</v>
      </c>
      <c r="B68" s="212"/>
      <c r="C68" s="212"/>
      <c r="D68" s="212"/>
      <c r="E68" s="212"/>
      <c r="F68" s="212"/>
      <c r="G68" s="212"/>
      <c r="H68" s="212"/>
      <c r="I68" s="224"/>
      <c r="J68" s="224"/>
      <c r="K68" s="225"/>
    </row>
    <row r="69" spans="1:11" ht="12.75">
      <c r="A69" s="176" t="s">
        <v>160</v>
      </c>
      <c r="B69" s="177"/>
      <c r="C69" s="177"/>
      <c r="D69" s="177"/>
      <c r="E69" s="177"/>
      <c r="F69" s="177"/>
      <c r="G69" s="177"/>
      <c r="H69" s="177"/>
      <c r="I69" s="215"/>
      <c r="J69" s="215"/>
      <c r="K69" s="216"/>
    </row>
    <row r="70" spans="1:11" ht="12.75">
      <c r="A70" s="221" t="s">
        <v>207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3"/>
      <c r="K70" s="13"/>
    </row>
    <row r="71" spans="1:11" ht="12.75">
      <c r="A71" s="229" t="s">
        <v>208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K54" sqref="K54"/>
    </sheetView>
  </sheetViews>
  <sheetFormatPr defaultColWidth="9.140625" defaultRowHeight="12.75"/>
  <sheetData>
    <row r="1" spans="1:11" ht="12.75">
      <c r="A1" s="232" t="s">
        <v>170</v>
      </c>
      <c r="B1" s="233"/>
      <c r="C1" s="233"/>
      <c r="D1" s="233"/>
      <c r="E1" s="233"/>
      <c r="F1" s="233"/>
      <c r="G1" s="233"/>
      <c r="H1" s="233"/>
      <c r="I1" s="233"/>
      <c r="J1" s="234"/>
      <c r="K1" s="247"/>
    </row>
    <row r="2" spans="1:11" ht="12.75">
      <c r="A2" s="236" t="s">
        <v>299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38" t="s">
        <v>298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41</v>
      </c>
      <c r="B5" s="241"/>
      <c r="C5" s="241"/>
      <c r="D5" s="241"/>
      <c r="E5" s="241"/>
      <c r="F5" s="241"/>
      <c r="G5" s="241"/>
      <c r="H5" s="241"/>
      <c r="I5" s="84" t="s">
        <v>255</v>
      </c>
      <c r="J5" s="85" t="s">
        <v>130</v>
      </c>
      <c r="K5" s="85" t="s">
        <v>131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6">
        <v>2</v>
      </c>
      <c r="J6" s="87" t="s">
        <v>258</v>
      </c>
      <c r="K6" s="87" t="s">
        <v>259</v>
      </c>
    </row>
    <row r="7" spans="1:11" ht="12.75">
      <c r="A7" s="243" t="s">
        <v>136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2" t="s">
        <v>172</v>
      </c>
      <c r="B8" s="183"/>
      <c r="C8" s="183"/>
      <c r="D8" s="183"/>
      <c r="E8" s="183"/>
      <c r="F8" s="183"/>
      <c r="G8" s="183"/>
      <c r="H8" s="183"/>
      <c r="I8" s="4">
        <v>1</v>
      </c>
      <c r="J8" s="8">
        <v>79701375</v>
      </c>
      <c r="K8" s="13">
        <v>53848796</v>
      </c>
    </row>
    <row r="9" spans="1:11" ht="12.75">
      <c r="A9" s="182" t="s">
        <v>99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100</v>
      </c>
      <c r="B10" s="183"/>
      <c r="C10" s="183"/>
      <c r="D10" s="183"/>
      <c r="E10" s="183"/>
      <c r="F10" s="183"/>
      <c r="G10" s="183"/>
      <c r="H10" s="183"/>
      <c r="I10" s="4">
        <v>3</v>
      </c>
      <c r="J10" s="8">
        <v>53652</v>
      </c>
      <c r="K10" s="13">
        <v>44802</v>
      </c>
    </row>
    <row r="11" spans="1:11" ht="12.75">
      <c r="A11" s="182" t="s">
        <v>101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>
        <v>3997</v>
      </c>
    </row>
    <row r="12" spans="1:11" ht="12.75">
      <c r="A12" s="182" t="s">
        <v>102</v>
      </c>
      <c r="B12" s="183"/>
      <c r="C12" s="183"/>
      <c r="D12" s="183"/>
      <c r="E12" s="183"/>
      <c r="F12" s="183"/>
      <c r="G12" s="183"/>
      <c r="H12" s="183"/>
      <c r="I12" s="4">
        <v>5</v>
      </c>
      <c r="J12" s="8">
        <v>1011184</v>
      </c>
      <c r="K12" s="13">
        <v>2329566</v>
      </c>
    </row>
    <row r="13" spans="1:11" ht="12.75">
      <c r="A13" s="179" t="s">
        <v>171</v>
      </c>
      <c r="B13" s="180"/>
      <c r="C13" s="180"/>
      <c r="D13" s="180"/>
      <c r="E13" s="180"/>
      <c r="F13" s="180"/>
      <c r="G13" s="180"/>
      <c r="H13" s="180"/>
      <c r="I13" s="4">
        <v>6</v>
      </c>
      <c r="J13" s="9">
        <f>SUM(J8:J12)</f>
        <v>80766211</v>
      </c>
      <c r="K13" s="12">
        <f>SUM(K8:K12)</f>
        <v>56227161</v>
      </c>
    </row>
    <row r="14" spans="1:11" ht="12.75">
      <c r="A14" s="182" t="s">
        <v>103</v>
      </c>
      <c r="B14" s="183"/>
      <c r="C14" s="183"/>
      <c r="D14" s="183"/>
      <c r="E14" s="183"/>
      <c r="F14" s="183"/>
      <c r="G14" s="183"/>
      <c r="H14" s="183"/>
      <c r="I14" s="4">
        <v>7</v>
      </c>
      <c r="J14" s="8">
        <v>26621230</v>
      </c>
      <c r="K14" s="13">
        <v>39193061</v>
      </c>
    </row>
    <row r="15" spans="1:11" ht="12.75">
      <c r="A15" s="182" t="s">
        <v>104</v>
      </c>
      <c r="B15" s="183"/>
      <c r="C15" s="183"/>
      <c r="D15" s="183"/>
      <c r="E15" s="183"/>
      <c r="F15" s="183"/>
      <c r="G15" s="183"/>
      <c r="H15" s="183"/>
      <c r="I15" s="4">
        <v>8</v>
      </c>
      <c r="J15" s="8">
        <v>38306777</v>
      </c>
      <c r="K15" s="13">
        <v>36005509</v>
      </c>
    </row>
    <row r="16" spans="1:11" ht="12.75">
      <c r="A16" s="182" t="s">
        <v>105</v>
      </c>
      <c r="B16" s="183"/>
      <c r="C16" s="183"/>
      <c r="D16" s="183"/>
      <c r="E16" s="183"/>
      <c r="F16" s="183"/>
      <c r="G16" s="183"/>
      <c r="H16" s="183"/>
      <c r="I16" s="4">
        <v>9</v>
      </c>
      <c r="J16" s="8">
        <v>499967</v>
      </c>
      <c r="K16" s="13">
        <v>934911</v>
      </c>
    </row>
    <row r="17" spans="1:11" ht="12.75">
      <c r="A17" s="182" t="s">
        <v>106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>
        <v>844760</v>
      </c>
      <c r="K17" s="13">
        <v>1676313</v>
      </c>
    </row>
    <row r="18" spans="1:11" ht="12.75">
      <c r="A18" s="182" t="s">
        <v>107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>
        <v>5452691</v>
      </c>
      <c r="K18" s="13">
        <v>6905344</v>
      </c>
    </row>
    <row r="19" spans="1:11" ht="12.75">
      <c r="A19" s="182" t="s">
        <v>108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>
        <v>698872</v>
      </c>
      <c r="K19" s="13">
        <v>1658878</v>
      </c>
    </row>
    <row r="20" spans="1:11" ht="12.75">
      <c r="A20" s="179" t="s">
        <v>32</v>
      </c>
      <c r="B20" s="180"/>
      <c r="C20" s="180"/>
      <c r="D20" s="180"/>
      <c r="E20" s="180"/>
      <c r="F20" s="180"/>
      <c r="G20" s="180"/>
      <c r="H20" s="180"/>
      <c r="I20" s="4">
        <v>13</v>
      </c>
      <c r="J20" s="9">
        <f>SUM(J14:J19)</f>
        <v>72424297</v>
      </c>
      <c r="K20" s="12">
        <f>SUM(K14:K19)</f>
        <v>86374016</v>
      </c>
    </row>
    <row r="21" spans="1:11" ht="12.75">
      <c r="A21" s="179" t="s">
        <v>87</v>
      </c>
      <c r="B21" s="248"/>
      <c r="C21" s="248"/>
      <c r="D21" s="248"/>
      <c r="E21" s="248"/>
      <c r="F21" s="248"/>
      <c r="G21" s="248"/>
      <c r="H21" s="249"/>
      <c r="I21" s="4">
        <v>14</v>
      </c>
      <c r="J21" s="9">
        <f>IF(J13&gt;J20,J13-J20,0)</f>
        <v>8341914</v>
      </c>
      <c r="K21" s="12">
        <f>IF(K13&gt;K20,K13-K20,0)</f>
        <v>0</v>
      </c>
    </row>
    <row r="22" spans="1:11" ht="12.75">
      <c r="A22" s="195" t="s">
        <v>88</v>
      </c>
      <c r="B22" s="250"/>
      <c r="C22" s="250"/>
      <c r="D22" s="250"/>
      <c r="E22" s="250"/>
      <c r="F22" s="250"/>
      <c r="G22" s="250"/>
      <c r="H22" s="251"/>
      <c r="I22" s="4">
        <v>15</v>
      </c>
      <c r="J22" s="9">
        <f>IF(J20&gt;J13,J20-J13,0)</f>
        <v>0</v>
      </c>
      <c r="K22" s="12">
        <f>IF(K20&gt;K13,K20-K13,0)</f>
        <v>30146855</v>
      </c>
    </row>
    <row r="23" spans="1:11" ht="12.75">
      <c r="A23" s="243" t="s">
        <v>137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82" t="s">
        <v>142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29275</v>
      </c>
      <c r="K24" s="13"/>
    </row>
    <row r="25" spans="1:11" ht="12.75">
      <c r="A25" s="182" t="s">
        <v>143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33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>
        <v>13801</v>
      </c>
      <c r="K26" s="13">
        <v>52690</v>
      </c>
    </row>
    <row r="27" spans="1:11" ht="12.75">
      <c r="A27" s="182" t="s">
        <v>34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>
        <v>11083185</v>
      </c>
      <c r="K27" s="13">
        <v>10610487</v>
      </c>
    </row>
    <row r="28" spans="1:11" ht="12.75">
      <c r="A28" s="182" t="s">
        <v>144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79" t="s">
        <v>95</v>
      </c>
      <c r="B29" s="180"/>
      <c r="C29" s="180"/>
      <c r="D29" s="180"/>
      <c r="E29" s="180"/>
      <c r="F29" s="180"/>
      <c r="G29" s="180"/>
      <c r="H29" s="180"/>
      <c r="I29" s="4">
        <v>21</v>
      </c>
      <c r="J29" s="9">
        <f>SUM(J24:J28)</f>
        <v>11126261</v>
      </c>
      <c r="K29" s="12">
        <f>SUM(K24:K28)</f>
        <v>10663177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>
        <v>829220</v>
      </c>
      <c r="K30" s="13">
        <v>162841</v>
      </c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79" t="s">
        <v>35</v>
      </c>
      <c r="B33" s="180"/>
      <c r="C33" s="180"/>
      <c r="D33" s="180"/>
      <c r="E33" s="180"/>
      <c r="F33" s="180"/>
      <c r="G33" s="180"/>
      <c r="H33" s="180"/>
      <c r="I33" s="4">
        <v>25</v>
      </c>
      <c r="J33" s="9">
        <f>SUM(J30:J32)</f>
        <v>829220</v>
      </c>
      <c r="K33" s="12">
        <f>SUM(K30:K32)</f>
        <v>162841</v>
      </c>
    </row>
    <row r="34" spans="1:11" ht="12.75">
      <c r="A34" s="179" t="s">
        <v>89</v>
      </c>
      <c r="B34" s="180"/>
      <c r="C34" s="180"/>
      <c r="D34" s="180"/>
      <c r="E34" s="180"/>
      <c r="F34" s="180"/>
      <c r="G34" s="180"/>
      <c r="H34" s="180"/>
      <c r="I34" s="4">
        <v>26</v>
      </c>
      <c r="J34" s="9">
        <f>IF(J29&gt;J33,J29-J33,0)</f>
        <v>10297041</v>
      </c>
      <c r="K34" s="12">
        <f>IF(K29&gt;K33,K29-K33,0)</f>
        <v>10500336</v>
      </c>
    </row>
    <row r="35" spans="1:11" ht="12.75">
      <c r="A35" s="179" t="s">
        <v>90</v>
      </c>
      <c r="B35" s="180"/>
      <c r="C35" s="180"/>
      <c r="D35" s="180"/>
      <c r="E35" s="180"/>
      <c r="F35" s="180"/>
      <c r="G35" s="180"/>
      <c r="H35" s="18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138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82" t="s">
        <v>150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23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24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79" t="s">
        <v>36</v>
      </c>
      <c r="B40" s="180"/>
      <c r="C40" s="180"/>
      <c r="D40" s="180"/>
      <c r="E40" s="180"/>
      <c r="F40" s="180"/>
      <c r="G40" s="180"/>
      <c r="H40" s="18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25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>
        <v>366905</v>
      </c>
      <c r="K41" s="13">
        <v>366905</v>
      </c>
    </row>
    <row r="42" spans="1:11" ht="12.75">
      <c r="A42" s="182" t="s">
        <v>26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27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>
        <v>463676</v>
      </c>
      <c r="K43" s="13">
        <v>394843</v>
      </c>
    </row>
    <row r="44" spans="1:11" ht="12.75">
      <c r="A44" s="182" t="s">
        <v>28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29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79" t="s">
        <v>128</v>
      </c>
      <c r="B46" s="180"/>
      <c r="C46" s="180"/>
      <c r="D46" s="180"/>
      <c r="E46" s="180"/>
      <c r="F46" s="180"/>
      <c r="G46" s="180"/>
      <c r="H46" s="180"/>
      <c r="I46" s="4">
        <v>37</v>
      </c>
      <c r="J46" s="9">
        <f>SUM(J41:J45)</f>
        <v>830581</v>
      </c>
      <c r="K46" s="12">
        <f>SUM(K41:K45)</f>
        <v>761748</v>
      </c>
    </row>
    <row r="47" spans="1:11" ht="12.75">
      <c r="A47" s="179" t="s">
        <v>140</v>
      </c>
      <c r="B47" s="180"/>
      <c r="C47" s="180"/>
      <c r="D47" s="180"/>
      <c r="E47" s="180"/>
      <c r="F47" s="180"/>
      <c r="G47" s="180"/>
      <c r="H47" s="18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79" t="s">
        <v>141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IF(J46&gt;J40,J46-J40,0)</f>
        <v>830581</v>
      </c>
      <c r="K48" s="12">
        <f>IF(K46&gt;K40,K46-K40,0)</f>
        <v>761748</v>
      </c>
    </row>
    <row r="49" spans="1:11" ht="12.75">
      <c r="A49" s="179" t="s">
        <v>129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IF(J21-J22+J34-J35+J47-J48&gt;0,J21-J22+J34-J35+J47-J48,0)</f>
        <v>17808374</v>
      </c>
      <c r="K49" s="12">
        <f>IF(K21-K22+K34-K35+K47-K48&gt;0,K21-K22+K34-K35+K47-K48,0)</f>
        <v>0</v>
      </c>
    </row>
    <row r="50" spans="1:11" ht="12.75">
      <c r="A50" s="179" t="s">
        <v>12</v>
      </c>
      <c r="B50" s="180"/>
      <c r="C50" s="180"/>
      <c r="D50" s="180"/>
      <c r="E50" s="180"/>
      <c r="F50" s="180"/>
      <c r="G50" s="180"/>
      <c r="H50" s="18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20408267</v>
      </c>
    </row>
    <row r="51" spans="1:11" ht="12.75">
      <c r="A51" s="179" t="s">
        <v>139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14112088</v>
      </c>
      <c r="K51" s="13">
        <v>31920462</v>
      </c>
    </row>
    <row r="52" spans="1:11" ht="12.75">
      <c r="A52" s="179" t="s">
        <v>152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>
        <v>17808374</v>
      </c>
      <c r="K52" s="13"/>
    </row>
    <row r="53" spans="1:11" ht="12.75">
      <c r="A53" s="179" t="s">
        <v>153</v>
      </c>
      <c r="B53" s="180"/>
      <c r="C53" s="180"/>
      <c r="D53" s="180"/>
      <c r="E53" s="180"/>
      <c r="F53" s="180"/>
      <c r="G53" s="180"/>
      <c r="H53" s="180"/>
      <c r="I53" s="4">
        <v>44</v>
      </c>
      <c r="J53" s="8"/>
      <c r="K53" s="13">
        <v>20408267</v>
      </c>
    </row>
    <row r="54" spans="1:11" ht="12.75">
      <c r="A54" s="195" t="s">
        <v>154</v>
      </c>
      <c r="B54" s="196"/>
      <c r="C54" s="196"/>
      <c r="D54" s="196"/>
      <c r="E54" s="196"/>
      <c r="F54" s="196"/>
      <c r="G54" s="196"/>
      <c r="H54" s="196"/>
      <c r="I54" s="7">
        <v>45</v>
      </c>
      <c r="J54" s="10">
        <f>J51+J52-J53</f>
        <v>31920462</v>
      </c>
      <c r="K54" s="18">
        <f>K51+K52-K53</f>
        <v>11512195</v>
      </c>
    </row>
    <row r="55" spans="1:11" ht="12.75">
      <c r="A55" s="88" t="s">
        <v>151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7" width="9.140625" style="92" customWidth="1"/>
    <col min="8" max="8" width="6.57421875" style="92" customWidth="1"/>
    <col min="9" max="9" width="9.140625" style="92" customWidth="1"/>
    <col min="10" max="10" width="9.8515625" style="92" customWidth="1"/>
    <col min="11" max="11" width="9.421875" style="92" bestFit="1" customWidth="1"/>
    <col min="12" max="16384" width="9.140625" style="92" customWidth="1"/>
  </cols>
  <sheetData>
    <row r="1" spans="1:12" ht="12.75">
      <c r="A1" s="258" t="s">
        <v>256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1"/>
    </row>
    <row r="2" spans="1:12" ht="15.75">
      <c r="A2" s="89"/>
      <c r="B2" s="90"/>
      <c r="C2" s="268" t="s">
        <v>257</v>
      </c>
      <c r="D2" s="268"/>
      <c r="E2" s="94"/>
      <c r="F2" s="93" t="s">
        <v>223</v>
      </c>
      <c r="G2" s="269"/>
      <c r="H2" s="270"/>
      <c r="I2" s="90"/>
      <c r="J2" s="90"/>
      <c r="K2" s="90"/>
      <c r="L2" s="95"/>
    </row>
    <row r="3" spans="1:11" ht="24" thickBot="1">
      <c r="A3" s="271" t="s">
        <v>41</v>
      </c>
      <c r="B3" s="271"/>
      <c r="C3" s="271"/>
      <c r="D3" s="271"/>
      <c r="E3" s="271"/>
      <c r="F3" s="271"/>
      <c r="G3" s="271"/>
      <c r="H3" s="271"/>
      <c r="I3" s="96" t="s">
        <v>279</v>
      </c>
      <c r="J3" s="97" t="s">
        <v>130</v>
      </c>
      <c r="K3" s="97" t="s">
        <v>131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99">
        <v>2</v>
      </c>
      <c r="J4" s="98" t="s">
        <v>258</v>
      </c>
      <c r="K4" s="98" t="s">
        <v>259</v>
      </c>
    </row>
    <row r="5" spans="1:11" ht="12.75">
      <c r="A5" s="260" t="s">
        <v>260</v>
      </c>
      <c r="B5" s="261"/>
      <c r="C5" s="261"/>
      <c r="D5" s="261"/>
      <c r="E5" s="261"/>
      <c r="F5" s="261"/>
      <c r="G5" s="261"/>
      <c r="H5" s="261"/>
      <c r="I5" s="100">
        <v>1</v>
      </c>
      <c r="J5" s="101">
        <v>39544900</v>
      </c>
      <c r="K5" s="101">
        <v>39544900</v>
      </c>
    </row>
    <row r="6" spans="1:11" ht="12.75">
      <c r="A6" s="260" t="s">
        <v>303</v>
      </c>
      <c r="B6" s="261"/>
      <c r="C6" s="261"/>
      <c r="D6" s="261"/>
      <c r="E6" s="261"/>
      <c r="F6" s="261"/>
      <c r="G6" s="261"/>
      <c r="H6" s="261"/>
      <c r="I6" s="100">
        <v>2</v>
      </c>
      <c r="J6" s="102">
        <v>54783009</v>
      </c>
      <c r="K6" s="102">
        <v>54783009</v>
      </c>
    </row>
    <row r="7" spans="1:11" ht="12.75">
      <c r="A7" s="260" t="s">
        <v>261</v>
      </c>
      <c r="B7" s="261"/>
      <c r="C7" s="261"/>
      <c r="D7" s="261"/>
      <c r="E7" s="261"/>
      <c r="F7" s="261"/>
      <c r="G7" s="261"/>
      <c r="H7" s="261"/>
      <c r="I7" s="100">
        <v>3</v>
      </c>
      <c r="J7" s="102">
        <v>34068</v>
      </c>
      <c r="K7" s="102">
        <v>648421</v>
      </c>
    </row>
    <row r="8" spans="1:11" ht="12.75">
      <c r="A8" s="260" t="s">
        <v>262</v>
      </c>
      <c r="B8" s="261"/>
      <c r="C8" s="261"/>
      <c r="D8" s="261"/>
      <c r="E8" s="261"/>
      <c r="F8" s="261"/>
      <c r="G8" s="261"/>
      <c r="H8" s="261"/>
      <c r="I8" s="100">
        <v>4</v>
      </c>
      <c r="J8" s="102">
        <v>647292</v>
      </c>
      <c r="K8" s="102">
        <v>12319989</v>
      </c>
    </row>
    <row r="9" spans="1:11" ht="12.75">
      <c r="A9" s="260" t="s">
        <v>263</v>
      </c>
      <c r="B9" s="261"/>
      <c r="C9" s="261"/>
      <c r="D9" s="261"/>
      <c r="E9" s="261"/>
      <c r="F9" s="261"/>
      <c r="G9" s="261"/>
      <c r="H9" s="261"/>
      <c r="I9" s="100">
        <v>5</v>
      </c>
      <c r="J9" s="102">
        <v>12287050</v>
      </c>
      <c r="K9" s="102">
        <v>-12720416</v>
      </c>
    </row>
    <row r="10" spans="1:11" ht="12.75">
      <c r="A10" s="260" t="s">
        <v>264</v>
      </c>
      <c r="B10" s="261"/>
      <c r="C10" s="261"/>
      <c r="D10" s="261"/>
      <c r="E10" s="261"/>
      <c r="F10" s="261"/>
      <c r="G10" s="261"/>
      <c r="H10" s="261"/>
      <c r="I10" s="100">
        <v>6</v>
      </c>
      <c r="J10" s="102"/>
      <c r="K10" s="102"/>
    </row>
    <row r="11" spans="1:11" ht="12.75">
      <c r="A11" s="260" t="s">
        <v>265</v>
      </c>
      <c r="B11" s="261"/>
      <c r="C11" s="261"/>
      <c r="D11" s="261"/>
      <c r="E11" s="261"/>
      <c r="F11" s="261"/>
      <c r="G11" s="261"/>
      <c r="H11" s="261"/>
      <c r="I11" s="100">
        <v>7</v>
      </c>
      <c r="J11" s="102"/>
      <c r="K11" s="102"/>
    </row>
    <row r="12" spans="1:11" ht="12.75">
      <c r="A12" s="260" t="s">
        <v>266</v>
      </c>
      <c r="B12" s="261"/>
      <c r="C12" s="261"/>
      <c r="D12" s="261"/>
      <c r="E12" s="261"/>
      <c r="F12" s="261"/>
      <c r="G12" s="261"/>
      <c r="H12" s="261"/>
      <c r="I12" s="100">
        <v>8</v>
      </c>
      <c r="J12" s="102"/>
      <c r="K12" s="102"/>
    </row>
    <row r="13" spans="1:11" ht="12.75">
      <c r="A13" s="260" t="s">
        <v>267</v>
      </c>
      <c r="B13" s="261"/>
      <c r="C13" s="261"/>
      <c r="D13" s="261"/>
      <c r="E13" s="261"/>
      <c r="F13" s="261"/>
      <c r="G13" s="261"/>
      <c r="H13" s="261"/>
      <c r="I13" s="100">
        <v>9</v>
      </c>
      <c r="J13" s="102"/>
      <c r="K13" s="102"/>
    </row>
    <row r="14" spans="1:11" ht="12.75">
      <c r="A14" s="262" t="s">
        <v>268</v>
      </c>
      <c r="B14" s="263"/>
      <c r="C14" s="263"/>
      <c r="D14" s="263"/>
      <c r="E14" s="263"/>
      <c r="F14" s="263"/>
      <c r="G14" s="263"/>
      <c r="H14" s="263"/>
      <c r="I14" s="100">
        <v>10</v>
      </c>
      <c r="J14" s="103">
        <f>SUM(J5:J13)</f>
        <v>107296319</v>
      </c>
      <c r="K14" s="103">
        <f>SUM(K5:K13)</f>
        <v>94575903</v>
      </c>
    </row>
    <row r="15" spans="1:11" ht="12.75">
      <c r="A15" s="260" t="s">
        <v>269</v>
      </c>
      <c r="B15" s="261"/>
      <c r="C15" s="261"/>
      <c r="D15" s="261"/>
      <c r="E15" s="261"/>
      <c r="F15" s="261"/>
      <c r="G15" s="261"/>
      <c r="H15" s="261"/>
      <c r="I15" s="100">
        <v>11</v>
      </c>
      <c r="J15" s="102"/>
      <c r="K15" s="102"/>
    </row>
    <row r="16" spans="1:11" ht="12.75">
      <c r="A16" s="260" t="s">
        <v>270</v>
      </c>
      <c r="B16" s="261"/>
      <c r="C16" s="261"/>
      <c r="D16" s="261"/>
      <c r="E16" s="261"/>
      <c r="F16" s="261"/>
      <c r="G16" s="261"/>
      <c r="H16" s="261"/>
      <c r="I16" s="100">
        <v>12</v>
      </c>
      <c r="J16" s="102"/>
      <c r="K16" s="102"/>
    </row>
    <row r="17" spans="1:11" ht="12.75">
      <c r="A17" s="260" t="s">
        <v>271</v>
      </c>
      <c r="B17" s="261"/>
      <c r="C17" s="261"/>
      <c r="D17" s="261"/>
      <c r="E17" s="261"/>
      <c r="F17" s="261"/>
      <c r="G17" s="261"/>
      <c r="H17" s="261"/>
      <c r="I17" s="100">
        <v>13</v>
      </c>
      <c r="J17" s="102"/>
      <c r="K17" s="102"/>
    </row>
    <row r="18" spans="1:11" ht="12.75">
      <c r="A18" s="260" t="s">
        <v>272</v>
      </c>
      <c r="B18" s="261"/>
      <c r="C18" s="261"/>
      <c r="D18" s="261"/>
      <c r="E18" s="261"/>
      <c r="F18" s="261"/>
      <c r="G18" s="261"/>
      <c r="H18" s="261"/>
      <c r="I18" s="100">
        <v>14</v>
      </c>
      <c r="J18" s="102"/>
      <c r="K18" s="102"/>
    </row>
    <row r="19" spans="1:11" ht="12.75">
      <c r="A19" s="260" t="s">
        <v>273</v>
      </c>
      <c r="B19" s="261"/>
      <c r="C19" s="261"/>
      <c r="D19" s="261"/>
      <c r="E19" s="261"/>
      <c r="F19" s="261"/>
      <c r="G19" s="261"/>
      <c r="H19" s="261"/>
      <c r="I19" s="100">
        <v>15</v>
      </c>
      <c r="J19" s="102"/>
      <c r="K19" s="102"/>
    </row>
    <row r="20" spans="1:11" ht="12.75">
      <c r="A20" s="260" t="s">
        <v>274</v>
      </c>
      <c r="B20" s="261"/>
      <c r="C20" s="261"/>
      <c r="D20" s="261"/>
      <c r="E20" s="261"/>
      <c r="F20" s="261"/>
      <c r="G20" s="261"/>
      <c r="H20" s="261"/>
      <c r="I20" s="100">
        <v>16</v>
      </c>
      <c r="J20" s="102"/>
      <c r="K20" s="102"/>
    </row>
    <row r="21" spans="1:11" ht="12.75">
      <c r="A21" s="262" t="s">
        <v>275</v>
      </c>
      <c r="B21" s="263"/>
      <c r="C21" s="263"/>
      <c r="D21" s="263"/>
      <c r="E21" s="263"/>
      <c r="F21" s="263"/>
      <c r="G21" s="263"/>
      <c r="H21" s="263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2" t="s">
        <v>276</v>
      </c>
      <c r="B23" s="253"/>
      <c r="C23" s="253"/>
      <c r="D23" s="253"/>
      <c r="E23" s="253"/>
      <c r="F23" s="253"/>
      <c r="G23" s="253"/>
      <c r="H23" s="253"/>
      <c r="I23" s="105">
        <v>18</v>
      </c>
      <c r="J23" s="101"/>
      <c r="K23" s="101"/>
    </row>
    <row r="24" spans="1:11" ht="23.25" customHeight="1">
      <c r="A24" s="254" t="s">
        <v>277</v>
      </c>
      <c r="B24" s="255"/>
      <c r="C24" s="255"/>
      <c r="D24" s="255"/>
      <c r="E24" s="255"/>
      <c r="F24" s="255"/>
      <c r="G24" s="255"/>
      <c r="H24" s="255"/>
      <c r="I24" s="106">
        <v>19</v>
      </c>
      <c r="J24" s="104"/>
      <c r="K24" s="104"/>
    </row>
    <row r="25" spans="1:11" ht="30" customHeight="1">
      <c r="A25" s="256" t="s">
        <v>278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VZG</cp:lastModifiedBy>
  <cp:lastPrinted>2012-04-24T08:36:44Z</cp:lastPrinted>
  <dcterms:created xsi:type="dcterms:W3CDTF">2008-10-17T11:51:54Z</dcterms:created>
  <dcterms:modified xsi:type="dcterms:W3CDTF">2012-04-24T08:38:26Z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