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85" windowWidth="15480" windowHeight="6930" activeTab="4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movement'!$A$1:$K$25</definedName>
  </definedNames>
  <calcPr fullCalcOnLoad="1"/>
</workbook>
</file>

<file path=xl/sharedStrings.xml><?xml version="1.0" encoding="utf-8"?>
<sst xmlns="http://schemas.openxmlformats.org/spreadsheetml/2006/main" count="365" uniqueCount="326">
  <si>
    <t xml:space="preserve">   3. Goodwill</t>
  </si>
  <si>
    <t/>
  </si>
  <si>
    <t>3</t>
  </si>
  <si>
    <t>4</t>
  </si>
  <si>
    <t>Postal code and place</t>
  </si>
  <si>
    <t>E-mail address:</t>
  </si>
  <si>
    <t>Contact person: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</si>
  <si>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</si>
  <si>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</si>
  <si>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</si>
  <si>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</si>
  <si>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</si>
  <si>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</si>
  <si>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</si>
  <si>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</si>
  <si>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</si>
  <si>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</si>
  <si>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</si>
  <si>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</si>
  <si>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</si>
  <si>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</si>
  <si>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</si>
  <si>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</si>
  <si>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</si>
  <si>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</si>
  <si>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</si>
  <si>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</si>
  <si>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</si>
  <si>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</si>
  <si>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</si>
  <si>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</si>
  <si>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</si>
  <si>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</si>
  <si>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</si>
  <si>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</si>
  <si>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</si>
  <si>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</si>
  <si>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</si>
  <si>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</si>
  <si>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</si>
  <si>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</si>
  <si>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</si>
  <si>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</si>
  <si>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</si>
  <si>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</si>
  <si>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</si>
  <si>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</si>
  <si>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</si>
  <si>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</si>
  <si>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</si>
  <si>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</si>
  <si>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</si>
  <si>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</si>
  <si>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</si>
  <si>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</si>
  <si>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</si>
  <si>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</si>
  <si>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</si>
  <si>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</si>
  <si>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</si>
  <si>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</si>
  <si>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</si>
  <si>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</si>
  <si>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</si>
  <si>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</si>
  <si>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</si>
  <si>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</si>
  <si>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</si>
  <si>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</si>
  <si>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</si>
  <si>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</si>
  <si>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</si>
  <si>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</si>
  <si>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</si>
  <si>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</si>
  <si>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</si>
  <si>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</si>
  <si>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</si>
  <si>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</si>
  <si>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</si>
  <si>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</si>
  <si>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</si>
  <si>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</si>
  <si>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</si>
  <si>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</si>
  <si>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</si>
  <si>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</si>
  <si>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</si>
  <si>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</si>
  <si>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</si>
  <si>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</si>
  <si>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</si>
  <si>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</si>
  <si>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</si>
  <si>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</si>
  <si>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</si>
  <si>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</si>
  <si>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</si>
  <si>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</si>
  <si>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</si>
  <si>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</si>
  <si>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</si>
  <si>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</si>
  <si>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</si>
  <si>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</si>
  <si>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</si>
  <si>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</si>
  <si>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</si>
  <si>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</si>
  <si>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</si>
  <si>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</si>
  <si>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</si>
  <si>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</si>
  <si>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</si>
  <si>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</si>
  <si>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</si>
  <si>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</si>
  <si>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</si>
  <si>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</si>
  <si>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</si>
  <si>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</si>
  <si>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</si>
  <si>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</si>
  <si>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</si>
  <si>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</si>
  <si>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</si>
  <si>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</si>
  <si>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</si>
  <si>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</si>
  <si>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</si>
  <si>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</si>
  <si>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</si>
  <si>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</si>
  <si>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</si>
  <si>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</si>
  <si>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</si>
  <si>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</si>
  <si>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</si>
  <si>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</si>
  <si>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</si>
  <si>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</si>
  <si>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</si>
  <si>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</si>
  <si>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</si>
  <si>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</si>
  <si>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</si>
  <si>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</si>
  <si>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</si>
  <si>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</si>
  <si>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</si>
  <si>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</si>
  <si>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</si>
  <si>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</si>
  <si>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</si>
  <si>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</si>
  <si>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</si>
  <si>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</si>
  <si>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</si>
  <si>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</si>
  <si>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</si>
  <si>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</si>
  <si>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</si>
  <si>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</si>
  <si>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</si>
  <si>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</si>
  <si>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</si>
  <si>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</si>
  <si>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</si>
  <si>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</si>
  <si>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</si>
  <si>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</si>
  <si>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</si>
  <si>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</si>
  <si>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</si>
  <si>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</si>
  <si>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</si>
  <si>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</si>
  <si>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 FROM INVESTING ACTIVITIES</t>
  </si>
  <si>
    <t xml:space="preserve">   3. Other cash outflows from investing activities</t>
  </si>
  <si>
    <t>CASH FLOW FROM FINANCING ACTIVITIES</t>
  </si>
  <si>
    <t xml:space="preserve">   2. Dividends paid</t>
  </si>
  <si>
    <t xml:space="preserve">   5. Other cash outflows from financing activities</t>
  </si>
  <si>
    <t>Cash and cash equivalents at the beginning of period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</si>
  <si>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</si>
  <si>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</si>
  <si>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</si>
  <si>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</si>
  <si>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</si>
  <si>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</si>
  <si>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</si>
  <si>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</si>
  <si>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</si>
  <si>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</si>
  <si>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</si>
  <si>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</si>
  <si>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</si>
  <si>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</si>
  <si>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</si>
  <si>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</si>
  <si>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</si>
  <si>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</si>
  <si>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</si>
  <si>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</si>
  <si>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</si>
  <si>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</si>
  <si>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</si>
  <si>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</si>
  <si>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</si>
  <si>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Reporting period:</t>
  </si>
  <si>
    <t>ATTACHMENT 1</t>
  </si>
  <si>
    <t>Quarterly financial statement of the entrepreneur-TFI-POD</t>
  </si>
  <si>
    <t>Tax number (MB):</t>
  </si>
  <si>
    <t>3747034</t>
  </si>
  <si>
    <t>Company registration number (MBS):</t>
  </si>
  <si>
    <t>070004039</t>
  </si>
  <si>
    <t>Personal identification number (OIB):</t>
  </si>
  <si>
    <t>Issuing company:</t>
  </si>
  <si>
    <t>VARTEKS d.d. VARAŽDIN</t>
  </si>
  <si>
    <t>VARAŽDIN</t>
  </si>
  <si>
    <t>Street and house number:</t>
  </si>
  <si>
    <t>ZAGREBAČKA 94</t>
  </si>
  <si>
    <t>info@varteks.com</t>
  </si>
  <si>
    <t>Internet address</t>
  </si>
  <si>
    <t>www.varteks.com</t>
  </si>
  <si>
    <t>Municipality/city code and name</t>
  </si>
  <si>
    <t>County code and name</t>
  </si>
  <si>
    <t>VARAŽDINSKA</t>
  </si>
  <si>
    <t>Number of employees:</t>
  </si>
  <si>
    <t>(quarter end)</t>
  </si>
  <si>
    <t>Consolidated report:</t>
  </si>
  <si>
    <t>NKD code:</t>
  </si>
  <si>
    <t>Companies of the consolidation subject (according to IFRS):</t>
  </si>
  <si>
    <t>Seat:</t>
  </si>
  <si>
    <t>MB:</t>
  </si>
  <si>
    <t>Bookkeeping service:</t>
  </si>
  <si>
    <t>(please enter only contact person's family name and name)</t>
  </si>
  <si>
    <t>Telephone:</t>
  </si>
  <si>
    <t>Facsimile:</t>
  </si>
  <si>
    <t>Family name and name:</t>
  </si>
  <si>
    <t>Davidović Nenad</t>
  </si>
  <si>
    <t>(person authorized to represent the company)</t>
  </si>
  <si>
    <t>Documents to be published.</t>
  </si>
  <si>
    <t xml:space="preserve">1. Financial statements (balance sheet, profit and loss statement, cash flow statement, </t>
  </si>
  <si>
    <t xml:space="preserve">  statement of changes in equity, and notes to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</si>
  <si>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</si>
  <si>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</si>
  <si>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</si>
  <si>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</si>
  <si>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CASH FLOW STATEMENT - Indirect method</t>
  </si>
  <si>
    <t xml:space="preserve"> HRK</t>
  </si>
  <si>
    <r>
      <t xml:space="preserve">AOP
</t>
    </r>
    <r>
      <rPr>
        <b/>
        <sz val="8"/>
        <rFont val="Arial"/>
        <family val="2"/>
      </rPr>
      <t>oznaka</t>
    </r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</si>
  <si>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</si>
  <si>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</si>
  <si>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</si>
  <si>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</si>
  <si>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</si>
  <si>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</si>
  <si>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</si>
  <si>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</si>
  <si>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</si>
  <si>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</si>
  <si>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</si>
  <si>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</si>
  <si>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</si>
  <si>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</si>
  <si>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</si>
  <si>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</si>
  <si>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</si>
  <si>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</si>
  <si>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</si>
  <si>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</si>
  <si>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</si>
  <si>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</si>
  <si>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</si>
  <si>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>IV. Total cash outflows from investing activities</t>
  </si>
  <si>
    <t>B1) NET INCREASE OF CASH FLOW FROM INVESTING ACTIVITIES</t>
  </si>
  <si>
    <t>B2) NET DECREASE OF CASH FLOW FROM INVESTING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</si>
  <si>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</si>
  <si>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</si>
  <si>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</si>
  <si>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</si>
  <si>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</si>
  <si>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3. Repayment of finance lease</t>
  </si>
  <si>
    <t xml:space="preserve">   4. Purchase of treasury shares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</si>
  <si>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</si>
  <si>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</si>
  <si>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</si>
  <si>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</si>
  <si>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</si>
  <si>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Increase of cash and cash equivalents</t>
  </si>
  <si>
    <t>Decrease of cash and cash equivalents</t>
  </si>
  <si>
    <t>Varteks GROUP -Varaždin</t>
  </si>
  <si>
    <t>Varteks Group - Varaždin</t>
  </si>
  <si>
    <t>YES</t>
  </si>
  <si>
    <t xml:space="preserve">BURGTRADE G.m.b.h. </t>
  </si>
  <si>
    <t>VARTEKS TRADE d.o.o.</t>
  </si>
  <si>
    <t>Eisenstadt, Austrija</t>
  </si>
  <si>
    <t>Ljubljana, Slovenija</t>
  </si>
  <si>
    <t>00128280Y</t>
  </si>
  <si>
    <t>5351944</t>
  </si>
  <si>
    <t>VARTEKS PLUS d.o.o.</t>
  </si>
  <si>
    <t>VARTEKS LOGISTIC d.o.o.</t>
  </si>
  <si>
    <t>Beograd, Srbija</t>
  </si>
  <si>
    <t>Varaždin, Hrvatska</t>
  </si>
  <si>
    <t>100824354</t>
  </si>
  <si>
    <t>01038133</t>
  </si>
  <si>
    <t>VARTEKS ESOP d.o.o.</t>
  </si>
  <si>
    <t>070092385</t>
  </si>
  <si>
    <t>Bolšec Vlado</t>
  </si>
  <si>
    <t>042/377-005</t>
  </si>
  <si>
    <t>vbolsec@varteks.com</t>
  </si>
  <si>
    <t>VARTEKS ODJEĆA VARAŽDIN d.o.o.</t>
  </si>
  <si>
    <t>VARTEKS LUDBREG d.o.o.</t>
  </si>
  <si>
    <t>VARTEKS BEDNJA d.o.o.</t>
  </si>
  <si>
    <t>Ludbreg, Hrvatska</t>
  </si>
  <si>
    <t>Bednja, Hrvatska</t>
  </si>
  <si>
    <t>16891232411</t>
  </si>
  <si>
    <t>20533712419</t>
  </si>
  <si>
    <t>71501150619</t>
  </si>
  <si>
    <t>00872098033</t>
  </si>
  <si>
    <t>1280511</t>
  </si>
  <si>
    <t>IX.  TOTAL INCOME (111+131+142+144)</t>
  </si>
  <si>
    <t>as of 30.09.2012.</t>
  </si>
  <si>
    <t>VARTEKS PRO d.o.o.</t>
  </si>
  <si>
    <t>period 01.01.2012. to 30.09.2012.</t>
  </si>
  <si>
    <t>30.09.2012.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</si>
</sst>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7">
    <xf numFmtId="0" fontId="32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2" fillId="0" borderId="0">
      <alignment vertical="top"/>
      <protection/>
    </xf>
    <xf numFmtId="0" fontId="3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29" xfId="0" applyFont="1" applyBorder="1" applyAlignment="1" applyProtection="1">
      <alignment/>
      <protection hidden="1"/>
    </xf>
    <xf numFmtId="0" fontId="3" fillId="0" borderId="29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2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3" fontId="2" fillId="24" borderId="16" xfId="0" applyNumberFormat="1" applyFont="1" applyFill="1" applyBorder="1" applyAlignment="1" applyProtection="1">
      <alignment horizontal="right" vertical="center"/>
      <protection hidden="1" locked="0"/>
    </xf>
    <xf numFmtId="0" fontId="2" fillId="24" borderId="16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2" fillId="2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2" fillId="24" borderId="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31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167" fontId="0" fillId="0" borderId="0" xfId="0" applyNumberFormat="1" applyFill="1" applyAlignment="1">
      <alignment/>
    </xf>
    <xf numFmtId="3" fontId="14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57" applyFont="1" applyAlignment="1">
      <alignment/>
      <protection/>
    </xf>
    <xf numFmtId="0" fontId="32" fillId="0" borderId="0" xfId="0" applyAlignment="1">
      <alignment vertical="top"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wrapText="1"/>
      <protection/>
    </xf>
    <xf numFmtId="0" fontId="7" fillId="0" borderId="0" xfId="57" applyFont="1" applyFill="1" applyBorder="1" applyAlignment="1">
      <alignment horizontal="center" vertical="top"/>
      <protection/>
    </xf>
    <xf numFmtId="0" fontId="0" fillId="0" borderId="0" xfId="57" applyFont="1" applyBorder="1" applyAlignment="1">
      <alignment horizontal="center" vertical="top"/>
      <protection/>
    </xf>
    <xf numFmtId="14" fontId="7" fillId="24" borderId="17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32" xfId="57" applyFont="1" applyFill="1" applyBorder="1" applyAlignment="1" applyProtection="1">
      <alignment horizontal="center" vertical="center"/>
      <protection hidden="1"/>
    </xf>
    <xf numFmtId="0" fontId="0" fillId="0" borderId="0" xfId="57" applyFont="1" applyBorder="1" applyAlignment="1">
      <alignment horizontal="center" vertical="top" wrapText="1"/>
      <protection/>
    </xf>
    <xf numFmtId="0" fontId="2" fillId="21" borderId="33" xfId="57" applyFont="1" applyFill="1" applyBorder="1" applyAlignment="1">
      <alignment horizontal="center" vertical="center" wrapText="1"/>
      <protection/>
    </xf>
    <xf numFmtId="0" fontId="6" fillId="21" borderId="33" xfId="57" applyFont="1" applyFill="1" applyBorder="1" applyAlignment="1">
      <alignment horizontal="center" vertical="center" wrapText="1"/>
      <protection/>
    </xf>
    <xf numFmtId="0" fontId="6" fillId="21" borderId="34" xfId="57" applyFont="1" applyFill="1" applyBorder="1" applyAlignment="1">
      <alignment horizontal="center" vertical="center"/>
      <protection/>
    </xf>
    <xf numFmtId="49" fontId="6" fillId="21" borderId="34" xfId="57" applyNumberFormat="1" applyFont="1" applyFill="1" applyBorder="1" applyAlignment="1">
      <alignment horizontal="center" vertical="center" wrapText="1"/>
      <protection/>
    </xf>
    <xf numFmtId="167" fontId="2" fillId="0" borderId="10" xfId="57" applyNumberFormat="1" applyFont="1" applyFill="1" applyBorder="1" applyAlignment="1">
      <alignment horizontal="center" vertical="center"/>
      <protection/>
    </xf>
    <xf numFmtId="0" fontId="0" fillId="0" borderId="0" xfId="57" applyAlignment="1">
      <alignment/>
      <protection/>
    </xf>
    <xf numFmtId="167" fontId="2" fillId="0" borderId="13" xfId="57" applyNumberFormat="1" applyFont="1" applyFill="1" applyBorder="1" applyAlignment="1">
      <alignment horizontal="center" vertical="center"/>
      <protection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3" fontId="14" fillId="0" borderId="17" xfId="0" applyNumberFormat="1" applyFont="1" applyBorder="1" applyAlignment="1" applyProtection="1">
      <alignment horizontal="right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7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7" xfId="0" applyNumberFormat="1" applyFont="1" applyBorder="1" applyAlignment="1">
      <alignment/>
    </xf>
    <xf numFmtId="0" fontId="3" fillId="0" borderId="0" xfId="58" applyFont="1" applyFill="1" applyBorder="1" applyProtection="1">
      <alignment/>
      <protection hidden="1"/>
    </xf>
    <xf numFmtId="0" fontId="3" fillId="0" borderId="32" xfId="58" applyFont="1" applyFill="1" applyBorder="1" applyAlignment="1" applyProtection="1">
      <alignment horizontal="left" vertical="top" indent="2"/>
      <protection hidden="1"/>
    </xf>
    <xf numFmtId="0" fontId="3" fillId="0" borderId="30" xfId="58" applyFont="1" applyFill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 vertical="top" wrapText="1"/>
      <protection hidden="1"/>
    </xf>
    <xf numFmtId="0" fontId="3" fillId="0" borderId="30" xfId="58" applyFont="1" applyFill="1" applyBorder="1" applyAlignment="1" applyProtection="1">
      <alignment horizontal="right" vertical="top"/>
      <protection hidden="1"/>
    </xf>
    <xf numFmtId="0" fontId="3" fillId="0" borderId="0" xfId="58" applyFont="1" applyFill="1" applyBorder="1" applyAlignment="1" applyProtection="1">
      <alignment horizontal="right" vertical="top"/>
      <protection hidden="1"/>
    </xf>
    <xf numFmtId="0" fontId="3" fillId="0" borderId="0" xfId="58" applyFont="1" applyFill="1" applyBorder="1" applyAlignment="1" applyProtection="1">
      <alignment wrapText="1"/>
      <protection hidden="1"/>
    </xf>
    <xf numFmtId="0" fontId="3" fillId="0" borderId="0" xfId="58" applyFont="1" applyFill="1" applyBorder="1" applyProtection="1">
      <alignment vertical="top"/>
      <protection hidden="1"/>
    </xf>
    <xf numFmtId="0" fontId="3" fillId="0" borderId="32" xfId="58" applyFont="1" applyFill="1" applyBorder="1" applyAlignment="1" applyProtection="1">
      <alignment horizontal="left" vertical="top" wrapText="1" indent="2"/>
      <protection hidden="1"/>
    </xf>
    <xf numFmtId="0" fontId="3" fillId="0" borderId="32" xfId="58" applyFont="1" applyFill="1" applyBorder="1" applyProtection="1">
      <alignment vertical="top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1" fillId="0" borderId="14" xfId="0" applyNumberFormat="1" applyFont="1" applyFill="1" applyBorder="1" applyAlignment="1" applyProtection="1">
      <alignment horizontal="right"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4" fillId="0" borderId="17" xfId="0" applyNumberFormat="1" applyFont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14" fontId="2" fillId="0" borderId="17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7" xfId="0" applyFont="1" applyFill="1" applyBorder="1" applyAlignment="1">
      <alignment horizontal="left" vertical="center" wrapText="1"/>
    </xf>
    <xf numFmtId="167" fontId="2" fillId="0" borderId="17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>
      <alignment horizontal="left" vertical="center" wrapText="1"/>
    </xf>
    <xf numFmtId="3" fontId="14" fillId="0" borderId="17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0" fontId="3" fillId="0" borderId="0" xfId="0" applyFont="1" applyFill="1" applyAlignment="1">
      <alignment/>
    </xf>
    <xf numFmtId="3" fontId="6" fillId="0" borderId="17" xfId="0" applyNumberFormat="1" applyFont="1" applyFill="1" applyBorder="1" applyAlignment="1" applyProtection="1">
      <alignment vertical="center"/>
      <protection hidden="1"/>
    </xf>
    <xf numFmtId="3" fontId="1" fillId="0" borderId="17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/>
      <protection hidden="1"/>
    </xf>
    <xf numFmtId="3" fontId="6" fillId="0" borderId="17" xfId="0" applyNumberFormat="1" applyFont="1" applyFill="1" applyBorder="1" applyAlignment="1" applyProtection="1">
      <alignment/>
      <protection hidden="1"/>
    </xf>
    <xf numFmtId="0" fontId="0" fillId="0" borderId="17" xfId="0" applyFont="1" applyFill="1" applyBorder="1" applyAlignment="1">
      <alignment vertical="center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6" fillId="0" borderId="17" xfId="0" applyNumberFormat="1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>
      <alignment horizontal="left" vertical="center" wrapText="1"/>
    </xf>
    <xf numFmtId="3" fontId="6" fillId="0" borderId="19" xfId="0" applyNumberFormat="1" applyFont="1" applyFill="1" applyBorder="1" applyAlignment="1" applyProtection="1">
      <alignment vertical="center"/>
      <protection hidden="1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0" xfId="57" applyFont="1" applyFill="1" applyAlignment="1">
      <alignment/>
      <protection/>
    </xf>
    <xf numFmtId="3" fontId="0" fillId="0" borderId="0" xfId="57" applyNumberFormat="1" applyFont="1" applyFill="1" applyAlignment="1">
      <alignment/>
      <protection/>
    </xf>
    <xf numFmtId="0" fontId="32" fillId="0" borderId="0" xfId="0" applyFill="1" applyAlignment="1">
      <alignment vertical="top"/>
    </xf>
    <xf numFmtId="4" fontId="33" fillId="0" borderId="0" xfId="57" applyNumberFormat="1" applyFont="1" applyFill="1" applyAlignment="1">
      <alignment/>
      <protection/>
    </xf>
    <xf numFmtId="167" fontId="2" fillId="0" borderId="14" xfId="57" applyNumberFormat="1" applyFont="1" applyFill="1" applyBorder="1" applyAlignment="1">
      <alignment horizontal="center" vertical="center"/>
      <protection/>
    </xf>
    <xf numFmtId="3" fontId="1" fillId="0" borderId="14" xfId="0" applyNumberFormat="1" applyFont="1" applyFill="1" applyBorder="1" applyAlignment="1" applyProtection="1">
      <alignment horizontal="right"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35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1" xfId="0" applyFont="1" applyFill="1" applyBorder="1" applyAlignment="1" applyProtection="1">
      <alignment/>
      <protection hidden="1"/>
    </xf>
    <xf numFmtId="0" fontId="3" fillId="0" borderId="31" xfId="0" applyFont="1" applyBorder="1" applyAlignment="1" applyProtection="1">
      <alignment horizontal="center" vertical="center"/>
      <protection hidden="1" locked="0"/>
    </xf>
    <xf numFmtId="0" fontId="3" fillId="0" borderId="36" xfId="0" applyFont="1" applyBorder="1" applyAlignment="1" applyProtection="1">
      <alignment horizontal="left" vertical="top" wrapText="1"/>
      <protection hidden="1"/>
    </xf>
    <xf numFmtId="0" fontId="3" fillId="0" borderId="30" xfId="0" applyFont="1" applyBorder="1" applyAlignment="1" applyProtection="1">
      <alignment horizontal="right"/>
      <protection hidden="1"/>
    </xf>
    <xf numFmtId="0" fontId="0" fillId="0" borderId="0" xfId="0" applyFont="1" applyBorder="1" applyAlignment="1">
      <alignment/>
    </xf>
    <xf numFmtId="0" fontId="3" fillId="0" borderId="32" xfId="0" applyFont="1" applyBorder="1" applyAlignment="1" applyProtection="1">
      <alignment horizontal="left" vertical="top" wrapText="1" indent="2"/>
      <protection hidden="1"/>
    </xf>
    <xf numFmtId="0" fontId="2" fillId="24" borderId="30" xfId="0" applyFont="1" applyFill="1" applyBorder="1" applyAlignment="1" applyProtection="1">
      <alignment horizontal="right" vertical="center"/>
      <protection hidden="1" locked="0"/>
    </xf>
    <xf numFmtId="49" fontId="2" fillId="0" borderId="32" xfId="0" applyNumberFormat="1" applyFont="1" applyBorder="1" applyAlignment="1" applyProtection="1">
      <alignment horizontal="center" vertical="center"/>
      <protection hidden="1" locked="0"/>
    </xf>
    <xf numFmtId="0" fontId="0" fillId="0" borderId="17" xfId="0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vertical="center"/>
      <protection hidden="1"/>
    </xf>
    <xf numFmtId="49" fontId="2" fillId="24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0" applyNumberFormat="1" applyFont="1" applyBorder="1" applyAlignment="1" applyProtection="1">
      <alignment horizontal="center" vertical="center"/>
      <protection hidden="1" locked="0"/>
    </xf>
    <xf numFmtId="0" fontId="2" fillId="24" borderId="27" xfId="0" applyFont="1" applyFill="1" applyBorder="1" applyAlignment="1" applyProtection="1">
      <alignment horizontal="left" vertical="center"/>
      <protection hidden="1" locked="0"/>
    </xf>
    <xf numFmtId="49" fontId="4" fillId="0" borderId="37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2" fillId="0" borderId="38" xfId="0" applyFont="1" applyFill="1" applyBorder="1" applyAlignment="1" applyProtection="1">
      <alignment horizontal="right" vertical="center"/>
      <protection hidden="1" locked="0"/>
    </xf>
    <xf numFmtId="49" fontId="2" fillId="0" borderId="39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4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41" xfId="0" applyFont="1" applyFill="1" applyBorder="1" applyAlignment="1" applyProtection="1">
      <alignment horizontal="right" vertical="center"/>
      <protection hidden="1" locked="0"/>
    </xf>
    <xf numFmtId="0" fontId="2" fillId="0" borderId="39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32" xfId="0" applyFont="1" applyBorder="1" applyAlignment="1" applyProtection="1">
      <alignment horizontal="right"/>
      <protection hidden="1"/>
    </xf>
    <xf numFmtId="49" fontId="2" fillId="24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6" xfId="0" applyNumberFormat="1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 vertical="center"/>
    </xf>
    <xf numFmtId="0" fontId="2" fillId="0" borderId="42" xfId="0" applyFont="1" applyFill="1" applyBorder="1" applyAlignment="1" applyProtection="1">
      <alignment horizontal="right" vertical="center"/>
      <protection hidden="1" locked="0"/>
    </xf>
    <xf numFmtId="0" fontId="2" fillId="0" borderId="43" xfId="0" applyFont="1" applyFill="1" applyBorder="1" applyAlignment="1" applyProtection="1">
      <alignment horizontal="right" vertical="center"/>
      <protection hidden="1" locked="0"/>
    </xf>
    <xf numFmtId="0" fontId="2" fillId="0" borderId="44" xfId="0" applyFont="1" applyFill="1" applyBorder="1" applyAlignment="1" applyProtection="1">
      <alignment horizontal="right" vertical="center"/>
      <protection hidden="1" locked="0"/>
    </xf>
    <xf numFmtId="49" fontId="2" fillId="0" borderId="43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45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32" xfId="0" applyFont="1" applyBorder="1" applyAlignment="1" applyProtection="1">
      <alignment horizontal="right" wrapText="1"/>
      <protection hidden="1"/>
    </xf>
    <xf numFmtId="0" fontId="3" fillId="0" borderId="38" xfId="0" applyFont="1" applyFill="1" applyBorder="1" applyAlignment="1" applyProtection="1">
      <alignment horizontal="left" vertical="center"/>
      <protection hidden="1" locked="0"/>
    </xf>
    <xf numFmtId="0" fontId="13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46" xfId="0" applyFont="1" applyBorder="1" applyAlignment="1" applyProtection="1">
      <alignment horizontal="center" vertical="top"/>
      <protection hidden="1"/>
    </xf>
    <xf numFmtId="0" fontId="3" fillId="0" borderId="46" xfId="0" applyFont="1" applyBorder="1" applyAlignment="1">
      <alignment horizontal="center"/>
    </xf>
    <xf numFmtId="0" fontId="3" fillId="0" borderId="46" xfId="0" applyFont="1" applyBorder="1" applyAlignment="1">
      <alignment/>
    </xf>
    <xf numFmtId="49" fontId="3" fillId="0" borderId="39" xfId="0" applyNumberFormat="1" applyFont="1" applyFill="1" applyBorder="1" applyAlignment="1" applyProtection="1">
      <alignment horizontal="left" vertical="center"/>
      <protection hidden="1" locked="0"/>
    </xf>
    <xf numFmtId="49" fontId="3" fillId="0" borderId="39" xfId="58" applyNumberFormat="1" applyFont="1" applyFill="1" applyBorder="1" applyAlignment="1" applyProtection="1">
      <alignment horizontal="left" vertical="center"/>
      <protection hidden="1" locked="0"/>
    </xf>
    <xf numFmtId="49" fontId="4" fillId="0" borderId="47" xfId="53" applyNumberFormat="1" applyFont="1" applyFill="1" applyBorder="1" applyAlignment="1" applyProtection="1">
      <alignment horizontal="left" vertical="center"/>
      <protection hidden="1" locked="0"/>
    </xf>
    <xf numFmtId="49" fontId="4" fillId="0" borderId="48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2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4" fillId="24" borderId="27" xfId="53" applyFill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3" fillId="0" borderId="30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1" fontId="2" fillId="24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2" fillId="0" borderId="3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3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32" xfId="0" applyFont="1" applyBorder="1" applyAlignment="1" applyProtection="1">
      <alignment horizontal="right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19" xfId="57" applyFont="1" applyFill="1" applyBorder="1" applyAlignment="1">
      <alignment horizontal="left" vertical="center" wrapText="1"/>
      <protection/>
    </xf>
    <xf numFmtId="0" fontId="3" fillId="0" borderId="49" xfId="57" applyFont="1" applyFill="1" applyBorder="1" applyAlignment="1">
      <alignment horizontal="left" vertical="center" wrapText="1"/>
      <protection/>
    </xf>
    <xf numFmtId="0" fontId="2" fillId="25" borderId="18" xfId="57" applyFont="1" applyFill="1" applyBorder="1" applyAlignment="1">
      <alignment horizontal="left" vertical="center" wrapText="1"/>
      <protection/>
    </xf>
    <xf numFmtId="0" fontId="2" fillId="25" borderId="22" xfId="57" applyFont="1" applyFill="1" applyBorder="1" applyAlignment="1">
      <alignment horizontal="left" vertical="center" wrapText="1"/>
      <protection/>
    </xf>
    <xf numFmtId="0" fontId="0" fillId="25" borderId="22" xfId="57" applyFont="1" applyFill="1" applyBorder="1" applyAlignment="1">
      <alignment vertical="center" wrapText="1"/>
      <protection/>
    </xf>
    <xf numFmtId="0" fontId="0" fillId="25" borderId="23" xfId="57" applyFont="1" applyFill="1" applyBorder="1" applyAlignment="1">
      <alignment vertical="center" wrapText="1"/>
      <protection/>
    </xf>
    <xf numFmtId="0" fontId="2" fillId="0" borderId="19" xfId="57" applyFont="1" applyFill="1" applyBorder="1" applyAlignment="1">
      <alignment horizontal="left" vertical="center" wrapText="1"/>
      <protection/>
    </xf>
    <xf numFmtId="0" fontId="2" fillId="0" borderId="49" xfId="57" applyFont="1" applyFill="1" applyBorder="1" applyAlignment="1">
      <alignment horizontal="left" vertical="center" wrapText="1"/>
      <protection/>
    </xf>
    <xf numFmtId="0" fontId="3" fillId="0" borderId="24" xfId="57" applyFont="1" applyFill="1" applyBorder="1" applyAlignment="1">
      <alignment horizontal="left" vertical="center" wrapText="1"/>
      <protection/>
    </xf>
    <xf numFmtId="0" fontId="3" fillId="0" borderId="15" xfId="57" applyFont="1" applyFill="1" applyBorder="1" applyAlignment="1">
      <alignment horizontal="left" vertical="center" wrapText="1"/>
      <protection/>
    </xf>
    <xf numFmtId="0" fontId="3" fillId="0" borderId="25" xfId="57" applyFont="1" applyFill="1" applyBorder="1" applyAlignment="1">
      <alignment horizontal="left" vertical="center" wrapText="1"/>
      <protection/>
    </xf>
    <xf numFmtId="0" fontId="3" fillId="0" borderId="20" xfId="57" applyFont="1" applyFill="1" applyBorder="1" applyAlignment="1">
      <alignment horizontal="left" vertical="center" wrapText="1"/>
      <protection/>
    </xf>
    <xf numFmtId="0" fontId="3" fillId="0" borderId="50" xfId="57" applyFont="1" applyFill="1" applyBorder="1" applyAlignment="1">
      <alignment horizontal="left" vertical="center" wrapText="1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Alignment="1">
      <alignment/>
      <protection/>
    </xf>
    <xf numFmtId="0" fontId="0" fillId="0" borderId="0" xfId="57" applyFont="1" applyBorder="1" applyAlignment="1">
      <alignment horizontal="center" vertical="top"/>
      <protection/>
    </xf>
    <xf numFmtId="0" fontId="0" fillId="0" borderId="32" xfId="57" applyFont="1" applyBorder="1" applyAlignment="1">
      <alignment/>
      <protection/>
    </xf>
    <xf numFmtId="14" fontId="7" fillId="24" borderId="18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23" xfId="57" applyBorder="1" applyAlignment="1">
      <alignment vertical="center"/>
      <protection/>
    </xf>
    <xf numFmtId="0" fontId="7" fillId="24" borderId="18" xfId="57" applyFont="1" applyFill="1" applyBorder="1" applyAlignment="1" applyProtection="1">
      <alignment horizontal="left" vertical="center"/>
      <protection hidden="1" locked="0"/>
    </xf>
    <xf numFmtId="0" fontId="7" fillId="24" borderId="22" xfId="57" applyFont="1" applyFill="1" applyBorder="1" applyAlignment="1" applyProtection="1">
      <alignment horizontal="left" vertical="center"/>
      <protection hidden="1" locked="0"/>
    </xf>
    <xf numFmtId="0" fontId="7" fillId="24" borderId="23" xfId="57" applyFont="1" applyFill="1" applyBorder="1" applyAlignment="1" applyProtection="1">
      <alignment horizontal="left" vertical="center"/>
      <protection hidden="1" locked="0"/>
    </xf>
    <xf numFmtId="0" fontId="2" fillId="21" borderId="33" xfId="57" applyFont="1" applyFill="1" applyBorder="1" applyAlignment="1">
      <alignment horizontal="center" vertical="center" wrapText="1"/>
      <protection/>
    </xf>
    <xf numFmtId="0" fontId="6" fillId="21" borderId="34" xfId="57" applyFont="1" applyFill="1" applyBorder="1" applyAlignment="1">
      <alignment horizontal="center" vertical="center" wrapText="1"/>
      <protection/>
    </xf>
    <xf numFmtId="0" fontId="7" fillId="0" borderId="26" xfId="57" applyFont="1" applyFill="1" applyBorder="1" applyAlignment="1">
      <alignment horizontal="left" wrapText="1"/>
      <protection/>
    </xf>
    <xf numFmtId="0" fontId="7" fillId="0" borderId="26" xfId="57" applyFont="1" applyFill="1" applyBorder="1" applyAlignment="1">
      <alignment horizontal="center"/>
      <protection/>
    </xf>
    <xf numFmtId="0" fontId="0" fillId="0" borderId="26" xfId="57" applyFont="1" applyBorder="1" applyAlignment="1">
      <alignment horizontal="center"/>
      <protection/>
    </xf>
    <xf numFmtId="0" fontId="3" fillId="0" borderId="19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32" fillId="0" borderId="0" xfId="0" applyBorder="1" applyAlignment="1">
      <alignment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vbols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PageLayoutView="0" workbookViewId="0" topLeftCell="A19">
      <selection activeCell="H3" sqref="H3"/>
    </sheetView>
  </sheetViews>
  <sheetFormatPr defaultColWidth="9.140625" defaultRowHeight="12.75"/>
  <cols>
    <col min="1" max="1" width="9.140625" style="59" customWidth="1"/>
    <col min="2" max="2" width="13.00390625" style="59" customWidth="1"/>
    <col min="3" max="4" width="9.140625" style="59" customWidth="1"/>
    <col min="5" max="5" width="9.8515625" style="59" bestFit="1" customWidth="1"/>
    <col min="6" max="6" width="9.140625" style="59" customWidth="1"/>
    <col min="7" max="7" width="14.00390625" style="59" customWidth="1"/>
    <col min="8" max="8" width="19.28125" style="59" customWidth="1"/>
    <col min="9" max="9" width="14.421875" style="59" customWidth="1"/>
    <col min="10" max="16384" width="9.140625" style="59" customWidth="1"/>
  </cols>
  <sheetData>
    <row r="1" spans="1:12" ht="15.75">
      <c r="A1" s="256" t="s">
        <v>209</v>
      </c>
      <c r="B1" s="256"/>
      <c r="C1" s="256"/>
      <c r="D1" s="31"/>
      <c r="E1" s="31"/>
      <c r="F1" s="31"/>
      <c r="G1" s="31"/>
      <c r="H1" s="31"/>
      <c r="I1" s="31"/>
      <c r="J1" s="31"/>
      <c r="K1" s="31"/>
      <c r="L1" s="31"/>
    </row>
    <row r="2" spans="1:12" ht="12.75">
      <c r="A2" s="257" t="s">
        <v>208</v>
      </c>
      <c r="B2" s="258"/>
      <c r="C2" s="258"/>
      <c r="D2" s="259"/>
      <c r="E2" s="150">
        <v>40909</v>
      </c>
      <c r="F2" s="76"/>
      <c r="G2" s="77" t="s">
        <v>7</v>
      </c>
      <c r="H2" s="150">
        <v>41182</v>
      </c>
      <c r="I2" s="60"/>
      <c r="J2" s="31"/>
      <c r="K2" s="31"/>
      <c r="L2" s="31"/>
    </row>
    <row r="3" spans="1:12" ht="12.75">
      <c r="A3" s="61"/>
      <c r="B3" s="61"/>
      <c r="C3" s="61"/>
      <c r="D3" s="61"/>
      <c r="E3" s="62"/>
      <c r="F3" s="62"/>
      <c r="G3" s="61"/>
      <c r="H3" s="61"/>
      <c r="I3" s="63"/>
      <c r="J3" s="31"/>
      <c r="K3" s="31"/>
      <c r="L3" s="31"/>
    </row>
    <row r="4" spans="1:12" ht="15.75">
      <c r="A4" s="260" t="s">
        <v>210</v>
      </c>
      <c r="B4" s="260"/>
      <c r="C4" s="260"/>
      <c r="D4" s="260"/>
      <c r="E4" s="260"/>
      <c r="F4" s="260"/>
      <c r="G4" s="260"/>
      <c r="H4" s="260"/>
      <c r="I4" s="260"/>
      <c r="J4" s="31"/>
      <c r="K4" s="31"/>
      <c r="L4" s="31"/>
    </row>
    <row r="5" spans="1:12" ht="12.75">
      <c r="A5" s="29"/>
      <c r="B5" s="29"/>
      <c r="C5" s="29"/>
      <c r="D5" s="30"/>
      <c r="E5" s="64"/>
      <c r="F5" s="65"/>
      <c r="G5" s="66"/>
      <c r="H5" s="67"/>
      <c r="I5" s="68"/>
      <c r="J5" s="31"/>
      <c r="K5" s="31"/>
      <c r="L5" s="31"/>
    </row>
    <row r="6" spans="1:12" ht="12.75">
      <c r="A6" s="214" t="s">
        <v>211</v>
      </c>
      <c r="B6" s="215"/>
      <c r="C6" s="203" t="s">
        <v>212</v>
      </c>
      <c r="D6" s="204"/>
      <c r="E6" s="261"/>
      <c r="F6" s="261"/>
      <c r="G6" s="261"/>
      <c r="H6" s="261"/>
      <c r="I6" s="80"/>
      <c r="J6" s="31"/>
      <c r="K6" s="31"/>
      <c r="L6" s="31"/>
    </row>
    <row r="7" spans="1:12" ht="12.75">
      <c r="A7" s="81"/>
      <c r="B7" s="81"/>
      <c r="C7" s="29"/>
      <c r="D7" s="29"/>
      <c r="E7" s="261"/>
      <c r="F7" s="261"/>
      <c r="G7" s="261"/>
      <c r="H7" s="261"/>
      <c r="I7" s="80"/>
      <c r="J7" s="31"/>
      <c r="K7" s="31"/>
      <c r="L7" s="31"/>
    </row>
    <row r="8" spans="1:12" ht="24.75" customHeight="1">
      <c r="A8" s="262" t="s">
        <v>213</v>
      </c>
      <c r="B8" s="263"/>
      <c r="C8" s="203" t="s">
        <v>214</v>
      </c>
      <c r="D8" s="204"/>
      <c r="E8" s="261"/>
      <c r="F8" s="261"/>
      <c r="G8" s="261"/>
      <c r="H8" s="261"/>
      <c r="I8" s="30"/>
      <c r="J8" s="31"/>
      <c r="K8" s="31"/>
      <c r="L8" s="31"/>
    </row>
    <row r="9" spans="1:12" ht="12.75">
      <c r="A9" s="82"/>
      <c r="B9" s="82"/>
      <c r="C9" s="83"/>
      <c r="D9" s="29"/>
      <c r="E9" s="29"/>
      <c r="F9" s="29"/>
      <c r="G9" s="29"/>
      <c r="H9" s="29"/>
      <c r="I9" s="29"/>
      <c r="J9" s="31"/>
      <c r="K9" s="31"/>
      <c r="L9" s="31"/>
    </row>
    <row r="10" spans="1:12" ht="12.75">
      <c r="A10" s="253" t="s">
        <v>215</v>
      </c>
      <c r="B10" s="254"/>
      <c r="C10" s="203" t="s">
        <v>319</v>
      </c>
      <c r="D10" s="204"/>
      <c r="E10" s="29"/>
      <c r="F10" s="29"/>
      <c r="G10" s="29"/>
      <c r="H10" s="29"/>
      <c r="I10" s="29"/>
      <c r="J10" s="31"/>
      <c r="K10" s="31"/>
      <c r="L10" s="31"/>
    </row>
    <row r="11" spans="1:12" ht="12.75">
      <c r="A11" s="255"/>
      <c r="B11" s="255"/>
      <c r="C11" s="29"/>
      <c r="D11" s="29"/>
      <c r="E11" s="29"/>
      <c r="F11" s="29"/>
      <c r="G11" s="29"/>
      <c r="H11" s="29"/>
      <c r="I11" s="29"/>
      <c r="J11" s="31"/>
      <c r="K11" s="31"/>
      <c r="L11" s="31"/>
    </row>
    <row r="12" spans="1:12" ht="12.75">
      <c r="A12" s="214" t="s">
        <v>216</v>
      </c>
      <c r="B12" s="215"/>
      <c r="C12" s="205" t="s">
        <v>217</v>
      </c>
      <c r="D12" s="249"/>
      <c r="E12" s="249"/>
      <c r="F12" s="249"/>
      <c r="G12" s="249"/>
      <c r="H12" s="249"/>
      <c r="I12" s="250"/>
      <c r="J12" s="31"/>
      <c r="K12" s="31"/>
      <c r="L12" s="31"/>
    </row>
    <row r="13" spans="1:12" ht="12.75">
      <c r="A13" s="81"/>
      <c r="B13" s="81"/>
      <c r="C13" s="84"/>
      <c r="D13" s="29"/>
      <c r="E13" s="29"/>
      <c r="F13" s="29"/>
      <c r="G13" s="29"/>
      <c r="H13" s="29"/>
      <c r="I13" s="29"/>
      <c r="J13" s="31"/>
      <c r="K13" s="31"/>
      <c r="L13" s="31"/>
    </row>
    <row r="14" spans="1:12" ht="12.75">
      <c r="A14" s="214" t="s">
        <v>4</v>
      </c>
      <c r="B14" s="215"/>
      <c r="C14" s="251">
        <v>42000</v>
      </c>
      <c r="D14" s="252"/>
      <c r="E14" s="29"/>
      <c r="F14" s="205" t="s">
        <v>218</v>
      </c>
      <c r="G14" s="249"/>
      <c r="H14" s="249"/>
      <c r="I14" s="250"/>
      <c r="J14" s="31"/>
      <c r="K14" s="31"/>
      <c r="L14" s="31"/>
    </row>
    <row r="15" spans="1:12" ht="12.75">
      <c r="A15" s="81"/>
      <c r="B15" s="81"/>
      <c r="C15" s="29"/>
      <c r="D15" s="29"/>
      <c r="E15" s="29"/>
      <c r="F15" s="29"/>
      <c r="G15" s="29"/>
      <c r="H15" s="29"/>
      <c r="I15" s="29"/>
      <c r="J15" s="31"/>
      <c r="K15" s="31"/>
      <c r="L15" s="31"/>
    </row>
    <row r="16" spans="1:12" ht="12.75">
      <c r="A16" s="214" t="s">
        <v>219</v>
      </c>
      <c r="B16" s="215"/>
      <c r="C16" s="205" t="s">
        <v>220</v>
      </c>
      <c r="D16" s="249"/>
      <c r="E16" s="249"/>
      <c r="F16" s="249"/>
      <c r="G16" s="249"/>
      <c r="H16" s="249"/>
      <c r="I16" s="250"/>
      <c r="J16" s="31"/>
      <c r="K16" s="31"/>
      <c r="L16" s="31"/>
    </row>
    <row r="17" spans="1:12" ht="12.75">
      <c r="A17" s="81"/>
      <c r="B17" s="81"/>
      <c r="C17" s="29"/>
      <c r="D17" s="29"/>
      <c r="E17" s="29"/>
      <c r="F17" s="29"/>
      <c r="G17" s="29"/>
      <c r="H17" s="29"/>
      <c r="I17" s="29"/>
      <c r="J17" s="31"/>
      <c r="K17" s="31"/>
      <c r="L17" s="31"/>
    </row>
    <row r="18" spans="1:12" ht="12.75">
      <c r="A18" s="214" t="s">
        <v>5</v>
      </c>
      <c r="B18" s="215"/>
      <c r="C18" s="244" t="s">
        <v>221</v>
      </c>
      <c r="D18" s="245"/>
      <c r="E18" s="245"/>
      <c r="F18" s="245"/>
      <c r="G18" s="245"/>
      <c r="H18" s="245"/>
      <c r="I18" s="246"/>
      <c r="J18" s="31"/>
      <c r="K18" s="31"/>
      <c r="L18" s="31"/>
    </row>
    <row r="19" spans="1:12" ht="12.75">
      <c r="A19" s="81"/>
      <c r="B19" s="81"/>
      <c r="C19" s="84"/>
      <c r="D19" s="29"/>
      <c r="E19" s="29"/>
      <c r="F19" s="29"/>
      <c r="G19" s="29"/>
      <c r="H19" s="29"/>
      <c r="I19" s="29"/>
      <c r="J19" s="31"/>
      <c r="K19" s="31"/>
      <c r="L19" s="31"/>
    </row>
    <row r="20" spans="1:12" ht="12.75">
      <c r="A20" s="214" t="s">
        <v>222</v>
      </c>
      <c r="B20" s="215"/>
      <c r="C20" s="244" t="s">
        <v>223</v>
      </c>
      <c r="D20" s="245"/>
      <c r="E20" s="245"/>
      <c r="F20" s="245"/>
      <c r="G20" s="245"/>
      <c r="H20" s="245"/>
      <c r="I20" s="246"/>
      <c r="J20" s="31"/>
      <c r="K20" s="31"/>
      <c r="L20" s="31"/>
    </row>
    <row r="21" spans="1:12" ht="12.75">
      <c r="A21" s="81"/>
      <c r="B21" s="81"/>
      <c r="C21" s="84"/>
      <c r="D21" s="29"/>
      <c r="E21" s="29"/>
      <c r="F21" s="29"/>
      <c r="G21" s="29"/>
      <c r="H21" s="29"/>
      <c r="I21" s="29"/>
      <c r="J21" s="31"/>
      <c r="K21" s="31"/>
      <c r="L21" s="31"/>
    </row>
    <row r="22" spans="1:12" ht="12.75">
      <c r="A22" s="214" t="s">
        <v>224</v>
      </c>
      <c r="B22" s="215"/>
      <c r="C22" s="85">
        <v>472</v>
      </c>
      <c r="D22" s="205" t="s">
        <v>218</v>
      </c>
      <c r="E22" s="242"/>
      <c r="F22" s="243"/>
      <c r="G22" s="247"/>
      <c r="H22" s="248"/>
      <c r="I22" s="86"/>
      <c r="J22" s="31"/>
      <c r="K22" s="31"/>
      <c r="L22" s="31"/>
    </row>
    <row r="23" spans="1:12" ht="12.75">
      <c r="A23" s="81"/>
      <c r="B23" s="81"/>
      <c r="C23" s="29"/>
      <c r="D23" s="29"/>
      <c r="E23" s="29"/>
      <c r="F23" s="29"/>
      <c r="G23" s="29"/>
      <c r="H23" s="29"/>
      <c r="I23" s="30"/>
      <c r="J23" s="31"/>
      <c r="K23" s="31"/>
      <c r="L23" s="31"/>
    </row>
    <row r="24" spans="1:12" ht="12.75">
      <c r="A24" s="214" t="s">
        <v>225</v>
      </c>
      <c r="B24" s="215"/>
      <c r="C24" s="85">
        <v>5</v>
      </c>
      <c r="D24" s="205" t="s">
        <v>226</v>
      </c>
      <c r="E24" s="242"/>
      <c r="F24" s="242"/>
      <c r="G24" s="243"/>
      <c r="H24" s="78" t="s">
        <v>227</v>
      </c>
      <c r="I24" s="87">
        <v>2176</v>
      </c>
      <c r="J24" s="31"/>
      <c r="K24" s="31"/>
      <c r="L24" s="31"/>
    </row>
    <row r="25" spans="1:12" ht="12.75">
      <c r="A25" s="81"/>
      <c r="B25" s="81"/>
      <c r="C25" s="29"/>
      <c r="D25" s="29"/>
      <c r="E25" s="29"/>
      <c r="F25" s="29"/>
      <c r="G25" s="81"/>
      <c r="H25" s="81" t="s">
        <v>228</v>
      </c>
      <c r="I25" s="84"/>
      <c r="J25" s="31"/>
      <c r="K25" s="31"/>
      <c r="L25" s="31"/>
    </row>
    <row r="26" spans="1:12" ht="12.75">
      <c r="A26" s="214" t="s">
        <v>229</v>
      </c>
      <c r="B26" s="215"/>
      <c r="C26" s="88" t="s">
        <v>293</v>
      </c>
      <c r="D26" s="89"/>
      <c r="E26" s="31"/>
      <c r="F26" s="30"/>
      <c r="G26" s="214" t="s">
        <v>230</v>
      </c>
      <c r="H26" s="215"/>
      <c r="I26" s="87">
        <v>1413</v>
      </c>
      <c r="J26" s="31"/>
      <c r="K26" s="31"/>
      <c r="L26" s="31"/>
    </row>
    <row r="27" spans="1:12" ht="12.75">
      <c r="A27" s="81"/>
      <c r="B27" s="81"/>
      <c r="C27" s="29"/>
      <c r="D27" s="30"/>
      <c r="E27" s="30"/>
      <c r="F27" s="30"/>
      <c r="G27" s="30"/>
      <c r="H27" s="29"/>
      <c r="I27" s="90"/>
      <c r="J27" s="31"/>
      <c r="K27" s="31"/>
      <c r="L27" s="31"/>
    </row>
    <row r="28" spans="1:12" ht="12.75">
      <c r="A28" s="238" t="s">
        <v>231</v>
      </c>
      <c r="B28" s="239"/>
      <c r="C28" s="240"/>
      <c r="D28" s="240"/>
      <c r="E28" s="239" t="s">
        <v>232</v>
      </c>
      <c r="F28" s="241"/>
      <c r="G28" s="241"/>
      <c r="H28" s="240" t="s">
        <v>233</v>
      </c>
      <c r="I28" s="240"/>
      <c r="J28" s="31"/>
      <c r="K28" s="31"/>
      <c r="L28" s="31"/>
    </row>
    <row r="29" spans="1:12" ht="12.75">
      <c r="A29" s="186"/>
      <c r="B29" s="187"/>
      <c r="C29" s="187"/>
      <c r="D29" s="188"/>
      <c r="E29" s="98"/>
      <c r="F29" s="98"/>
      <c r="G29" s="98"/>
      <c r="H29" s="189"/>
      <c r="I29" s="190"/>
      <c r="J29" s="31"/>
      <c r="K29" s="158"/>
      <c r="L29" s="31"/>
    </row>
    <row r="30" spans="1:12" ht="12.75">
      <c r="A30" s="212" t="s">
        <v>294</v>
      </c>
      <c r="B30" s="213"/>
      <c r="C30" s="213"/>
      <c r="D30" s="213"/>
      <c r="E30" s="209" t="s">
        <v>296</v>
      </c>
      <c r="F30" s="209"/>
      <c r="G30" s="209"/>
      <c r="H30" s="210" t="s">
        <v>298</v>
      </c>
      <c r="I30" s="211"/>
      <c r="J30" s="31"/>
      <c r="K30" s="158"/>
      <c r="L30" s="31"/>
    </row>
    <row r="31" spans="1:12" ht="12.75">
      <c r="A31" s="191"/>
      <c r="B31" s="79"/>
      <c r="C31" s="84"/>
      <c r="D31" s="91"/>
      <c r="E31" s="192"/>
      <c r="F31" s="91"/>
      <c r="G31" s="92"/>
      <c r="H31" s="132"/>
      <c r="I31" s="133"/>
      <c r="J31" s="31"/>
      <c r="K31" s="158"/>
      <c r="L31" s="31"/>
    </row>
    <row r="32" spans="1:12" ht="12.75">
      <c r="A32" s="212" t="s">
        <v>295</v>
      </c>
      <c r="B32" s="213"/>
      <c r="C32" s="213"/>
      <c r="D32" s="213"/>
      <c r="E32" s="209" t="s">
        <v>297</v>
      </c>
      <c r="F32" s="209"/>
      <c r="G32" s="209"/>
      <c r="H32" s="210" t="s">
        <v>299</v>
      </c>
      <c r="I32" s="211"/>
      <c r="J32" s="31"/>
      <c r="K32" s="158"/>
      <c r="L32" s="31"/>
    </row>
    <row r="33" spans="1:12" ht="12.75">
      <c r="A33" s="191"/>
      <c r="B33" s="79"/>
      <c r="C33" s="84"/>
      <c r="D33" s="91"/>
      <c r="E33" s="91"/>
      <c r="F33" s="91"/>
      <c r="G33" s="92"/>
      <c r="H33" s="29"/>
      <c r="I33" s="193"/>
      <c r="J33" s="31"/>
      <c r="K33" s="158"/>
      <c r="L33" s="31"/>
    </row>
    <row r="34" spans="1:12" ht="12.75">
      <c r="A34" s="212" t="s">
        <v>300</v>
      </c>
      <c r="B34" s="213"/>
      <c r="C34" s="213"/>
      <c r="D34" s="213"/>
      <c r="E34" s="209" t="s">
        <v>302</v>
      </c>
      <c r="F34" s="209"/>
      <c r="G34" s="209"/>
      <c r="H34" s="210" t="s">
        <v>304</v>
      </c>
      <c r="I34" s="211"/>
      <c r="J34" s="31"/>
      <c r="K34" s="158"/>
      <c r="L34" s="31"/>
    </row>
    <row r="35" spans="1:12" ht="12.75">
      <c r="A35" s="134"/>
      <c r="B35" s="135"/>
      <c r="C35" s="136"/>
      <c r="D35" s="137"/>
      <c r="E35" s="137"/>
      <c r="F35" s="137"/>
      <c r="G35" s="140"/>
      <c r="H35" s="141"/>
      <c r="I35" s="142"/>
      <c r="J35" s="31"/>
      <c r="K35" s="158"/>
      <c r="L35" s="31"/>
    </row>
    <row r="36" spans="1:12" ht="12.75">
      <c r="A36" s="212" t="s">
        <v>301</v>
      </c>
      <c r="B36" s="213"/>
      <c r="C36" s="213"/>
      <c r="D36" s="213"/>
      <c r="E36" s="209" t="s">
        <v>303</v>
      </c>
      <c r="F36" s="209"/>
      <c r="G36" s="209"/>
      <c r="H36" s="210" t="s">
        <v>305</v>
      </c>
      <c r="I36" s="211"/>
      <c r="J36" s="31"/>
      <c r="K36" s="158"/>
      <c r="L36" s="31"/>
    </row>
    <row r="37" spans="1:12" ht="12.75">
      <c r="A37" s="138"/>
      <c r="B37" s="139"/>
      <c r="C37" s="125"/>
      <c r="D37" s="126"/>
      <c r="E37" s="141"/>
      <c r="F37" s="125"/>
      <c r="G37" s="126"/>
      <c r="H37" s="141"/>
      <c r="I37" s="143"/>
      <c r="J37" s="31"/>
      <c r="K37" s="158"/>
      <c r="L37" s="31"/>
    </row>
    <row r="38" spans="1:12" ht="12.75">
      <c r="A38" s="212" t="s">
        <v>323</v>
      </c>
      <c r="B38" s="213"/>
      <c r="C38" s="213"/>
      <c r="D38" s="213"/>
      <c r="E38" s="209" t="s">
        <v>303</v>
      </c>
      <c r="F38" s="209"/>
      <c r="G38" s="209"/>
      <c r="H38" s="210" t="s">
        <v>320</v>
      </c>
      <c r="I38" s="211"/>
      <c r="J38" s="31"/>
      <c r="K38" s="158"/>
      <c r="L38" s="31"/>
    </row>
    <row r="39" spans="1:12" ht="12.75">
      <c r="A39" s="194"/>
      <c r="B39" s="95"/>
      <c r="C39" s="95"/>
      <c r="D39" s="95"/>
      <c r="E39" s="94"/>
      <c r="F39" s="95"/>
      <c r="G39" s="95"/>
      <c r="H39" s="96"/>
      <c r="I39" s="195"/>
      <c r="J39" s="31"/>
      <c r="K39" s="158"/>
      <c r="L39" s="31"/>
    </row>
    <row r="40" spans="1:12" ht="12.75">
      <c r="A40" s="212" t="s">
        <v>306</v>
      </c>
      <c r="B40" s="213"/>
      <c r="C40" s="213"/>
      <c r="D40" s="213"/>
      <c r="E40" s="209" t="s">
        <v>303</v>
      </c>
      <c r="F40" s="209"/>
      <c r="G40" s="209"/>
      <c r="H40" s="210" t="s">
        <v>307</v>
      </c>
      <c r="I40" s="211"/>
      <c r="J40" s="31"/>
      <c r="K40" s="158"/>
      <c r="L40" s="31"/>
    </row>
    <row r="41" spans="1:12" ht="12.75">
      <c r="A41" s="194"/>
      <c r="B41" s="95"/>
      <c r="C41" s="95"/>
      <c r="D41" s="95"/>
      <c r="E41" s="94"/>
      <c r="F41" s="95"/>
      <c r="G41" s="95"/>
      <c r="H41" s="96"/>
      <c r="I41" s="195"/>
      <c r="J41" s="31"/>
      <c r="K41" s="158"/>
      <c r="L41" s="31"/>
    </row>
    <row r="42" spans="1:12" ht="12.75">
      <c r="A42" s="212" t="s">
        <v>311</v>
      </c>
      <c r="B42" s="213"/>
      <c r="C42" s="213"/>
      <c r="D42" s="213"/>
      <c r="E42" s="209" t="s">
        <v>303</v>
      </c>
      <c r="F42" s="209"/>
      <c r="G42" s="209"/>
      <c r="H42" s="210" t="s">
        <v>316</v>
      </c>
      <c r="I42" s="211"/>
      <c r="J42" s="31"/>
      <c r="K42" s="158"/>
      <c r="L42" s="31"/>
    </row>
    <row r="43" spans="1:12" ht="12.75">
      <c r="A43" s="194"/>
      <c r="B43" s="95"/>
      <c r="C43" s="95"/>
      <c r="D43" s="95"/>
      <c r="E43" s="94"/>
      <c r="F43" s="95"/>
      <c r="G43" s="95"/>
      <c r="H43" s="96"/>
      <c r="I43" s="195"/>
      <c r="J43" s="31"/>
      <c r="K43" s="158"/>
      <c r="L43" s="31"/>
    </row>
    <row r="44" spans="1:12" ht="12.75">
      <c r="A44" s="212" t="s">
        <v>312</v>
      </c>
      <c r="B44" s="213"/>
      <c r="C44" s="213"/>
      <c r="D44" s="213"/>
      <c r="E44" s="209" t="s">
        <v>314</v>
      </c>
      <c r="F44" s="209"/>
      <c r="G44" s="209"/>
      <c r="H44" s="210" t="s">
        <v>317</v>
      </c>
      <c r="I44" s="211"/>
      <c r="J44" s="31"/>
      <c r="K44" s="158"/>
      <c r="L44" s="31"/>
    </row>
    <row r="45" spans="1:12" ht="12.75">
      <c r="A45" s="194"/>
      <c r="B45" s="95"/>
      <c r="C45" s="95"/>
      <c r="D45" s="95"/>
      <c r="E45" s="94"/>
      <c r="F45" s="95"/>
      <c r="G45" s="95"/>
      <c r="H45" s="96"/>
      <c r="I45" s="195"/>
      <c r="J45" s="31"/>
      <c r="K45" s="158"/>
      <c r="L45" s="31"/>
    </row>
    <row r="46" spans="1:12" ht="12.75">
      <c r="A46" s="219" t="s">
        <v>313</v>
      </c>
      <c r="B46" s="220"/>
      <c r="C46" s="220"/>
      <c r="D46" s="220"/>
      <c r="E46" s="221" t="s">
        <v>315</v>
      </c>
      <c r="F46" s="221"/>
      <c r="G46" s="221"/>
      <c r="H46" s="222" t="s">
        <v>318</v>
      </c>
      <c r="I46" s="223"/>
      <c r="J46" s="31"/>
      <c r="K46" s="158"/>
      <c r="L46" s="31"/>
    </row>
    <row r="47" spans="1:12" ht="12.75">
      <c r="A47" s="97"/>
      <c r="B47" s="97"/>
      <c r="C47" s="97"/>
      <c r="D47" s="83"/>
      <c r="E47" s="83"/>
      <c r="F47" s="97"/>
      <c r="G47" s="83"/>
      <c r="H47" s="83"/>
      <c r="I47" s="83"/>
      <c r="J47" s="31"/>
      <c r="K47" s="158"/>
      <c r="L47" s="31"/>
    </row>
    <row r="48" spans="1:12" ht="12.75">
      <c r="A48" s="224" t="s">
        <v>234</v>
      </c>
      <c r="B48" s="225"/>
      <c r="C48" s="203"/>
      <c r="D48" s="204"/>
      <c r="E48" s="30"/>
      <c r="F48" s="205"/>
      <c r="G48" s="199"/>
      <c r="H48" s="199"/>
      <c r="I48" s="200"/>
      <c r="J48" s="31"/>
      <c r="K48" s="158"/>
      <c r="L48" s="31"/>
    </row>
    <row r="49" spans="1:12" ht="12.75">
      <c r="A49" s="93"/>
      <c r="B49" s="93"/>
      <c r="C49" s="201"/>
      <c r="D49" s="236"/>
      <c r="E49" s="29"/>
      <c r="F49" s="201"/>
      <c r="G49" s="237"/>
      <c r="H49" s="98"/>
      <c r="I49" s="98"/>
      <c r="J49" s="31"/>
      <c r="K49" s="158"/>
      <c r="L49" s="31"/>
    </row>
    <row r="50" spans="1:12" ht="12.75">
      <c r="A50" s="224" t="s">
        <v>6</v>
      </c>
      <c r="B50" s="225"/>
      <c r="C50" s="226" t="s">
        <v>308</v>
      </c>
      <c r="D50" s="226"/>
      <c r="E50" s="226"/>
      <c r="F50" s="226"/>
      <c r="G50" s="226"/>
      <c r="H50" s="226"/>
      <c r="I50" s="226"/>
      <c r="J50" s="31"/>
      <c r="K50" s="158"/>
      <c r="L50" s="31"/>
    </row>
    <row r="51" spans="1:12" ht="12.75">
      <c r="A51" s="81"/>
      <c r="B51" s="81"/>
      <c r="C51" s="99" t="s">
        <v>235</v>
      </c>
      <c r="D51" s="30"/>
      <c r="E51" s="30"/>
      <c r="F51" s="30"/>
      <c r="G51" s="30"/>
      <c r="H51" s="30"/>
      <c r="I51" s="30"/>
      <c r="J51" s="31"/>
      <c r="K51" s="158"/>
      <c r="L51" s="31"/>
    </row>
    <row r="52" spans="1:12" ht="12.75">
      <c r="A52" s="224" t="s">
        <v>236</v>
      </c>
      <c r="B52" s="225"/>
      <c r="C52" s="232" t="s">
        <v>309</v>
      </c>
      <c r="D52" s="232"/>
      <c r="E52" s="232"/>
      <c r="F52" s="30"/>
      <c r="G52" s="78" t="s">
        <v>237</v>
      </c>
      <c r="H52" s="233" t="s">
        <v>309</v>
      </c>
      <c r="I52" s="233"/>
      <c r="J52" s="31"/>
      <c r="K52" s="158"/>
      <c r="L52" s="31"/>
    </row>
    <row r="53" spans="1:12" ht="12.75">
      <c r="A53" s="81"/>
      <c r="B53" s="81"/>
      <c r="C53" s="99"/>
      <c r="D53" s="30"/>
      <c r="E53" s="30"/>
      <c r="F53" s="30"/>
      <c r="G53" s="30"/>
      <c r="H53" s="30"/>
      <c r="I53" s="30"/>
      <c r="J53" s="31"/>
      <c r="K53" s="158"/>
      <c r="L53" s="31"/>
    </row>
    <row r="54" spans="1:12" ht="12.75">
      <c r="A54" s="224" t="s">
        <v>5</v>
      </c>
      <c r="B54" s="225"/>
      <c r="C54" s="234" t="s">
        <v>310</v>
      </c>
      <c r="D54" s="235"/>
      <c r="E54" s="235"/>
      <c r="F54" s="235"/>
      <c r="G54" s="235"/>
      <c r="H54" s="235"/>
      <c r="I54" s="206"/>
      <c r="J54" s="31"/>
      <c r="K54" s="31"/>
      <c r="L54" s="31"/>
    </row>
    <row r="55" spans="1:12" ht="12.75">
      <c r="A55" s="81"/>
      <c r="B55" s="81"/>
      <c r="C55" s="30"/>
      <c r="D55" s="30"/>
      <c r="E55" s="30"/>
      <c r="F55" s="30"/>
      <c r="G55" s="30"/>
      <c r="H55" s="30"/>
      <c r="I55" s="30"/>
      <c r="J55" s="31"/>
      <c r="K55" s="31"/>
      <c r="L55" s="31"/>
    </row>
    <row r="56" spans="1:12" ht="12.75">
      <c r="A56" s="214" t="s">
        <v>238</v>
      </c>
      <c r="B56" s="215"/>
      <c r="C56" s="216" t="s">
        <v>239</v>
      </c>
      <c r="D56" s="217"/>
      <c r="E56" s="217"/>
      <c r="F56" s="217"/>
      <c r="G56" s="217"/>
      <c r="H56" s="217"/>
      <c r="I56" s="218"/>
      <c r="J56" s="31"/>
      <c r="K56" s="31"/>
      <c r="L56" s="31"/>
    </row>
    <row r="57" spans="1:12" ht="12.75">
      <c r="A57" s="57"/>
      <c r="B57" s="57"/>
      <c r="C57" s="202" t="s">
        <v>240</v>
      </c>
      <c r="D57" s="202"/>
      <c r="E57" s="202"/>
      <c r="F57" s="202"/>
      <c r="G57" s="202"/>
      <c r="H57" s="202"/>
      <c r="I57" s="61"/>
      <c r="J57" s="31"/>
      <c r="K57" s="31"/>
      <c r="L57" s="31"/>
    </row>
    <row r="58" spans="1:12" ht="12.75">
      <c r="A58" s="57"/>
      <c r="B58" s="57"/>
      <c r="C58" s="69"/>
      <c r="D58" s="69"/>
      <c r="E58" s="69"/>
      <c r="F58" s="69"/>
      <c r="G58" s="69"/>
      <c r="H58" s="69"/>
      <c r="I58" s="61"/>
      <c r="J58" s="31"/>
      <c r="K58" s="31"/>
      <c r="L58" s="31"/>
    </row>
    <row r="59" spans="1:12" ht="12.75">
      <c r="A59" s="57"/>
      <c r="B59" s="227" t="s">
        <v>241</v>
      </c>
      <c r="C59" s="228"/>
      <c r="D59" s="228"/>
      <c r="E59" s="228"/>
      <c r="F59" s="70"/>
      <c r="G59" s="70"/>
      <c r="H59" s="70"/>
      <c r="I59" s="71"/>
      <c r="J59" s="31"/>
      <c r="K59" s="31"/>
      <c r="L59" s="31"/>
    </row>
    <row r="60" spans="1:12" ht="12.75">
      <c r="A60" s="57"/>
      <c r="B60" s="227" t="s">
        <v>242</v>
      </c>
      <c r="C60" s="228"/>
      <c r="D60" s="228"/>
      <c r="E60" s="228"/>
      <c r="F60" s="228"/>
      <c r="G60" s="228"/>
      <c r="H60" s="228"/>
      <c r="I60" s="228"/>
      <c r="J60" s="31"/>
      <c r="K60" s="31"/>
      <c r="L60" s="31"/>
    </row>
    <row r="61" spans="1:12" ht="12.75">
      <c r="A61" s="57"/>
      <c r="B61" s="227" t="s">
        <v>243</v>
      </c>
      <c r="C61" s="228"/>
      <c r="D61" s="228"/>
      <c r="E61" s="228"/>
      <c r="F61" s="228"/>
      <c r="G61" s="228"/>
      <c r="H61" s="228"/>
      <c r="I61" s="71"/>
      <c r="J61" s="31"/>
      <c r="K61" s="31"/>
      <c r="L61" s="31"/>
    </row>
    <row r="62" spans="1:12" ht="12.75">
      <c r="A62" s="57"/>
      <c r="B62" s="227" t="s">
        <v>244</v>
      </c>
      <c r="C62" s="228"/>
      <c r="D62" s="228"/>
      <c r="E62" s="228"/>
      <c r="F62" s="228"/>
      <c r="G62" s="228"/>
      <c r="H62" s="228"/>
      <c r="I62" s="228"/>
      <c r="J62" s="31"/>
      <c r="K62" s="31"/>
      <c r="L62" s="31"/>
    </row>
    <row r="63" spans="1:12" ht="12.75">
      <c r="A63" s="57"/>
      <c r="B63" s="227" t="s">
        <v>245</v>
      </c>
      <c r="C63" s="228"/>
      <c r="D63" s="228"/>
      <c r="E63" s="228"/>
      <c r="F63" s="228"/>
      <c r="G63" s="228"/>
      <c r="H63" s="228"/>
      <c r="I63" s="228"/>
      <c r="J63" s="31"/>
      <c r="K63" s="31"/>
      <c r="L63" s="31"/>
    </row>
    <row r="64" spans="1:12" ht="12.75">
      <c r="A64" s="57"/>
      <c r="B64" s="57"/>
      <c r="C64" s="69"/>
      <c r="D64" s="69"/>
      <c r="E64" s="69"/>
      <c r="F64" s="69"/>
      <c r="G64" s="69"/>
      <c r="H64" s="69"/>
      <c r="I64" s="61"/>
      <c r="J64" s="31"/>
      <c r="K64" s="31"/>
      <c r="L64" s="31"/>
    </row>
    <row r="65" spans="1:12" ht="13.5" thickBot="1">
      <c r="A65" s="72" t="s">
        <v>1</v>
      </c>
      <c r="B65" s="30"/>
      <c r="C65" s="30"/>
      <c r="D65" s="30"/>
      <c r="E65" s="30"/>
      <c r="F65" s="30"/>
      <c r="G65" s="73"/>
      <c r="H65" s="74"/>
      <c r="I65" s="73"/>
      <c r="J65" s="31"/>
      <c r="K65" s="31"/>
      <c r="L65" s="31"/>
    </row>
    <row r="66" spans="1:12" ht="12.75">
      <c r="A66" s="30"/>
      <c r="B66" s="30"/>
      <c r="C66" s="30"/>
      <c r="D66" s="30"/>
      <c r="E66" s="57" t="s">
        <v>246</v>
      </c>
      <c r="F66" s="31"/>
      <c r="G66" s="229" t="s">
        <v>247</v>
      </c>
      <c r="H66" s="230"/>
      <c r="I66" s="231"/>
      <c r="J66" s="31"/>
      <c r="K66" s="31"/>
      <c r="L66" s="31"/>
    </row>
    <row r="67" spans="1:12" ht="12.75">
      <c r="A67" s="75"/>
      <c r="B67" s="75"/>
      <c r="C67" s="68"/>
      <c r="D67" s="68"/>
      <c r="E67" s="68"/>
      <c r="F67" s="68"/>
      <c r="G67" s="207"/>
      <c r="H67" s="208"/>
      <c r="I67" s="68"/>
      <c r="J67" s="31"/>
      <c r="K67" s="31"/>
      <c r="L67" s="31"/>
    </row>
  </sheetData>
  <sheetProtection/>
  <protectedRanges>
    <protectedRange sqref="E2 H2 C26 I26 I24 A30:I30 A32:D32" name="Range1"/>
    <protectedRange sqref="C6:D6 C8:D8 C10:D10" name="Range1_1"/>
    <protectedRange sqref="C12:I12 C14:D14 F14:I14 C16:I16 C18:I18 C20:I20 C22:F22" name="Range1_4"/>
    <protectedRange sqref="C24:G24" name="Range1_5"/>
  </protectedRanges>
  <mergeCells count="80">
    <mergeCell ref="A1:C1"/>
    <mergeCell ref="A2:D2"/>
    <mergeCell ref="A4:I4"/>
    <mergeCell ref="A6:B6"/>
    <mergeCell ref="C6:D6"/>
    <mergeCell ref="E6:H8"/>
    <mergeCell ref="A8:B8"/>
    <mergeCell ref="C8:D8"/>
    <mergeCell ref="C10:D10"/>
    <mergeCell ref="A12:B12"/>
    <mergeCell ref="C12:I12"/>
    <mergeCell ref="A14:B14"/>
    <mergeCell ref="C14:D14"/>
    <mergeCell ref="F14:I14"/>
    <mergeCell ref="A10:B11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A38:D38"/>
    <mergeCell ref="E38:G38"/>
    <mergeCell ref="H38:I38"/>
    <mergeCell ref="A48:B48"/>
    <mergeCell ref="C48:D48"/>
    <mergeCell ref="F48:I48"/>
    <mergeCell ref="C49:D49"/>
    <mergeCell ref="F49:G49"/>
    <mergeCell ref="G67:H67"/>
    <mergeCell ref="C57:H57"/>
    <mergeCell ref="B59:E59"/>
    <mergeCell ref="B60:I60"/>
    <mergeCell ref="B61:H61"/>
    <mergeCell ref="A50:B50"/>
    <mergeCell ref="C50:I50"/>
    <mergeCell ref="B63:I63"/>
    <mergeCell ref="G66:I66"/>
    <mergeCell ref="A52:B52"/>
    <mergeCell ref="C52:E52"/>
    <mergeCell ref="H52:I52"/>
    <mergeCell ref="B62:I62"/>
    <mergeCell ref="A54:B54"/>
    <mergeCell ref="C54:I54"/>
    <mergeCell ref="A56:B56"/>
    <mergeCell ref="C56:I56"/>
    <mergeCell ref="H44:I44"/>
    <mergeCell ref="A40:D40"/>
    <mergeCell ref="E40:G40"/>
    <mergeCell ref="H40:I40"/>
    <mergeCell ref="A46:D46"/>
    <mergeCell ref="E46:G46"/>
    <mergeCell ref="H46:I46"/>
    <mergeCell ref="A42:D42"/>
    <mergeCell ref="E42:G42"/>
    <mergeCell ref="H42:I42"/>
    <mergeCell ref="A44:D44"/>
    <mergeCell ref="E44:G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4" r:id="rId3" display="vbolsec@varteks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view="pageBreakPreview" zoomScaleSheetLayoutView="100" zoomScalePageLayoutView="0" workbookViewId="0" topLeftCell="A97">
      <selection activeCell="E1" sqref="E1:F16384"/>
    </sheetView>
  </sheetViews>
  <sheetFormatPr defaultColWidth="9.140625" defaultRowHeight="12.75"/>
  <cols>
    <col min="1" max="1" width="71.421875" style="58" customWidth="1"/>
    <col min="2" max="2" width="9.140625" style="12" customWidth="1"/>
    <col min="3" max="3" width="13.421875" style="12" customWidth="1"/>
    <col min="4" max="4" width="12.7109375" style="12" customWidth="1"/>
    <col min="5" max="16384" width="9.140625" style="12" customWidth="1"/>
  </cols>
  <sheetData>
    <row r="1" spans="1:4" ht="12.75" customHeight="1">
      <c r="A1" s="47" t="s">
        <v>207</v>
      </c>
      <c r="B1" s="47"/>
      <c r="C1" s="47"/>
      <c r="D1" s="47"/>
    </row>
    <row r="2" spans="1:4" ht="12.75" customHeight="1">
      <c r="A2" s="48" t="s">
        <v>322</v>
      </c>
      <c r="B2" s="48"/>
      <c r="C2" s="48"/>
      <c r="D2" s="48"/>
    </row>
    <row r="3" spans="1:4" ht="12.75" customHeight="1">
      <c r="A3" s="49" t="s">
        <v>291</v>
      </c>
      <c r="B3" s="50"/>
      <c r="C3" s="50"/>
      <c r="D3" s="51"/>
    </row>
    <row r="4" spans="1:4" ht="22.5" customHeight="1">
      <c r="A4" s="52" t="s">
        <v>8</v>
      </c>
      <c r="B4" s="18" t="s">
        <v>9</v>
      </c>
      <c r="C4" s="19" t="s">
        <v>10</v>
      </c>
      <c r="D4" s="20" t="s">
        <v>11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53" t="s">
        <v>12</v>
      </c>
      <c r="B6" s="54"/>
      <c r="C6" s="54"/>
      <c r="D6" s="55"/>
    </row>
    <row r="7" spans="1:4" ht="12.75" customHeight="1">
      <c r="A7" s="151" t="s">
        <v>13</v>
      </c>
      <c r="B7" s="152">
        <v>1</v>
      </c>
      <c r="C7" s="153"/>
      <c r="D7" s="153"/>
    </row>
    <row r="8" spans="1:4" ht="12.75" customHeight="1">
      <c r="A8" s="151" t="s">
        <v>14</v>
      </c>
      <c r="B8" s="152">
        <v>2</v>
      </c>
      <c r="C8" s="159">
        <f>C9+C16+C26+C35+C39</f>
        <v>805664625</v>
      </c>
      <c r="D8" s="159">
        <f>D9+D16+D26+D35+D39</f>
        <v>790941127.7318759</v>
      </c>
    </row>
    <row r="9" spans="1:4" ht="12.75" customHeight="1">
      <c r="A9" s="155" t="s">
        <v>15</v>
      </c>
      <c r="B9" s="152">
        <v>3</v>
      </c>
      <c r="C9" s="154">
        <f>C10+C11+C12+C13+C14+C15</f>
        <v>7942676</v>
      </c>
      <c r="D9" s="154">
        <f>D10+D11+D12+D13+D14+D15</f>
        <v>7022832</v>
      </c>
    </row>
    <row r="10" spans="1:4" ht="12.75">
      <c r="A10" s="155" t="s">
        <v>16</v>
      </c>
      <c r="B10" s="152">
        <v>4</v>
      </c>
      <c r="C10" s="153"/>
      <c r="D10" s="153"/>
    </row>
    <row r="11" spans="1:4" ht="24">
      <c r="A11" s="155" t="s">
        <v>17</v>
      </c>
      <c r="B11" s="152">
        <v>5</v>
      </c>
      <c r="C11" s="156">
        <v>7942676</v>
      </c>
      <c r="D11" s="153">
        <v>7022832</v>
      </c>
    </row>
    <row r="12" spans="1:4" ht="12.75">
      <c r="A12" s="155" t="s">
        <v>0</v>
      </c>
      <c r="B12" s="152">
        <v>6</v>
      </c>
      <c r="C12" s="157"/>
      <c r="D12" s="153"/>
    </row>
    <row r="13" spans="1:4" ht="12.75">
      <c r="A13" s="155" t="s">
        <v>18</v>
      </c>
      <c r="B13" s="152">
        <v>7</v>
      </c>
      <c r="C13" s="153"/>
      <c r="D13" s="153"/>
    </row>
    <row r="14" spans="1:4" ht="12.75">
      <c r="A14" s="155" t="s">
        <v>19</v>
      </c>
      <c r="B14" s="152">
        <v>8</v>
      </c>
      <c r="C14" s="153"/>
      <c r="D14" s="153"/>
    </row>
    <row r="15" spans="1:4" ht="12.75">
      <c r="A15" s="155" t="s">
        <v>20</v>
      </c>
      <c r="B15" s="152">
        <v>9</v>
      </c>
      <c r="C15" s="153"/>
      <c r="D15" s="153"/>
    </row>
    <row r="16" spans="1:4" ht="12.75">
      <c r="A16" s="155" t="s">
        <v>21</v>
      </c>
      <c r="B16" s="152">
        <v>10</v>
      </c>
      <c r="C16" s="154">
        <f>C17+C18+C19+C20+C21+C22+C23+C24+C25</f>
        <v>772690389</v>
      </c>
      <c r="D16" s="154">
        <f>D17+D18+D19+D20+D21+D22+D23+D24+D25</f>
        <v>760679485.7318759</v>
      </c>
    </row>
    <row r="17" spans="1:4" ht="12.75">
      <c r="A17" s="155" t="s">
        <v>22</v>
      </c>
      <c r="B17" s="152">
        <v>11</v>
      </c>
      <c r="C17" s="153">
        <v>187556145</v>
      </c>
      <c r="D17" s="153">
        <v>187556077</v>
      </c>
    </row>
    <row r="18" spans="1:4" ht="12.75">
      <c r="A18" s="155" t="s">
        <v>23</v>
      </c>
      <c r="B18" s="152">
        <v>12</v>
      </c>
      <c r="C18" s="153">
        <v>517868425</v>
      </c>
      <c r="D18" s="153">
        <v>511763397.47462696</v>
      </c>
    </row>
    <row r="19" spans="1:4" ht="12.75">
      <c r="A19" s="155" t="s">
        <v>24</v>
      </c>
      <c r="B19" s="152">
        <v>13</v>
      </c>
      <c r="C19" s="153">
        <v>57169175</v>
      </c>
      <c r="D19" s="153">
        <v>52784949.52858931</v>
      </c>
    </row>
    <row r="20" spans="1:4" ht="12.75">
      <c r="A20" s="155" t="s">
        <v>25</v>
      </c>
      <c r="B20" s="152">
        <v>14</v>
      </c>
      <c r="C20" s="153">
        <v>9039734</v>
      </c>
      <c r="D20" s="153">
        <v>7491484.728659645</v>
      </c>
    </row>
    <row r="21" spans="1:4" ht="12.75">
      <c r="A21" s="155" t="s">
        <v>26</v>
      </c>
      <c r="B21" s="152">
        <v>15</v>
      </c>
      <c r="C21" s="153"/>
      <c r="D21" s="153"/>
    </row>
    <row r="22" spans="1:4" ht="12.75">
      <c r="A22" s="155" t="s">
        <v>27</v>
      </c>
      <c r="B22" s="152">
        <v>16</v>
      </c>
      <c r="C22" s="153"/>
      <c r="D22" s="153"/>
    </row>
    <row r="23" spans="1:4" ht="12.75">
      <c r="A23" s="155" t="s">
        <v>28</v>
      </c>
      <c r="B23" s="152">
        <v>17</v>
      </c>
      <c r="C23" s="153">
        <v>824862</v>
      </c>
      <c r="D23" s="153">
        <v>851529</v>
      </c>
    </row>
    <row r="24" spans="1:4" ht="12.75">
      <c r="A24" s="155" t="s">
        <v>29</v>
      </c>
      <c r="B24" s="152">
        <v>18</v>
      </c>
      <c r="C24" s="153">
        <v>232048</v>
      </c>
      <c r="D24" s="153">
        <v>232048</v>
      </c>
    </row>
    <row r="25" spans="1:4" ht="12.75">
      <c r="A25" s="155" t="s">
        <v>30</v>
      </c>
      <c r="B25" s="152">
        <v>19</v>
      </c>
      <c r="C25" s="153"/>
      <c r="D25" s="153"/>
    </row>
    <row r="26" spans="1:4" ht="12.75">
      <c r="A26" s="155" t="s">
        <v>31</v>
      </c>
      <c r="B26" s="152">
        <v>20</v>
      </c>
      <c r="C26" s="154">
        <f>SUM(C27:C34)</f>
        <v>21423349</v>
      </c>
      <c r="D26" s="154">
        <f>SUM(D27:D34)</f>
        <v>20110392</v>
      </c>
    </row>
    <row r="27" spans="1:4" ht="12.75">
      <c r="A27" s="155" t="s">
        <v>32</v>
      </c>
      <c r="B27" s="152">
        <v>21</v>
      </c>
      <c r="C27" s="153">
        <v>16161621</v>
      </c>
      <c r="D27" s="153">
        <v>16161621</v>
      </c>
    </row>
    <row r="28" spans="1:4" ht="12.75">
      <c r="A28" s="155" t="s">
        <v>33</v>
      </c>
      <c r="B28" s="152">
        <v>22</v>
      </c>
      <c r="C28" s="153"/>
      <c r="D28" s="153"/>
    </row>
    <row r="29" spans="1:4" ht="12.75">
      <c r="A29" s="155" t="s">
        <v>34</v>
      </c>
      <c r="B29" s="152">
        <v>23</v>
      </c>
      <c r="C29" s="153">
        <v>165900</v>
      </c>
      <c r="D29" s="153">
        <v>165900</v>
      </c>
    </row>
    <row r="30" spans="1:4" ht="12.75">
      <c r="A30" s="155" t="s">
        <v>35</v>
      </c>
      <c r="B30" s="152">
        <v>24</v>
      </c>
      <c r="C30" s="153"/>
      <c r="D30" s="153"/>
    </row>
    <row r="31" spans="1:4" ht="12.75">
      <c r="A31" s="155" t="s">
        <v>36</v>
      </c>
      <c r="B31" s="152">
        <v>25</v>
      </c>
      <c r="C31" s="153"/>
      <c r="D31" s="153"/>
    </row>
    <row r="32" spans="1:4" ht="12.75">
      <c r="A32" s="155" t="s">
        <v>37</v>
      </c>
      <c r="B32" s="152">
        <v>26</v>
      </c>
      <c r="C32" s="153">
        <v>730375</v>
      </c>
      <c r="D32" s="153">
        <v>756395</v>
      </c>
    </row>
    <row r="33" spans="1:4" ht="12.75">
      <c r="A33" s="155" t="s">
        <v>38</v>
      </c>
      <c r="B33" s="152">
        <v>27</v>
      </c>
      <c r="C33" s="153">
        <v>4365453</v>
      </c>
      <c r="D33" s="153">
        <v>3026476</v>
      </c>
    </row>
    <row r="34" spans="1:4" ht="12.75">
      <c r="A34" s="155" t="s">
        <v>39</v>
      </c>
      <c r="B34" s="152">
        <v>28</v>
      </c>
      <c r="C34" s="153"/>
      <c r="D34" s="153"/>
    </row>
    <row r="35" spans="1:4" ht="12.75">
      <c r="A35" s="155" t="s">
        <v>40</v>
      </c>
      <c r="B35" s="152">
        <v>29</v>
      </c>
      <c r="C35" s="153">
        <f>SUM(C36:C38)</f>
        <v>3608211</v>
      </c>
      <c r="D35" s="153">
        <f>SUM(D36:D38)</f>
        <v>3128418</v>
      </c>
    </row>
    <row r="36" spans="1:4" ht="12.75">
      <c r="A36" s="155" t="s">
        <v>41</v>
      </c>
      <c r="B36" s="152">
        <v>30</v>
      </c>
      <c r="C36" s="153"/>
      <c r="D36" s="153"/>
    </row>
    <row r="37" spans="1:4" ht="12.75">
      <c r="A37" s="155" t="s">
        <v>42</v>
      </c>
      <c r="B37" s="152">
        <v>31</v>
      </c>
      <c r="C37" s="153"/>
      <c r="D37" s="153"/>
    </row>
    <row r="38" spans="1:4" ht="12.75">
      <c r="A38" s="155" t="s">
        <v>43</v>
      </c>
      <c r="B38" s="152">
        <v>32</v>
      </c>
      <c r="C38" s="153">
        <v>3608211</v>
      </c>
      <c r="D38" s="153">
        <v>3128418</v>
      </c>
    </row>
    <row r="39" spans="1:4" ht="12.75">
      <c r="A39" s="155" t="s">
        <v>44</v>
      </c>
      <c r="B39" s="152">
        <v>33</v>
      </c>
      <c r="C39" s="153"/>
      <c r="D39" s="153"/>
    </row>
    <row r="40" spans="1:4" ht="12.75">
      <c r="A40" s="151" t="s">
        <v>45</v>
      </c>
      <c r="B40" s="152">
        <v>34</v>
      </c>
      <c r="C40" s="166">
        <f>C41+C49+C56+C64</f>
        <v>142611105</v>
      </c>
      <c r="D40" s="166">
        <f>D41+D49+D56+D64</f>
        <v>119347285.74438974</v>
      </c>
    </row>
    <row r="41" spans="1:4" ht="12.75">
      <c r="A41" s="155" t="s">
        <v>46</v>
      </c>
      <c r="B41" s="152">
        <v>35</v>
      </c>
      <c r="C41" s="154">
        <f>SUM(C42:C48)</f>
        <v>91311157</v>
      </c>
      <c r="D41" s="154">
        <f>SUM(D42:D48)</f>
        <v>57105084.234695144</v>
      </c>
    </row>
    <row r="42" spans="1:4" ht="12.75">
      <c r="A42" s="155" t="s">
        <v>47</v>
      </c>
      <c r="B42" s="152">
        <v>36</v>
      </c>
      <c r="C42" s="154">
        <v>33330637</v>
      </c>
      <c r="D42" s="153">
        <v>17573503</v>
      </c>
    </row>
    <row r="43" spans="1:4" ht="12.75">
      <c r="A43" s="155" t="s">
        <v>48</v>
      </c>
      <c r="B43" s="152">
        <v>37</v>
      </c>
      <c r="C43" s="153">
        <v>3416655</v>
      </c>
      <c r="D43" s="153">
        <v>2404200</v>
      </c>
    </row>
    <row r="44" spans="1:4" ht="12.75">
      <c r="A44" s="155" t="s">
        <v>49</v>
      </c>
      <c r="B44" s="152">
        <v>38</v>
      </c>
      <c r="C44" s="153">
        <v>23482388</v>
      </c>
      <c r="D44" s="153">
        <v>16215135</v>
      </c>
    </row>
    <row r="45" spans="1:4" ht="12.75">
      <c r="A45" s="155" t="s">
        <v>50</v>
      </c>
      <c r="B45" s="152">
        <v>39</v>
      </c>
      <c r="C45" s="153">
        <v>30631843</v>
      </c>
      <c r="D45" s="153">
        <v>19966094.294471145</v>
      </c>
    </row>
    <row r="46" spans="1:4" ht="12.75">
      <c r="A46" s="155" t="s">
        <v>51</v>
      </c>
      <c r="B46" s="152">
        <v>40</v>
      </c>
      <c r="C46" s="153">
        <v>449634</v>
      </c>
      <c r="D46" s="153">
        <v>874667.940224</v>
      </c>
    </row>
    <row r="47" spans="1:4" ht="12.75">
      <c r="A47" s="155" t="s">
        <v>52</v>
      </c>
      <c r="B47" s="152">
        <v>41</v>
      </c>
      <c r="C47" s="153">
        <v>0</v>
      </c>
      <c r="D47" s="153">
        <v>71484</v>
      </c>
    </row>
    <row r="48" spans="1:4" ht="12.75">
      <c r="A48" s="155" t="s">
        <v>53</v>
      </c>
      <c r="B48" s="152">
        <v>42</v>
      </c>
      <c r="C48" s="153"/>
      <c r="D48" s="154"/>
    </row>
    <row r="49" spans="1:4" ht="12.75">
      <c r="A49" s="155" t="s">
        <v>54</v>
      </c>
      <c r="B49" s="152">
        <v>43</v>
      </c>
      <c r="C49" s="153">
        <f>SUM(C50:C55)</f>
        <v>40069367</v>
      </c>
      <c r="D49" s="153">
        <f>SUM(D50:D55)</f>
        <v>57460575.10660063</v>
      </c>
    </row>
    <row r="50" spans="1:4" ht="12.75">
      <c r="A50" s="155" t="s">
        <v>55</v>
      </c>
      <c r="B50" s="152">
        <v>44</v>
      </c>
      <c r="C50" s="153">
        <v>0</v>
      </c>
      <c r="D50" s="153">
        <v>7074497.536728002</v>
      </c>
    </row>
    <row r="51" spans="1:4" ht="12.75">
      <c r="A51" s="155" t="s">
        <v>56</v>
      </c>
      <c r="B51" s="152">
        <v>45</v>
      </c>
      <c r="C51" s="154">
        <v>26483372</v>
      </c>
      <c r="D51" s="153">
        <v>28847317.888254844</v>
      </c>
    </row>
    <row r="52" spans="1:4" ht="12.75">
      <c r="A52" s="155" t="s">
        <v>57</v>
      </c>
      <c r="B52" s="152">
        <v>46</v>
      </c>
      <c r="C52" s="153"/>
      <c r="D52" s="153"/>
    </row>
    <row r="53" spans="1:4" ht="12.75">
      <c r="A53" s="155" t="s">
        <v>58</v>
      </c>
      <c r="B53" s="152">
        <v>47</v>
      </c>
      <c r="C53" s="153">
        <v>558491</v>
      </c>
      <c r="D53" s="153">
        <v>580503.72848</v>
      </c>
    </row>
    <row r="54" spans="1:4" ht="12.75">
      <c r="A54" s="155" t="s">
        <v>59</v>
      </c>
      <c r="B54" s="152">
        <v>48</v>
      </c>
      <c r="C54" s="153">
        <v>12497085</v>
      </c>
      <c r="D54" s="153">
        <v>20244327.39054</v>
      </c>
    </row>
    <row r="55" spans="1:4" ht="12.75">
      <c r="A55" s="155" t="s">
        <v>60</v>
      </c>
      <c r="B55" s="152">
        <v>49</v>
      </c>
      <c r="C55" s="153">
        <v>530419</v>
      </c>
      <c r="D55" s="153">
        <v>713928.56259778</v>
      </c>
    </row>
    <row r="56" spans="1:4" ht="12.75">
      <c r="A56" s="155" t="s">
        <v>61</v>
      </c>
      <c r="B56" s="152">
        <v>50</v>
      </c>
      <c r="C56" s="153">
        <f>SUM(C57:C63)</f>
        <v>9298507</v>
      </c>
      <c r="D56" s="153">
        <f>SUM(D57:D63)</f>
        <v>3446378.954082</v>
      </c>
    </row>
    <row r="57" spans="1:4" ht="12.75">
      <c r="A57" s="155" t="s">
        <v>32</v>
      </c>
      <c r="B57" s="152">
        <v>51</v>
      </c>
      <c r="C57" s="153"/>
      <c r="D57" s="153"/>
    </row>
    <row r="58" spans="1:4" ht="12.75">
      <c r="A58" s="155" t="s">
        <v>33</v>
      </c>
      <c r="B58" s="152">
        <v>52</v>
      </c>
      <c r="C58" s="153"/>
      <c r="D58" s="153"/>
    </row>
    <row r="59" spans="1:4" ht="12.75">
      <c r="A59" s="155" t="s">
        <v>34</v>
      </c>
      <c r="B59" s="152">
        <v>53</v>
      </c>
      <c r="C59" s="153"/>
      <c r="D59" s="153"/>
    </row>
    <row r="60" spans="1:4" ht="12.75">
      <c r="A60" s="155" t="s">
        <v>35</v>
      </c>
      <c r="B60" s="152">
        <v>54</v>
      </c>
      <c r="C60" s="153">
        <v>1978131</v>
      </c>
      <c r="D60" s="153"/>
    </row>
    <row r="61" spans="1:4" ht="12.75">
      <c r="A61" s="155" t="s">
        <v>36</v>
      </c>
      <c r="B61" s="152">
        <v>55</v>
      </c>
      <c r="C61" s="153">
        <v>7320376</v>
      </c>
      <c r="D61" s="153">
        <v>2280304.5220459998</v>
      </c>
    </row>
    <row r="62" spans="1:4" ht="12.75">
      <c r="A62" s="155" t="s">
        <v>37</v>
      </c>
      <c r="B62" s="152">
        <v>56</v>
      </c>
      <c r="C62" s="153"/>
      <c r="D62" s="153">
        <v>1166074.4320360003</v>
      </c>
    </row>
    <row r="63" spans="1:4" ht="12.75">
      <c r="A63" s="155" t="s">
        <v>62</v>
      </c>
      <c r="B63" s="152">
        <v>57</v>
      </c>
      <c r="C63" s="153"/>
      <c r="D63" s="153"/>
    </row>
    <row r="64" spans="1:4" ht="12.75">
      <c r="A64" s="155" t="s">
        <v>63</v>
      </c>
      <c r="B64" s="152">
        <v>58</v>
      </c>
      <c r="C64" s="153">
        <v>1932074</v>
      </c>
      <c r="D64" s="153">
        <v>1335247.44901196</v>
      </c>
    </row>
    <row r="65" spans="1:4" ht="12.75">
      <c r="A65" s="151" t="s">
        <v>64</v>
      </c>
      <c r="B65" s="152">
        <v>59</v>
      </c>
      <c r="C65" s="166">
        <v>445538</v>
      </c>
      <c r="D65" s="166">
        <v>2566099.5076792003</v>
      </c>
    </row>
    <row r="66" spans="1:4" ht="12.75">
      <c r="A66" s="151" t="s">
        <v>65</v>
      </c>
      <c r="B66" s="152">
        <v>60</v>
      </c>
      <c r="C66" s="159">
        <f>C7+C8+C40+C65</f>
        <v>948721268</v>
      </c>
      <c r="D66" s="159">
        <f>D7+D8+D40+D65</f>
        <v>912854512.9839449</v>
      </c>
    </row>
    <row r="67" spans="1:4" ht="12.75">
      <c r="A67" s="151" t="s">
        <v>66</v>
      </c>
      <c r="B67" s="152">
        <v>61</v>
      </c>
      <c r="C67" s="166">
        <v>21171005</v>
      </c>
      <c r="D67" s="166">
        <v>19662363</v>
      </c>
    </row>
    <row r="68" spans="1:4" ht="12.75">
      <c r="A68" s="39" t="s">
        <v>107</v>
      </c>
      <c r="B68" s="45"/>
      <c r="C68" s="45"/>
      <c r="D68" s="46"/>
    </row>
    <row r="69" spans="1:4" ht="12.75">
      <c r="A69" s="42" t="s">
        <v>67</v>
      </c>
      <c r="B69" s="3">
        <v>62</v>
      </c>
      <c r="C69" s="172">
        <f>+C70+C71+C72+C78+C79+C82+C85</f>
        <v>316703078</v>
      </c>
      <c r="D69" s="172">
        <f>+D70+D71+D72+D78+D79+D82+D85</f>
        <v>233884665.023671</v>
      </c>
    </row>
    <row r="70" spans="1:4" ht="12.75">
      <c r="A70" s="44" t="s">
        <v>68</v>
      </c>
      <c r="B70" s="1">
        <v>63</v>
      </c>
      <c r="C70" s="5">
        <v>96040350</v>
      </c>
      <c r="D70" s="147">
        <v>96040350</v>
      </c>
    </row>
    <row r="71" spans="1:4" ht="12.75">
      <c r="A71" s="44" t="s">
        <v>69</v>
      </c>
      <c r="B71" s="1">
        <v>64</v>
      </c>
      <c r="C71" s="5">
        <v>17748231</v>
      </c>
      <c r="D71" s="147"/>
    </row>
    <row r="72" spans="1:4" ht="12.75">
      <c r="A72" s="44" t="s">
        <v>70</v>
      </c>
      <c r="B72" s="1">
        <v>65</v>
      </c>
      <c r="C72" s="13">
        <f>C73+C74-C75+C76+C77</f>
        <v>246700</v>
      </c>
      <c r="D72" s="13">
        <f>D73+D74-D75+D76+D77</f>
        <v>468709.33957201114</v>
      </c>
    </row>
    <row r="73" spans="1:4" ht="12.75">
      <c r="A73" s="44" t="s">
        <v>71</v>
      </c>
      <c r="B73" s="1">
        <v>66</v>
      </c>
      <c r="C73" s="5"/>
      <c r="D73" s="147"/>
    </row>
    <row r="74" spans="1:4" ht="12.75">
      <c r="A74" s="44" t="s">
        <v>72</v>
      </c>
      <c r="B74" s="1">
        <v>67</v>
      </c>
      <c r="C74" s="5">
        <v>9182650</v>
      </c>
      <c r="D74" s="147">
        <v>9182650</v>
      </c>
    </row>
    <row r="75" spans="1:4" ht="12.75">
      <c r="A75" s="44" t="s">
        <v>73</v>
      </c>
      <c r="B75" s="1">
        <v>68</v>
      </c>
      <c r="C75" s="5">
        <v>9182650</v>
      </c>
      <c r="D75" s="147">
        <v>9182650</v>
      </c>
    </row>
    <row r="76" spans="1:4" ht="12.75">
      <c r="A76" s="44" t="s">
        <v>74</v>
      </c>
      <c r="B76" s="1">
        <v>69</v>
      </c>
      <c r="C76" s="5"/>
      <c r="D76" s="147"/>
    </row>
    <row r="77" spans="1:4" ht="12.75">
      <c r="A77" s="44" t="s">
        <v>75</v>
      </c>
      <c r="B77" s="1">
        <v>70</v>
      </c>
      <c r="C77" s="5">
        <v>246700</v>
      </c>
      <c r="D77" s="147">
        <v>468709.33957201114</v>
      </c>
    </row>
    <row r="78" spans="1:4" ht="12.75">
      <c r="A78" s="44" t="s">
        <v>76</v>
      </c>
      <c r="B78" s="1">
        <v>71</v>
      </c>
      <c r="C78" s="5">
        <v>278255370</v>
      </c>
      <c r="D78" s="147">
        <v>276039611.44428396</v>
      </c>
    </row>
    <row r="79" spans="1:4" ht="12.75">
      <c r="A79" s="44" t="s">
        <v>77</v>
      </c>
      <c r="B79" s="1">
        <v>72</v>
      </c>
      <c r="C79" s="145">
        <f>C80-C81</f>
        <v>-4906751</v>
      </c>
      <c r="D79" s="145">
        <f>D80-D81</f>
        <v>-49265886.642652005</v>
      </c>
    </row>
    <row r="80" spans="1:4" ht="12.75">
      <c r="A80" s="44" t="s">
        <v>78</v>
      </c>
      <c r="B80" s="1">
        <v>73</v>
      </c>
      <c r="C80" s="5"/>
      <c r="D80" s="147"/>
    </row>
    <row r="81" spans="1:4" ht="12.75">
      <c r="A81" s="44" t="s">
        <v>79</v>
      </c>
      <c r="B81" s="1">
        <v>74</v>
      </c>
      <c r="C81" s="5">
        <v>4906751</v>
      </c>
      <c r="D81" s="144">
        <v>49265886.642652005</v>
      </c>
    </row>
    <row r="82" spans="1:4" ht="12.75">
      <c r="A82" s="44" t="s">
        <v>80</v>
      </c>
      <c r="B82" s="1">
        <v>75</v>
      </c>
      <c r="C82" s="145">
        <f>C83-C84</f>
        <v>-70680822</v>
      </c>
      <c r="D82" s="145">
        <f>D83-D84</f>
        <v>-89398119.117533</v>
      </c>
    </row>
    <row r="83" spans="1:4" ht="12.75">
      <c r="A83" s="44" t="s">
        <v>81</v>
      </c>
      <c r="B83" s="1">
        <v>76</v>
      </c>
      <c r="C83" s="5"/>
      <c r="D83" s="147"/>
    </row>
    <row r="84" spans="1:4" ht="12.75">
      <c r="A84" s="44" t="s">
        <v>82</v>
      </c>
      <c r="B84" s="1">
        <v>77</v>
      </c>
      <c r="C84" s="148">
        <v>70680822</v>
      </c>
      <c r="D84" s="144">
        <v>89398119.117533</v>
      </c>
    </row>
    <row r="85" spans="1:4" ht="12.75">
      <c r="A85" s="44" t="s">
        <v>83</v>
      </c>
      <c r="B85" s="1">
        <v>78</v>
      </c>
      <c r="C85" s="5"/>
      <c r="D85" s="147"/>
    </row>
    <row r="86" spans="1:4" ht="12.75">
      <c r="A86" s="32" t="s">
        <v>84</v>
      </c>
      <c r="B86" s="1">
        <v>79</v>
      </c>
      <c r="C86" s="173">
        <f>SUM(C87:C89)</f>
        <v>239775</v>
      </c>
      <c r="D86" s="173">
        <f>SUM(D87:D89)</f>
        <v>261074.50724</v>
      </c>
    </row>
    <row r="87" spans="1:4" ht="12.75">
      <c r="A87" s="44" t="s">
        <v>85</v>
      </c>
      <c r="B87" s="1">
        <v>80</v>
      </c>
      <c r="C87" s="5"/>
      <c r="D87" s="147"/>
    </row>
    <row r="88" spans="1:4" ht="12.75">
      <c r="A88" s="44" t="s">
        <v>86</v>
      </c>
      <c r="B88" s="1">
        <v>81</v>
      </c>
      <c r="C88" s="13"/>
      <c r="D88" s="147"/>
    </row>
    <row r="89" spans="1:4" ht="12.75">
      <c r="A89" s="44" t="s">
        <v>87</v>
      </c>
      <c r="B89" s="1">
        <v>82</v>
      </c>
      <c r="C89" s="5">
        <v>239775</v>
      </c>
      <c r="D89" s="147">
        <v>261074.50724</v>
      </c>
    </row>
    <row r="90" spans="1:4" ht="12.75">
      <c r="A90" s="32" t="s">
        <v>88</v>
      </c>
      <c r="B90" s="1">
        <v>83</v>
      </c>
      <c r="C90" s="174">
        <f>SUM(C91:C99)</f>
        <v>204431050</v>
      </c>
      <c r="D90" s="174">
        <f>SUM(D91:D99)</f>
        <v>173022510</v>
      </c>
    </row>
    <row r="91" spans="1:4" ht="12.75">
      <c r="A91" s="44" t="s">
        <v>89</v>
      </c>
      <c r="B91" s="1">
        <v>84</v>
      </c>
      <c r="C91" s="5"/>
      <c r="D91" s="147"/>
    </row>
    <row r="92" spans="1:4" ht="12.75">
      <c r="A92" s="44" t="s">
        <v>90</v>
      </c>
      <c r="B92" s="1">
        <v>85</v>
      </c>
      <c r="C92" s="13">
        <v>4802795</v>
      </c>
      <c r="D92" s="147"/>
    </row>
    <row r="93" spans="1:4" ht="12.75">
      <c r="A93" s="44" t="s">
        <v>91</v>
      </c>
      <c r="B93" s="1">
        <v>86</v>
      </c>
      <c r="C93" s="5">
        <v>130064412</v>
      </c>
      <c r="D93" s="147">
        <v>103893704</v>
      </c>
    </row>
    <row r="94" spans="1:4" ht="12.75">
      <c r="A94" s="44" t="s">
        <v>92</v>
      </c>
      <c r="B94" s="1">
        <v>87</v>
      </c>
      <c r="C94" s="5"/>
      <c r="D94" s="147"/>
    </row>
    <row r="95" spans="1:4" ht="12.75">
      <c r="A95" s="44" t="s">
        <v>93</v>
      </c>
      <c r="B95" s="1">
        <v>88</v>
      </c>
      <c r="C95" s="5"/>
      <c r="D95" s="147">
        <v>161840</v>
      </c>
    </row>
    <row r="96" spans="1:4" ht="12.75">
      <c r="A96" s="44" t="s">
        <v>94</v>
      </c>
      <c r="B96" s="1">
        <v>89</v>
      </c>
      <c r="C96" s="5"/>
      <c r="D96" s="147"/>
    </row>
    <row r="97" spans="1:4" ht="12.75">
      <c r="A97" s="44" t="s">
        <v>95</v>
      </c>
      <c r="B97" s="1">
        <v>90</v>
      </c>
      <c r="C97" s="5"/>
      <c r="D97" s="5"/>
    </row>
    <row r="98" spans="1:4" ht="12.75">
      <c r="A98" s="44" t="s">
        <v>96</v>
      </c>
      <c r="B98" s="1">
        <v>91</v>
      </c>
      <c r="C98" s="5"/>
      <c r="D98" s="5"/>
    </row>
    <row r="99" spans="1:4" ht="12.75">
      <c r="A99" s="44" t="s">
        <v>97</v>
      </c>
      <c r="B99" s="1">
        <v>92</v>
      </c>
      <c r="C99" s="5">
        <v>69563843</v>
      </c>
      <c r="D99" s="5">
        <v>68966966</v>
      </c>
    </row>
    <row r="100" spans="1:4" ht="12.75">
      <c r="A100" s="32" t="s">
        <v>98</v>
      </c>
      <c r="B100" s="1">
        <v>93</v>
      </c>
      <c r="C100" s="174">
        <f>SUM(C101:C112)</f>
        <v>426721970</v>
      </c>
      <c r="D100" s="174">
        <f>SUM(D101:D112)</f>
        <v>504468623.708773</v>
      </c>
    </row>
    <row r="101" spans="1:4" ht="12.75">
      <c r="A101" s="44" t="s">
        <v>89</v>
      </c>
      <c r="B101" s="1">
        <v>94</v>
      </c>
      <c r="C101" s="5">
        <v>17320</v>
      </c>
      <c r="D101" s="5">
        <v>77871</v>
      </c>
    </row>
    <row r="102" spans="1:4" ht="12.75">
      <c r="A102" s="44" t="s">
        <v>90</v>
      </c>
      <c r="B102" s="1">
        <v>95</v>
      </c>
      <c r="C102" s="5">
        <v>6414281</v>
      </c>
      <c r="D102" s="5">
        <v>4680693.246546</v>
      </c>
    </row>
    <row r="103" spans="1:4" ht="12.75">
      <c r="A103" s="44" t="s">
        <v>91</v>
      </c>
      <c r="B103" s="1">
        <v>96</v>
      </c>
      <c r="C103" s="13">
        <v>158923445</v>
      </c>
      <c r="D103" s="5">
        <v>186667386.301856</v>
      </c>
    </row>
    <row r="104" spans="1:4" ht="12.75">
      <c r="A104" s="44" t="s">
        <v>92</v>
      </c>
      <c r="B104" s="1">
        <v>97</v>
      </c>
      <c r="C104" s="5">
        <v>1948936</v>
      </c>
      <c r="D104" s="5">
        <v>1761981.1911379993</v>
      </c>
    </row>
    <row r="105" spans="1:4" ht="12.75">
      <c r="A105" s="44" t="s">
        <v>93</v>
      </c>
      <c r="B105" s="1">
        <v>98</v>
      </c>
      <c r="C105" s="5">
        <v>102701466</v>
      </c>
      <c r="D105" s="5">
        <v>99782646.55989523</v>
      </c>
    </row>
    <row r="106" spans="1:4" ht="12.75">
      <c r="A106" s="44" t="s">
        <v>94</v>
      </c>
      <c r="B106" s="1">
        <v>99</v>
      </c>
      <c r="C106" s="5"/>
      <c r="D106" s="5"/>
    </row>
    <row r="107" spans="1:4" ht="12.75">
      <c r="A107" s="44" t="s">
        <v>95</v>
      </c>
      <c r="B107" s="1">
        <v>100</v>
      </c>
      <c r="C107" s="5"/>
      <c r="D107" s="5"/>
    </row>
    <row r="108" spans="1:4" ht="12.75">
      <c r="A108" s="44" t="s">
        <v>99</v>
      </c>
      <c r="B108" s="1">
        <v>101</v>
      </c>
      <c r="C108" s="5">
        <v>11998383</v>
      </c>
      <c r="D108" s="5">
        <v>16932814.19213968</v>
      </c>
    </row>
    <row r="109" spans="1:4" ht="12.75">
      <c r="A109" s="44" t="s">
        <v>100</v>
      </c>
      <c r="B109" s="1">
        <v>102</v>
      </c>
      <c r="C109" s="149">
        <v>136546089</v>
      </c>
      <c r="D109" s="5">
        <v>186102979.14077324</v>
      </c>
    </row>
    <row r="110" spans="1:4" ht="12.75">
      <c r="A110" s="44" t="s">
        <v>101</v>
      </c>
      <c r="B110" s="1">
        <v>103</v>
      </c>
      <c r="C110" s="149"/>
      <c r="D110" s="5"/>
    </row>
    <row r="111" spans="1:4" ht="12.75">
      <c r="A111" s="44" t="s">
        <v>102</v>
      </c>
      <c r="B111" s="1">
        <v>104</v>
      </c>
      <c r="C111" s="5"/>
      <c r="D111" s="5"/>
    </row>
    <row r="112" spans="1:4" ht="12.75">
      <c r="A112" s="44" t="s">
        <v>103</v>
      </c>
      <c r="B112" s="1">
        <v>105</v>
      </c>
      <c r="C112" s="149">
        <v>8172050</v>
      </c>
      <c r="D112" s="5">
        <v>8462252.07642486</v>
      </c>
    </row>
    <row r="113" spans="1:4" ht="12.75">
      <c r="A113" s="32" t="s">
        <v>104</v>
      </c>
      <c r="B113" s="1">
        <v>106</v>
      </c>
      <c r="C113" s="175">
        <v>625395</v>
      </c>
      <c r="D113" s="174">
        <v>1217639.518348</v>
      </c>
    </row>
    <row r="114" spans="1:4" ht="12.75">
      <c r="A114" s="32" t="s">
        <v>105</v>
      </c>
      <c r="B114" s="1">
        <v>107</v>
      </c>
      <c r="C114" s="130">
        <f>+C69+C86+C90+C100+C113</f>
        <v>948721268</v>
      </c>
      <c r="D114" s="130">
        <f>+D69+D86+D90+D100+D113</f>
        <v>912854512.758032</v>
      </c>
    </row>
    <row r="115" spans="1:4" ht="12.75">
      <c r="A115" s="38" t="s">
        <v>106</v>
      </c>
      <c r="B115" s="2">
        <v>108</v>
      </c>
      <c r="C115" s="175">
        <v>21171005</v>
      </c>
      <c r="D115" s="176">
        <v>19662363</v>
      </c>
    </row>
    <row r="116" spans="1:4" ht="12.75">
      <c r="A116" s="39" t="s">
        <v>108</v>
      </c>
      <c r="B116" s="40"/>
      <c r="C116" s="40"/>
      <c r="D116" s="41"/>
    </row>
    <row r="117" spans="1:4" ht="12.75">
      <c r="A117" s="42" t="s">
        <v>109</v>
      </c>
      <c r="B117" s="15"/>
      <c r="C117" s="15"/>
      <c r="D117" s="43"/>
    </row>
    <row r="118" spans="1:4" ht="12.75">
      <c r="A118" s="44" t="s">
        <v>110</v>
      </c>
      <c r="B118" s="1">
        <v>109</v>
      </c>
      <c r="C118" s="14">
        <v>316703078</v>
      </c>
      <c r="D118" s="146">
        <v>233884665.023671</v>
      </c>
    </row>
    <row r="119" spans="1:4" ht="12.75">
      <c r="A119" s="33" t="s">
        <v>111</v>
      </c>
      <c r="B119" s="4">
        <v>110</v>
      </c>
      <c r="C119" s="6"/>
      <c r="D119" s="6"/>
    </row>
    <row r="120" spans="1:4" ht="12.75">
      <c r="A120" s="34"/>
      <c r="B120" s="35"/>
      <c r="C120" s="35"/>
      <c r="D120" s="101"/>
    </row>
    <row r="121" spans="1:4" ht="12.75">
      <c r="A121" s="36"/>
      <c r="B121" s="37"/>
      <c r="C121" s="37"/>
      <c r="D121" s="37"/>
    </row>
  </sheetData>
  <sheetProtection/>
  <dataValidations count="5">
    <dataValidation type="whole" operator="notEqual" allowBlank="1" showInputMessage="1" showErrorMessage="1" errorTitle="Pogrešan unos" error="Mogu se unijeti samo cjelobrojne vrijednosti." sqref="C85:D85 C119:D119 C8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8:D118 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88:C115 D87:D115 C79:D84 C86:D86 C72:D77 C70:D70 C7:D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view="pageBreakPreview" zoomScale="110" zoomScaleSheetLayoutView="110" zoomScalePageLayoutView="0" workbookViewId="0" topLeftCell="A46">
      <selection activeCell="A79" sqref="A79"/>
    </sheetView>
  </sheetViews>
  <sheetFormatPr defaultColWidth="9.140625" defaultRowHeight="12.75"/>
  <cols>
    <col min="1" max="1" width="56.28125" style="58" customWidth="1"/>
    <col min="2" max="2" width="9.140625" style="12" customWidth="1"/>
    <col min="3" max="4" width="11.7109375" style="12" bestFit="1" customWidth="1"/>
    <col min="5" max="6" width="11.140625" style="12" bestFit="1" customWidth="1"/>
    <col min="7" max="9" width="9.140625" style="177" customWidth="1"/>
    <col min="10" max="16384" width="9.140625" style="12" customWidth="1"/>
  </cols>
  <sheetData>
    <row r="1" spans="1:6" ht="15.75">
      <c r="A1" s="47" t="s">
        <v>176</v>
      </c>
      <c r="B1" s="47"/>
      <c r="C1" s="47"/>
      <c r="D1" s="47"/>
      <c r="E1" s="47"/>
      <c r="F1" s="47"/>
    </row>
    <row r="2" spans="1:6" ht="12.75">
      <c r="A2" s="56" t="s">
        <v>324</v>
      </c>
      <c r="B2" s="56"/>
      <c r="C2" s="56"/>
      <c r="D2" s="56"/>
      <c r="E2" s="56"/>
      <c r="F2" s="56"/>
    </row>
    <row r="3" spans="1:9" ht="12.75">
      <c r="A3" s="264" t="s">
        <v>292</v>
      </c>
      <c r="B3" s="264"/>
      <c r="C3" s="264"/>
      <c r="D3" s="264"/>
      <c r="E3" s="264"/>
      <c r="F3" s="264"/>
      <c r="G3" s="264"/>
      <c r="H3" s="264"/>
      <c r="I3" s="264"/>
    </row>
    <row r="4" spans="1:6" s="177" customFormat="1" ht="22.5">
      <c r="A4" s="18" t="s">
        <v>8</v>
      </c>
      <c r="B4" s="18" t="s">
        <v>9</v>
      </c>
      <c r="C4" s="20" t="s">
        <v>10</v>
      </c>
      <c r="D4" s="20" t="s">
        <v>10</v>
      </c>
      <c r="E4" s="20" t="s">
        <v>11</v>
      </c>
      <c r="F4" s="20" t="s">
        <v>11</v>
      </c>
    </row>
    <row r="5" spans="1:6" ht="22.5">
      <c r="A5" s="178"/>
      <c r="B5" s="178"/>
      <c r="C5" s="16" t="s">
        <v>175</v>
      </c>
      <c r="D5" s="16" t="s">
        <v>174</v>
      </c>
      <c r="E5" s="16" t="s">
        <v>175</v>
      </c>
      <c r="F5" s="16" t="s">
        <v>174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6" ht="12.75">
      <c r="A7" s="151" t="s">
        <v>112</v>
      </c>
      <c r="B7" s="152">
        <v>111</v>
      </c>
      <c r="C7" s="159">
        <f>SUM(C8:C9)</f>
        <v>255000687</v>
      </c>
      <c r="D7" s="159">
        <f>SUM(D8:D9)</f>
        <v>89841001</v>
      </c>
      <c r="E7" s="159">
        <f>SUM(E8:E9)</f>
        <v>202450049</v>
      </c>
      <c r="F7" s="159">
        <f>SUM(F8:F9)</f>
        <v>71580596</v>
      </c>
    </row>
    <row r="8" spans="1:6" ht="12.75">
      <c r="A8" s="151" t="s">
        <v>113</v>
      </c>
      <c r="B8" s="152">
        <v>112</v>
      </c>
      <c r="C8" s="129">
        <v>231725594</v>
      </c>
      <c r="D8" s="129">
        <v>72785526</v>
      </c>
      <c r="E8" s="160">
        <v>192184668</v>
      </c>
      <c r="F8" s="160">
        <v>67162567</v>
      </c>
    </row>
    <row r="9" spans="1:6" ht="12.75">
      <c r="A9" s="151" t="s">
        <v>114</v>
      </c>
      <c r="B9" s="152">
        <v>113</v>
      </c>
      <c r="C9" s="129">
        <v>23275093</v>
      </c>
      <c r="D9" s="129">
        <v>17055475</v>
      </c>
      <c r="E9" s="160">
        <v>10265381</v>
      </c>
      <c r="F9" s="160">
        <v>4418029</v>
      </c>
    </row>
    <row r="10" spans="1:6" ht="12.75">
      <c r="A10" s="151" t="s">
        <v>115</v>
      </c>
      <c r="B10" s="152">
        <v>114</v>
      </c>
      <c r="C10" s="159">
        <v>275372748</v>
      </c>
      <c r="D10" s="159">
        <v>91101519</v>
      </c>
      <c r="E10" s="159">
        <v>259805235</v>
      </c>
      <c r="F10" s="159">
        <v>110417685</v>
      </c>
    </row>
    <row r="11" spans="1:6" ht="12.75">
      <c r="A11" s="151" t="s">
        <v>116</v>
      </c>
      <c r="B11" s="152">
        <v>115</v>
      </c>
      <c r="C11" s="197">
        <v>7376420</v>
      </c>
      <c r="D11" s="131">
        <v>4779810</v>
      </c>
      <c r="E11" s="161">
        <v>3589202</v>
      </c>
      <c r="F11" s="161">
        <v>2521588</v>
      </c>
    </row>
    <row r="12" spans="1:6" ht="12.75">
      <c r="A12" s="151" t="s">
        <v>117</v>
      </c>
      <c r="B12" s="152">
        <v>116</v>
      </c>
      <c r="C12" s="159">
        <v>136167804</v>
      </c>
      <c r="D12" s="159">
        <v>41676579</v>
      </c>
      <c r="E12" s="159">
        <v>108775789</v>
      </c>
      <c r="F12" s="159">
        <v>42732690</v>
      </c>
    </row>
    <row r="13" spans="1:6" ht="12.75">
      <c r="A13" s="155" t="s">
        <v>118</v>
      </c>
      <c r="B13" s="152">
        <v>117</v>
      </c>
      <c r="C13" s="153"/>
      <c r="D13" s="153"/>
      <c r="E13" s="153"/>
      <c r="F13" s="153"/>
    </row>
    <row r="14" spans="1:6" ht="12.75">
      <c r="A14" s="155" t="s">
        <v>119</v>
      </c>
      <c r="B14" s="152">
        <v>118</v>
      </c>
      <c r="C14" s="153"/>
      <c r="D14" s="153"/>
      <c r="E14" s="153"/>
      <c r="F14" s="153"/>
    </row>
    <row r="15" spans="1:6" ht="12.75">
      <c r="A15" s="155" t="s">
        <v>120</v>
      </c>
      <c r="B15" s="152">
        <v>119</v>
      </c>
      <c r="C15" s="153"/>
      <c r="D15" s="153"/>
      <c r="E15" s="153"/>
      <c r="F15" s="153"/>
    </row>
    <row r="16" spans="1:6" ht="12.75">
      <c r="A16" s="151" t="s">
        <v>121</v>
      </c>
      <c r="B16" s="152">
        <v>120</v>
      </c>
      <c r="C16" s="159">
        <v>91053852</v>
      </c>
      <c r="D16" s="159">
        <v>29864342</v>
      </c>
      <c r="E16" s="159">
        <v>82686855</v>
      </c>
      <c r="F16" s="159">
        <v>26763214</v>
      </c>
    </row>
    <row r="17" spans="1:6" ht="12.75">
      <c r="A17" s="155" t="s">
        <v>122</v>
      </c>
      <c r="B17" s="152">
        <v>121</v>
      </c>
      <c r="C17" s="153"/>
      <c r="D17" s="153"/>
      <c r="E17" s="153"/>
      <c r="F17" s="153"/>
    </row>
    <row r="18" spans="1:6" ht="12.75">
      <c r="A18" s="155" t="s">
        <v>123</v>
      </c>
      <c r="B18" s="152">
        <v>122</v>
      </c>
      <c r="C18" s="153"/>
      <c r="D18" s="153"/>
      <c r="E18" s="153"/>
      <c r="F18" s="153"/>
    </row>
    <row r="19" spans="1:6" ht="12.75">
      <c r="A19" s="155" t="s">
        <v>124</v>
      </c>
      <c r="B19" s="152">
        <v>123</v>
      </c>
      <c r="C19" s="153"/>
      <c r="D19" s="153"/>
      <c r="E19" s="153"/>
      <c r="F19" s="153"/>
    </row>
    <row r="20" spans="1:6" ht="12.75">
      <c r="A20" s="151" t="s">
        <v>125</v>
      </c>
      <c r="B20" s="152">
        <v>124</v>
      </c>
      <c r="C20" s="197">
        <v>10745449</v>
      </c>
      <c r="D20" s="131">
        <v>3815620</v>
      </c>
      <c r="E20" s="161">
        <v>12843146</v>
      </c>
      <c r="F20" s="161">
        <v>4227226</v>
      </c>
    </row>
    <row r="21" spans="1:6" ht="12.75">
      <c r="A21" s="151" t="s">
        <v>126</v>
      </c>
      <c r="B21" s="152">
        <v>125</v>
      </c>
      <c r="C21" s="197">
        <v>26275373</v>
      </c>
      <c r="D21" s="131">
        <v>8866044</v>
      </c>
      <c r="E21" s="161">
        <v>21497905</v>
      </c>
      <c r="F21" s="161">
        <v>7509258</v>
      </c>
    </row>
    <row r="22" spans="1:6" ht="12.75">
      <c r="A22" s="151" t="s">
        <v>127</v>
      </c>
      <c r="B22" s="152">
        <v>126</v>
      </c>
      <c r="C22" s="159">
        <v>467676</v>
      </c>
      <c r="D22" s="159">
        <v>467657</v>
      </c>
      <c r="E22" s="159">
        <v>24379260</v>
      </c>
      <c r="F22" s="159">
        <v>24367701</v>
      </c>
    </row>
    <row r="23" spans="1:6" ht="12.75">
      <c r="A23" s="155" t="s">
        <v>128</v>
      </c>
      <c r="B23" s="152">
        <v>127</v>
      </c>
      <c r="C23" s="153"/>
      <c r="D23" s="153"/>
      <c r="E23" s="153"/>
      <c r="F23" s="153"/>
    </row>
    <row r="24" spans="1:6" ht="12.75">
      <c r="A24" s="155" t="s">
        <v>129</v>
      </c>
      <c r="B24" s="152">
        <v>128</v>
      </c>
      <c r="C24" s="153"/>
      <c r="D24" s="153"/>
      <c r="E24" s="160"/>
      <c r="F24" s="160"/>
    </row>
    <row r="25" spans="1:6" ht="12.75">
      <c r="A25" s="151" t="s">
        <v>130</v>
      </c>
      <c r="B25" s="152">
        <v>129</v>
      </c>
      <c r="C25" s="153">
        <v>0</v>
      </c>
      <c r="D25" s="153">
        <v>0</v>
      </c>
      <c r="E25" s="153">
        <v>160000</v>
      </c>
      <c r="F25" s="153">
        <v>160000</v>
      </c>
    </row>
    <row r="26" spans="1:6" ht="12.75">
      <c r="A26" s="151" t="s">
        <v>131</v>
      </c>
      <c r="B26" s="152">
        <v>130</v>
      </c>
      <c r="C26" s="198">
        <v>3286174</v>
      </c>
      <c r="D26" s="129">
        <v>1631467</v>
      </c>
      <c r="E26" s="160">
        <v>5873078</v>
      </c>
      <c r="F26" s="160">
        <v>2136008</v>
      </c>
    </row>
    <row r="27" spans="1:6" ht="12.75">
      <c r="A27" s="151" t="s">
        <v>132</v>
      </c>
      <c r="B27" s="152">
        <v>131</v>
      </c>
      <c r="C27" s="159">
        <f>SUM(C28:C32)</f>
        <v>530460</v>
      </c>
      <c r="D27" s="159">
        <f>SUM(D28:D32)</f>
        <v>-214952</v>
      </c>
      <c r="E27" s="159">
        <f>SUM(E28:E32)</f>
        <v>2312672</v>
      </c>
      <c r="F27" s="159">
        <f>SUM(F28:F32)</f>
        <v>1836868</v>
      </c>
    </row>
    <row r="28" spans="1:6" ht="24" customHeight="1">
      <c r="A28" s="151" t="s">
        <v>133</v>
      </c>
      <c r="B28" s="152">
        <v>132</v>
      </c>
      <c r="C28" s="198"/>
      <c r="D28" s="129"/>
      <c r="E28" s="162"/>
      <c r="F28" s="162"/>
    </row>
    <row r="29" spans="1:6" ht="28.5" customHeight="1">
      <c r="A29" s="151" t="s">
        <v>134</v>
      </c>
      <c r="B29" s="152">
        <v>133</v>
      </c>
      <c r="C29" s="198">
        <v>427464</v>
      </c>
      <c r="D29" s="129">
        <v>-255852</v>
      </c>
      <c r="E29" s="162">
        <v>2308477</v>
      </c>
      <c r="F29" s="162">
        <v>1989909</v>
      </c>
    </row>
    <row r="30" spans="1:6" ht="12.75">
      <c r="A30" s="151" t="s">
        <v>135</v>
      </c>
      <c r="B30" s="152">
        <v>134</v>
      </c>
      <c r="C30" s="129">
        <v>0</v>
      </c>
      <c r="D30" s="129">
        <v>0</v>
      </c>
      <c r="E30" s="160">
        <v>0</v>
      </c>
      <c r="F30" s="160">
        <v>0</v>
      </c>
    </row>
    <row r="31" spans="1:6" ht="12.75">
      <c r="A31" s="151" t="s">
        <v>136</v>
      </c>
      <c r="B31" s="152">
        <v>135</v>
      </c>
      <c r="C31" s="129">
        <v>0</v>
      </c>
      <c r="D31" s="129">
        <v>0</v>
      </c>
      <c r="E31" s="160">
        <v>0</v>
      </c>
      <c r="F31" s="160">
        <v>0</v>
      </c>
    </row>
    <row r="32" spans="1:6" ht="12.75">
      <c r="A32" s="151" t="s">
        <v>137</v>
      </c>
      <c r="B32" s="152">
        <v>136</v>
      </c>
      <c r="C32" s="129">
        <v>102996</v>
      </c>
      <c r="D32" s="129">
        <v>40900</v>
      </c>
      <c r="E32" s="160">
        <v>4195</v>
      </c>
      <c r="F32" s="160">
        <v>-153041</v>
      </c>
    </row>
    <row r="33" spans="1:6" ht="12.75">
      <c r="A33" s="151" t="s">
        <v>138</v>
      </c>
      <c r="B33" s="152">
        <v>137</v>
      </c>
      <c r="C33" s="159">
        <f>SUM(C34:C37)</f>
        <v>17629887</v>
      </c>
      <c r="D33" s="159">
        <f>SUM(D34:D37)</f>
        <v>5909883</v>
      </c>
      <c r="E33" s="159">
        <f>SUM(E34:E37)</f>
        <v>34342187</v>
      </c>
      <c r="F33" s="159">
        <f>SUM(F34:F37)</f>
        <v>21631568</v>
      </c>
    </row>
    <row r="34" spans="1:6" ht="22.5" customHeight="1">
      <c r="A34" s="151" t="s">
        <v>139</v>
      </c>
      <c r="B34" s="152">
        <v>138</v>
      </c>
      <c r="C34" s="153"/>
      <c r="D34" s="153"/>
      <c r="E34" s="153"/>
      <c r="F34" s="153"/>
    </row>
    <row r="35" spans="1:6" ht="26.25" customHeight="1">
      <c r="A35" s="151" t="s">
        <v>140</v>
      </c>
      <c r="B35" s="152">
        <v>139</v>
      </c>
      <c r="C35" s="129">
        <v>15707625</v>
      </c>
      <c r="D35" s="129">
        <v>4151700</v>
      </c>
      <c r="E35" s="160">
        <v>34328239</v>
      </c>
      <c r="F35" s="160">
        <v>21620088</v>
      </c>
    </row>
    <row r="36" spans="1:6" ht="12.75">
      <c r="A36" s="151" t="s">
        <v>141</v>
      </c>
      <c r="B36" s="152">
        <v>140</v>
      </c>
      <c r="C36" s="129">
        <v>0</v>
      </c>
      <c r="D36" s="129">
        <v>0</v>
      </c>
      <c r="E36" s="162"/>
      <c r="F36" s="162">
        <v>0</v>
      </c>
    </row>
    <row r="37" spans="1:6" ht="12.75">
      <c r="A37" s="151" t="s">
        <v>142</v>
      </c>
      <c r="B37" s="152">
        <v>141</v>
      </c>
      <c r="C37" s="129">
        <v>1922262</v>
      </c>
      <c r="D37" s="129">
        <v>1758183</v>
      </c>
      <c r="E37" s="160">
        <v>13948</v>
      </c>
      <c r="F37" s="160">
        <v>11480</v>
      </c>
    </row>
    <row r="38" spans="1:6" ht="12.75">
      <c r="A38" s="151" t="s">
        <v>143</v>
      </c>
      <c r="B38" s="152">
        <v>142</v>
      </c>
      <c r="C38" s="153"/>
      <c r="D38" s="153"/>
      <c r="E38" s="153"/>
      <c r="F38" s="153"/>
    </row>
    <row r="39" spans="1:6" ht="12.75">
      <c r="A39" s="151" t="s">
        <v>144</v>
      </c>
      <c r="B39" s="152">
        <v>143</v>
      </c>
      <c r="C39" s="153"/>
      <c r="D39" s="153"/>
      <c r="E39" s="153"/>
      <c r="F39" s="153"/>
    </row>
    <row r="40" spans="1:6" ht="12.75">
      <c r="A40" s="151" t="s">
        <v>145</v>
      </c>
      <c r="B40" s="152">
        <v>144</v>
      </c>
      <c r="C40" s="153"/>
      <c r="D40" s="153"/>
      <c r="E40" s="153"/>
      <c r="F40" s="153"/>
    </row>
    <row r="41" spans="1:6" ht="12.75">
      <c r="A41" s="151" t="s">
        <v>146</v>
      </c>
      <c r="B41" s="152">
        <v>145</v>
      </c>
      <c r="C41" s="153"/>
      <c r="D41" s="153"/>
      <c r="E41" s="153"/>
      <c r="F41" s="153"/>
    </row>
    <row r="42" spans="1:6" ht="12.75">
      <c r="A42" s="151" t="s">
        <v>321</v>
      </c>
      <c r="B42" s="152">
        <v>146</v>
      </c>
      <c r="C42" s="159">
        <f>C7+C27+C38+C40</f>
        <v>255531147</v>
      </c>
      <c r="D42" s="159">
        <f>D7+D27+D38+D40</f>
        <v>89626049</v>
      </c>
      <c r="E42" s="159">
        <f>E7+E27+E38+E40</f>
        <v>204762721</v>
      </c>
      <c r="F42" s="159">
        <f>F7+F27+F38+F40</f>
        <v>73417464</v>
      </c>
    </row>
    <row r="43" spans="1:6" ht="12.75">
      <c r="A43" s="151" t="s">
        <v>147</v>
      </c>
      <c r="B43" s="152">
        <v>147</v>
      </c>
      <c r="C43" s="159">
        <f>C10+C33+C39+C41</f>
        <v>293002635</v>
      </c>
      <c r="D43" s="159">
        <f>D10+D33+D39+D41</f>
        <v>97011402</v>
      </c>
      <c r="E43" s="159">
        <f>E10+E33+E39+E41</f>
        <v>294147422</v>
      </c>
      <c r="F43" s="159">
        <f>F10+F33+F39+F41</f>
        <v>132049253</v>
      </c>
    </row>
    <row r="44" spans="1:6" ht="12.75">
      <c r="A44" s="151" t="s">
        <v>148</v>
      </c>
      <c r="B44" s="152">
        <v>148</v>
      </c>
      <c r="C44" s="159">
        <f>C42-C43</f>
        <v>-37471488</v>
      </c>
      <c r="D44" s="159">
        <f>D42-D43</f>
        <v>-7385353</v>
      </c>
      <c r="E44" s="159">
        <f>E42-E43</f>
        <v>-89384701</v>
      </c>
      <c r="F44" s="159">
        <f>F42-F43</f>
        <v>-58631789</v>
      </c>
    </row>
    <row r="45" spans="1:6" ht="12.75">
      <c r="A45" s="155" t="s">
        <v>149</v>
      </c>
      <c r="B45" s="152">
        <v>149</v>
      </c>
      <c r="C45" s="154">
        <f>IF(C42&gt;C43,C42-C43,0)</f>
        <v>0</v>
      </c>
      <c r="D45" s="154">
        <f>IF(D42&gt;D43,D42-D43,0)</f>
        <v>0</v>
      </c>
      <c r="E45" s="154">
        <f>IF(E42&gt;E43,E42-E43,0)</f>
        <v>0</v>
      </c>
      <c r="F45" s="154">
        <f>IF(F42&gt;F43,F42-F43,0)</f>
        <v>0</v>
      </c>
    </row>
    <row r="46" spans="1:6" ht="12.75">
      <c r="A46" s="155" t="s">
        <v>150</v>
      </c>
      <c r="B46" s="152">
        <v>150</v>
      </c>
      <c r="C46" s="154">
        <f>IF(C43&gt;C42,C43-C42,0)</f>
        <v>37471488</v>
      </c>
      <c r="D46" s="154">
        <f>IF(D43&gt;D42,D43-D42,0)</f>
        <v>7385353</v>
      </c>
      <c r="E46" s="154">
        <f>IF(E43&gt;E42,E43-E42,0)</f>
        <v>89384701</v>
      </c>
      <c r="F46" s="154">
        <f>IF(F43&gt;F42,F43-F42,0)</f>
        <v>58631789</v>
      </c>
    </row>
    <row r="47" spans="1:6" ht="12.75">
      <c r="A47" s="151" t="s">
        <v>151</v>
      </c>
      <c r="B47" s="152">
        <v>151</v>
      </c>
      <c r="C47" s="131">
        <v>16975</v>
      </c>
      <c r="D47" s="131">
        <v>5808</v>
      </c>
      <c r="E47" s="163">
        <v>13419</v>
      </c>
      <c r="F47" s="163">
        <v>13419</v>
      </c>
    </row>
    <row r="48" spans="1:6" ht="12.75">
      <c r="A48" s="151" t="s">
        <v>152</v>
      </c>
      <c r="B48" s="152">
        <v>152</v>
      </c>
      <c r="C48" s="159">
        <f>C44-C47</f>
        <v>-37488463</v>
      </c>
      <c r="D48" s="159">
        <f>D44-D47</f>
        <v>-7391161</v>
      </c>
      <c r="E48" s="159">
        <f>E44-E47</f>
        <v>-89398120</v>
      </c>
      <c r="F48" s="159">
        <f>F44-F47</f>
        <v>-58645208</v>
      </c>
    </row>
    <row r="49" spans="1:6" ht="12.75">
      <c r="A49" s="155" t="s">
        <v>153</v>
      </c>
      <c r="B49" s="152">
        <v>153</v>
      </c>
      <c r="C49" s="154">
        <f>IF(C48&gt;0,C45-C47,0)</f>
        <v>0</v>
      </c>
      <c r="D49" s="154">
        <f>IF(D48&gt;0,D45-D47,0)</f>
        <v>0</v>
      </c>
      <c r="E49" s="154">
        <f>IF(E48&gt;0,E45-E47,0)</f>
        <v>0</v>
      </c>
      <c r="F49" s="154">
        <f>IF(F48&gt;0,F45-F47,0)</f>
        <v>0</v>
      </c>
    </row>
    <row r="50" spans="1:6" ht="12.75">
      <c r="A50" s="155" t="s">
        <v>154</v>
      </c>
      <c r="B50" s="152">
        <v>154</v>
      </c>
      <c r="C50" s="154">
        <f>IF(C48&lt;0,C47-C44,0)</f>
        <v>37488463</v>
      </c>
      <c r="D50" s="154">
        <f>IF(D48&lt;0,D47-D44,0)</f>
        <v>7391161</v>
      </c>
      <c r="E50" s="154">
        <f>IF(E48&lt;0,E47-E44,0)</f>
        <v>89398120</v>
      </c>
      <c r="F50" s="154">
        <f>IF(F48&lt;0,F47-F44,0)</f>
        <v>58645208</v>
      </c>
    </row>
    <row r="51" spans="1:6" ht="24" customHeight="1">
      <c r="A51" s="151" t="s">
        <v>155</v>
      </c>
      <c r="B51" s="151"/>
      <c r="C51" s="151"/>
      <c r="D51" s="151"/>
      <c r="E51" s="151"/>
      <c r="F51" s="151"/>
    </row>
    <row r="52" spans="1:6" ht="12.75">
      <c r="A52" s="151" t="s">
        <v>156</v>
      </c>
      <c r="B52" s="164"/>
      <c r="C52" s="164"/>
      <c r="D52" s="164"/>
      <c r="E52" s="164"/>
      <c r="F52" s="196"/>
    </row>
    <row r="53" spans="1:6" ht="12.75">
      <c r="A53" s="151" t="s">
        <v>157</v>
      </c>
      <c r="B53" s="152">
        <v>155</v>
      </c>
      <c r="C53" s="154"/>
      <c r="D53" s="154"/>
      <c r="E53" s="154"/>
      <c r="F53" s="154"/>
    </row>
    <row r="54" spans="1:6" ht="12.75">
      <c r="A54" s="151" t="s">
        <v>158</v>
      </c>
      <c r="B54" s="152">
        <v>156</v>
      </c>
      <c r="C54" s="165"/>
      <c r="D54" s="165"/>
      <c r="E54" s="165"/>
      <c r="F54" s="165"/>
    </row>
    <row r="55" spans="1:6" ht="24">
      <c r="A55" s="151" t="s">
        <v>159</v>
      </c>
      <c r="B55" s="151"/>
      <c r="C55" s="167"/>
      <c r="D55" s="167"/>
      <c r="E55" s="167"/>
      <c r="F55" s="167"/>
    </row>
    <row r="56" spans="1:6" ht="12.75">
      <c r="A56" s="151" t="s">
        <v>160</v>
      </c>
      <c r="B56" s="152">
        <v>157</v>
      </c>
      <c r="C56" s="166">
        <f>C48</f>
        <v>-37488463</v>
      </c>
      <c r="D56" s="166">
        <f>D48</f>
        <v>-7391161</v>
      </c>
      <c r="E56" s="166">
        <f>E48</f>
        <v>-89398120</v>
      </c>
      <c r="F56" s="166">
        <f>F48</f>
        <v>-58645208</v>
      </c>
    </row>
    <row r="57" spans="1:6" ht="24">
      <c r="A57" s="151" t="s">
        <v>161</v>
      </c>
      <c r="B57" s="152">
        <v>158</v>
      </c>
      <c r="C57" s="154">
        <f>SUM(C58:C64)</f>
        <v>0</v>
      </c>
      <c r="D57" s="154">
        <f>SUM(D58:D64)</f>
        <v>0</v>
      </c>
      <c r="E57" s="154">
        <f>SUM(E58:E64)</f>
        <v>3119991</v>
      </c>
      <c r="F57" s="154">
        <f>SUM(F58:F64)</f>
        <v>3119991</v>
      </c>
    </row>
    <row r="58" spans="1:6" ht="12.75">
      <c r="A58" s="151" t="s">
        <v>162</v>
      </c>
      <c r="B58" s="152">
        <v>159</v>
      </c>
      <c r="C58" s="153"/>
      <c r="D58" s="153">
        <v>0</v>
      </c>
      <c r="E58" s="153"/>
      <c r="F58" s="153">
        <v>0</v>
      </c>
    </row>
    <row r="59" spans="1:6" ht="24">
      <c r="A59" s="151" t="s">
        <v>163</v>
      </c>
      <c r="B59" s="152">
        <v>160</v>
      </c>
      <c r="C59" s="153"/>
      <c r="D59" s="153">
        <v>0</v>
      </c>
      <c r="E59" s="153">
        <v>2984381</v>
      </c>
      <c r="F59" s="153">
        <v>2984381</v>
      </c>
    </row>
    <row r="60" spans="1:6" ht="12.75">
      <c r="A60" s="151" t="s">
        <v>164</v>
      </c>
      <c r="B60" s="152">
        <v>161</v>
      </c>
      <c r="C60" s="153"/>
      <c r="D60" s="153">
        <v>0</v>
      </c>
      <c r="E60" s="153"/>
      <c r="F60" s="153">
        <v>0</v>
      </c>
    </row>
    <row r="61" spans="1:6" ht="12.75">
      <c r="A61" s="151" t="s">
        <v>165</v>
      </c>
      <c r="B61" s="152">
        <v>162</v>
      </c>
      <c r="C61" s="153"/>
      <c r="D61" s="153">
        <v>0</v>
      </c>
      <c r="E61" s="153">
        <v>135610</v>
      </c>
      <c r="F61" s="153">
        <v>135610</v>
      </c>
    </row>
    <row r="62" spans="1:6" ht="12.75">
      <c r="A62" s="151" t="s">
        <v>166</v>
      </c>
      <c r="B62" s="152">
        <v>163</v>
      </c>
      <c r="C62" s="153"/>
      <c r="D62" s="153">
        <v>0</v>
      </c>
      <c r="E62" s="153"/>
      <c r="F62" s="153">
        <v>0</v>
      </c>
    </row>
    <row r="63" spans="1:6" ht="24">
      <c r="A63" s="151" t="s">
        <v>167</v>
      </c>
      <c r="B63" s="152">
        <v>164</v>
      </c>
      <c r="C63" s="153"/>
      <c r="D63" s="153">
        <v>0</v>
      </c>
      <c r="E63" s="153"/>
      <c r="F63" s="153">
        <v>0</v>
      </c>
    </row>
    <row r="64" spans="1:6" ht="12.75">
      <c r="A64" s="151" t="s">
        <v>168</v>
      </c>
      <c r="B64" s="152">
        <v>165</v>
      </c>
      <c r="C64" s="153"/>
      <c r="D64" s="153">
        <v>0</v>
      </c>
      <c r="E64" s="153"/>
      <c r="F64" s="153">
        <v>0</v>
      </c>
    </row>
    <row r="65" spans="1:6" ht="24">
      <c r="A65" s="151" t="s">
        <v>169</v>
      </c>
      <c r="B65" s="152">
        <v>166</v>
      </c>
      <c r="C65" s="153"/>
      <c r="D65" s="153">
        <v>0</v>
      </c>
      <c r="E65" s="153"/>
      <c r="F65" s="153">
        <v>0</v>
      </c>
    </row>
    <row r="66" spans="1:6" ht="24">
      <c r="A66" s="151" t="s">
        <v>170</v>
      </c>
      <c r="B66" s="152">
        <v>167</v>
      </c>
      <c r="C66" s="154">
        <f>C57-C65</f>
        <v>0</v>
      </c>
      <c r="D66" s="154">
        <f>D57-D65</f>
        <v>0</v>
      </c>
      <c r="E66" s="154">
        <f>E57-E65</f>
        <v>3119991</v>
      </c>
      <c r="F66" s="154">
        <f>F57-F65</f>
        <v>3119991</v>
      </c>
    </row>
    <row r="67" spans="1:6" ht="12.75">
      <c r="A67" s="151" t="s">
        <v>171</v>
      </c>
      <c r="B67" s="152">
        <v>168</v>
      </c>
      <c r="C67" s="154">
        <f>C56+C66</f>
        <v>-37488463</v>
      </c>
      <c r="D67" s="154">
        <f>D56+D66</f>
        <v>-7391161</v>
      </c>
      <c r="E67" s="154">
        <f>E56+E66</f>
        <v>-86278129</v>
      </c>
      <c r="F67" s="154">
        <f>F56+F66</f>
        <v>-55525217</v>
      </c>
    </row>
    <row r="68" spans="1:6" ht="24" customHeight="1">
      <c r="A68" s="151" t="s">
        <v>172</v>
      </c>
      <c r="B68" s="151"/>
      <c r="C68" s="151"/>
      <c r="D68" s="151"/>
      <c r="E68" s="151"/>
      <c r="F68" s="151"/>
    </row>
    <row r="69" spans="1:6" ht="12.75">
      <c r="A69" s="151" t="s">
        <v>173</v>
      </c>
      <c r="B69" s="151"/>
      <c r="C69" s="151"/>
      <c r="D69" s="151"/>
      <c r="E69" s="151"/>
      <c r="F69" s="151"/>
    </row>
    <row r="70" spans="1:6" ht="12.75">
      <c r="A70" s="151" t="s">
        <v>157</v>
      </c>
      <c r="B70" s="152">
        <v>169</v>
      </c>
      <c r="C70" s="154">
        <v>-37488463</v>
      </c>
      <c r="D70" s="154">
        <v>-7391161</v>
      </c>
      <c r="E70" s="154">
        <v>-86278129</v>
      </c>
      <c r="F70" s="154">
        <v>-55525217</v>
      </c>
    </row>
    <row r="71" spans="1:6" ht="12.75">
      <c r="A71" s="151" t="s">
        <v>158</v>
      </c>
      <c r="B71" s="152">
        <v>170</v>
      </c>
      <c r="C71" s="165"/>
      <c r="D71" s="165"/>
      <c r="E71" s="165"/>
      <c r="F71" s="165"/>
    </row>
    <row r="72" spans="2:6" ht="12.75">
      <c r="B72" s="100"/>
      <c r="C72" s="100"/>
      <c r="D72" s="100"/>
      <c r="E72" s="100"/>
      <c r="F72" s="100"/>
    </row>
  </sheetData>
  <sheetProtection/>
  <mergeCells count="1">
    <mergeCell ref="A3:I3"/>
  </mergeCells>
  <dataValidations count="4">
    <dataValidation type="whole" operator="notEqual" allowBlank="1" showInputMessage="1" showErrorMessage="1" errorTitle="Pogrešan unos" error="Mogu se unijeti samo cjelobrojne vrijednosti." sqref="C47:E47 D66:F67 D58:E65 C71:E71 D56:F57 C56:C67 C54:F54 F6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E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F22 C48:F50 E17:F21 C20:D23 E13:F15 D28:F32 C53:F53 C16:F16 D33:E41 C12:F12 C7:F10 E22:E27 F26:F27 C70:F70 C25:C46 F33:F37 D25:D27 D42:F46">
      <formula1>0</formula1>
    </dataValidation>
    <dataValidation type="whole" operator="greaterThanOrEqual" allowBlank="1" showErrorMessage="1" errorTitle="Pogrešan unos" error="Mogu se unijeti samo cjelobrojne pozitivne vrijednosti." sqref="C13:D15 C17:D19 C24:D24">
      <formula1>0</formula1>
    </dataValidation>
  </dataValidations>
  <printOptions/>
  <pageMargins left="0.46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7"/>
  <sheetViews>
    <sheetView zoomScalePageLayoutView="0" workbookViewId="0" topLeftCell="A37">
      <selection activeCell="N13" sqref="N13"/>
    </sheetView>
  </sheetViews>
  <sheetFormatPr defaultColWidth="9.140625" defaultRowHeight="12.75"/>
  <cols>
    <col min="1" max="5" width="9.140625" style="104" customWidth="1"/>
    <col min="6" max="6" width="10.57421875" style="104" customWidth="1"/>
    <col min="7" max="9" width="9.140625" style="104" customWidth="1"/>
    <col min="10" max="11" width="9.8515625" style="104" customWidth="1"/>
    <col min="12" max="16384" width="9.140625" style="104" customWidth="1"/>
  </cols>
  <sheetData>
    <row r="1" spans="1:11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.75">
      <c r="A2" s="278" t="s">
        <v>248</v>
      </c>
      <c r="B2" s="279"/>
      <c r="C2" s="279"/>
      <c r="D2" s="279"/>
      <c r="E2" s="279"/>
      <c r="F2" s="279"/>
      <c r="G2" s="279"/>
      <c r="H2" s="279"/>
      <c r="I2" s="279"/>
      <c r="J2" s="280"/>
      <c r="K2" s="281"/>
    </row>
    <row r="3" spans="1:11" ht="15.75">
      <c r="A3" s="107"/>
      <c r="B3" s="108"/>
      <c r="C3" s="108"/>
      <c r="D3" s="108"/>
      <c r="E3" s="108"/>
      <c r="F3" s="108"/>
      <c r="G3" s="108"/>
      <c r="H3" s="108"/>
      <c r="I3" s="108"/>
      <c r="J3" s="109"/>
      <c r="K3" s="106"/>
    </row>
    <row r="4" spans="1:11" ht="12.75">
      <c r="A4" s="110"/>
      <c r="B4" s="111"/>
      <c r="C4" s="106"/>
      <c r="D4" s="282" t="s">
        <v>184</v>
      </c>
      <c r="E4" s="283"/>
      <c r="F4" s="112">
        <v>40909</v>
      </c>
      <c r="G4" s="113" t="s">
        <v>7</v>
      </c>
      <c r="H4" s="284">
        <v>41182</v>
      </c>
      <c r="I4" s="285"/>
      <c r="J4" s="105"/>
      <c r="K4" s="106"/>
    </row>
    <row r="5" spans="1:11" ht="12.75">
      <c r="A5" s="291"/>
      <c r="B5" s="291"/>
      <c r="C5" s="291"/>
      <c r="D5" s="291"/>
      <c r="E5" s="291"/>
      <c r="F5" s="291"/>
      <c r="G5" s="114"/>
      <c r="H5" s="114"/>
      <c r="I5" s="114"/>
      <c r="J5" s="292" t="s">
        <v>249</v>
      </c>
      <c r="K5" s="293"/>
    </row>
    <row r="6" spans="1:12" ht="12.75">
      <c r="A6" s="286"/>
      <c r="B6" s="287"/>
      <c r="C6" s="287"/>
      <c r="D6" s="287"/>
      <c r="E6" s="287"/>
      <c r="F6" s="287"/>
      <c r="G6" s="287"/>
      <c r="H6" s="287"/>
      <c r="I6" s="287"/>
      <c r="J6" s="287"/>
      <c r="K6" s="288"/>
      <c r="L6" s="315"/>
    </row>
    <row r="7" spans="1:12" ht="24" thickBot="1">
      <c r="A7" s="289" t="s">
        <v>8</v>
      </c>
      <c r="B7" s="289"/>
      <c r="C7" s="289"/>
      <c r="D7" s="289"/>
      <c r="E7" s="289"/>
      <c r="F7" s="289"/>
      <c r="G7" s="289"/>
      <c r="H7" s="289"/>
      <c r="I7" s="115" t="s">
        <v>250</v>
      </c>
      <c r="J7" s="116" t="s">
        <v>10</v>
      </c>
      <c r="K7" s="116" t="s">
        <v>11</v>
      </c>
      <c r="L7" s="315"/>
    </row>
    <row r="8" spans="1:12" ht="12.75">
      <c r="A8" s="290">
        <v>1</v>
      </c>
      <c r="B8" s="290"/>
      <c r="C8" s="290"/>
      <c r="D8" s="290"/>
      <c r="E8" s="290"/>
      <c r="F8" s="290"/>
      <c r="G8" s="290"/>
      <c r="H8" s="290"/>
      <c r="I8" s="117">
        <v>2</v>
      </c>
      <c r="J8" s="118" t="s">
        <v>2</v>
      </c>
      <c r="K8" s="118" t="s">
        <v>3</v>
      </c>
      <c r="L8" s="315"/>
    </row>
    <row r="9" spans="1:12" ht="12.75">
      <c r="A9" s="267" t="s">
        <v>251</v>
      </c>
      <c r="B9" s="268"/>
      <c r="C9" s="268"/>
      <c r="D9" s="268"/>
      <c r="E9" s="268"/>
      <c r="F9" s="268"/>
      <c r="G9" s="268"/>
      <c r="H9" s="268"/>
      <c r="I9" s="269"/>
      <c r="J9" s="269"/>
      <c r="K9" s="270"/>
      <c r="L9" s="315"/>
    </row>
    <row r="10" spans="1:12" ht="12.75">
      <c r="A10" s="273" t="s">
        <v>252</v>
      </c>
      <c r="B10" s="274"/>
      <c r="C10" s="274"/>
      <c r="D10" s="274"/>
      <c r="E10" s="274"/>
      <c r="F10" s="274"/>
      <c r="G10" s="274"/>
      <c r="H10" s="275"/>
      <c r="I10" s="119">
        <v>73</v>
      </c>
      <c r="J10" s="128">
        <v>-37471488</v>
      </c>
      <c r="K10" s="128">
        <v>-89384701</v>
      </c>
      <c r="L10" s="315"/>
    </row>
    <row r="11" spans="1:12" ht="12.75">
      <c r="A11" s="265" t="s">
        <v>253</v>
      </c>
      <c r="B11" s="266"/>
      <c r="C11" s="266"/>
      <c r="D11" s="266"/>
      <c r="E11" s="266"/>
      <c r="F11" s="266"/>
      <c r="G11" s="266"/>
      <c r="H11" s="266"/>
      <c r="I11" s="119">
        <v>74</v>
      </c>
      <c r="J11" s="128">
        <v>10745449</v>
      </c>
      <c r="K11" s="128">
        <v>12843146</v>
      </c>
      <c r="L11" s="315"/>
    </row>
    <row r="12" spans="1:12" ht="12.75">
      <c r="A12" s="265" t="s">
        <v>254</v>
      </c>
      <c r="B12" s="266"/>
      <c r="C12" s="266"/>
      <c r="D12" s="266"/>
      <c r="E12" s="266"/>
      <c r="F12" s="266"/>
      <c r="G12" s="266"/>
      <c r="H12" s="266"/>
      <c r="I12" s="119">
        <v>75</v>
      </c>
      <c r="J12" s="128">
        <v>18627330</v>
      </c>
      <c r="K12" s="128">
        <v>51736300</v>
      </c>
      <c r="L12" s="315"/>
    </row>
    <row r="13" spans="1:12" ht="12.75">
      <c r="A13" s="265" t="s">
        <v>255</v>
      </c>
      <c r="B13" s="266"/>
      <c r="C13" s="266"/>
      <c r="D13" s="266"/>
      <c r="E13" s="266"/>
      <c r="F13" s="266"/>
      <c r="G13" s="266"/>
      <c r="H13" s="266"/>
      <c r="I13" s="119">
        <v>76</v>
      </c>
      <c r="J13" s="128">
        <v>2493983</v>
      </c>
      <c r="K13" s="128"/>
      <c r="L13" s="315"/>
    </row>
    <row r="14" spans="1:12" ht="12.75">
      <c r="A14" s="265" t="s">
        <v>256</v>
      </c>
      <c r="B14" s="266"/>
      <c r="C14" s="266"/>
      <c r="D14" s="266"/>
      <c r="E14" s="266"/>
      <c r="F14" s="266"/>
      <c r="G14" s="266"/>
      <c r="H14" s="266"/>
      <c r="I14" s="119">
        <v>77</v>
      </c>
      <c r="J14" s="128">
        <v>13481579</v>
      </c>
      <c r="K14" s="128">
        <v>34206073</v>
      </c>
      <c r="L14" s="315"/>
    </row>
    <row r="15" spans="1:12" ht="12.75">
      <c r="A15" s="265" t="s">
        <v>257</v>
      </c>
      <c r="B15" s="266"/>
      <c r="C15" s="266"/>
      <c r="D15" s="266"/>
      <c r="E15" s="266"/>
      <c r="F15" s="266"/>
      <c r="G15" s="266"/>
      <c r="H15" s="266"/>
      <c r="I15" s="119">
        <v>78</v>
      </c>
      <c r="J15" s="128">
        <v>1734278</v>
      </c>
      <c r="K15" s="128">
        <v>4323811</v>
      </c>
      <c r="L15" s="315"/>
    </row>
    <row r="16" spans="1:12" ht="12.75">
      <c r="A16" s="271" t="s">
        <v>258</v>
      </c>
      <c r="B16" s="272"/>
      <c r="C16" s="272"/>
      <c r="D16" s="272"/>
      <c r="E16" s="272"/>
      <c r="F16" s="272"/>
      <c r="G16" s="272"/>
      <c r="H16" s="272"/>
      <c r="I16" s="119">
        <v>79</v>
      </c>
      <c r="J16" s="168">
        <f>SUM(J10:J15)</f>
        <v>9611131</v>
      </c>
      <c r="K16" s="130">
        <f>SUM(K10:K15)</f>
        <v>13724629</v>
      </c>
      <c r="L16" s="315"/>
    </row>
    <row r="17" spans="1:12" ht="12.75">
      <c r="A17" s="265" t="s">
        <v>259</v>
      </c>
      <c r="B17" s="266"/>
      <c r="C17" s="266"/>
      <c r="D17" s="266"/>
      <c r="E17" s="266"/>
      <c r="F17" s="266"/>
      <c r="G17" s="266"/>
      <c r="H17" s="266"/>
      <c r="I17" s="119">
        <v>80</v>
      </c>
      <c r="J17" s="128">
        <v>0</v>
      </c>
      <c r="K17" s="128"/>
      <c r="L17" s="315"/>
    </row>
    <row r="18" spans="1:12" ht="12.75">
      <c r="A18" s="265" t="s">
        <v>260</v>
      </c>
      <c r="B18" s="266"/>
      <c r="C18" s="266"/>
      <c r="D18" s="266"/>
      <c r="E18" s="266"/>
      <c r="F18" s="266"/>
      <c r="G18" s="266"/>
      <c r="H18" s="266"/>
      <c r="I18" s="119">
        <v>81</v>
      </c>
      <c r="J18" s="128">
        <v>0</v>
      </c>
      <c r="K18" s="128">
        <v>17391208</v>
      </c>
      <c r="L18" s="315"/>
    </row>
    <row r="19" spans="1:12" ht="12.75">
      <c r="A19" s="265" t="s">
        <v>261</v>
      </c>
      <c r="B19" s="266"/>
      <c r="C19" s="266"/>
      <c r="D19" s="266"/>
      <c r="E19" s="266"/>
      <c r="F19" s="266"/>
      <c r="G19" s="266"/>
      <c r="H19" s="266"/>
      <c r="I19" s="119">
        <v>82</v>
      </c>
      <c r="J19" s="128">
        <v>0</v>
      </c>
      <c r="K19" s="128">
        <v>0</v>
      </c>
      <c r="L19" s="315"/>
    </row>
    <row r="20" spans="1:12" ht="12.75">
      <c r="A20" s="265" t="s">
        <v>262</v>
      </c>
      <c r="B20" s="266"/>
      <c r="C20" s="266"/>
      <c r="D20" s="266"/>
      <c r="E20" s="266"/>
      <c r="F20" s="266"/>
      <c r="G20" s="266"/>
      <c r="H20" s="266"/>
      <c r="I20" s="119">
        <v>83</v>
      </c>
      <c r="J20" s="128">
        <v>0</v>
      </c>
      <c r="K20" s="128"/>
      <c r="L20" s="315"/>
    </row>
    <row r="21" spans="1:12" ht="12.75">
      <c r="A21" s="271" t="s">
        <v>263</v>
      </c>
      <c r="B21" s="272"/>
      <c r="C21" s="272"/>
      <c r="D21" s="272"/>
      <c r="E21" s="272"/>
      <c r="F21" s="272"/>
      <c r="G21" s="272"/>
      <c r="H21" s="272"/>
      <c r="I21" s="119">
        <v>84</v>
      </c>
      <c r="J21" s="168">
        <f>SUM(J17:J20)</f>
        <v>0</v>
      </c>
      <c r="K21" s="130">
        <f>SUM(K17:K20)</f>
        <v>17391208</v>
      </c>
      <c r="L21" s="315"/>
    </row>
    <row r="22" spans="1:12" ht="12.75">
      <c r="A22" s="271" t="s">
        <v>264</v>
      </c>
      <c r="B22" s="272"/>
      <c r="C22" s="272"/>
      <c r="D22" s="272"/>
      <c r="E22" s="272"/>
      <c r="F22" s="272"/>
      <c r="G22" s="272"/>
      <c r="H22" s="272"/>
      <c r="I22" s="119">
        <v>85</v>
      </c>
      <c r="J22" s="168">
        <f>IF(J16&gt;J21,J16-J21,0)</f>
        <v>9611131</v>
      </c>
      <c r="K22" s="130">
        <f>IF(K16&gt;K21,K16-K21,0)</f>
        <v>0</v>
      </c>
      <c r="L22" s="315"/>
    </row>
    <row r="23" spans="1:12" ht="12.75">
      <c r="A23" s="271" t="s">
        <v>265</v>
      </c>
      <c r="B23" s="272"/>
      <c r="C23" s="272"/>
      <c r="D23" s="272"/>
      <c r="E23" s="272"/>
      <c r="F23" s="272"/>
      <c r="G23" s="272"/>
      <c r="H23" s="272"/>
      <c r="I23" s="119">
        <v>86</v>
      </c>
      <c r="J23" s="168">
        <f>IF(J21&gt;J16,J21-J16,0)</f>
        <v>0</v>
      </c>
      <c r="K23" s="130">
        <f>IF(K21&gt;K16,K21-K16,0)</f>
        <v>3666579</v>
      </c>
      <c r="L23" s="315"/>
    </row>
    <row r="24" spans="1:12" ht="12.75">
      <c r="A24" s="267" t="s">
        <v>177</v>
      </c>
      <c r="B24" s="268"/>
      <c r="C24" s="268"/>
      <c r="D24" s="268"/>
      <c r="E24" s="268"/>
      <c r="F24" s="268"/>
      <c r="G24" s="268"/>
      <c r="H24" s="268"/>
      <c r="I24" s="269"/>
      <c r="J24" s="269"/>
      <c r="K24" s="270"/>
      <c r="L24" s="315"/>
    </row>
    <row r="25" spans="1:12" ht="12.75">
      <c r="A25" s="273" t="s">
        <v>266</v>
      </c>
      <c r="B25" s="274"/>
      <c r="C25" s="274"/>
      <c r="D25" s="274"/>
      <c r="E25" s="274"/>
      <c r="F25" s="274"/>
      <c r="G25" s="274"/>
      <c r="H25" s="275"/>
      <c r="I25" s="119">
        <v>87</v>
      </c>
      <c r="J25" s="128">
        <v>345040</v>
      </c>
      <c r="K25" s="128">
        <v>87601</v>
      </c>
      <c r="L25" s="315"/>
    </row>
    <row r="26" spans="1:12" ht="12.75">
      <c r="A26" s="265" t="s">
        <v>267</v>
      </c>
      <c r="B26" s="266"/>
      <c r="C26" s="266"/>
      <c r="D26" s="266"/>
      <c r="E26" s="266"/>
      <c r="F26" s="266"/>
      <c r="G26" s="266"/>
      <c r="H26" s="266"/>
      <c r="I26" s="119">
        <v>88</v>
      </c>
      <c r="J26" s="128">
        <v>0</v>
      </c>
      <c r="K26" s="128"/>
      <c r="L26" s="315"/>
    </row>
    <row r="27" spans="1:12" ht="12.75">
      <c r="A27" s="265" t="s">
        <v>268</v>
      </c>
      <c r="B27" s="266"/>
      <c r="C27" s="266"/>
      <c r="D27" s="266"/>
      <c r="E27" s="266"/>
      <c r="F27" s="266"/>
      <c r="G27" s="266"/>
      <c r="H27" s="266"/>
      <c r="I27" s="119">
        <v>89</v>
      </c>
      <c r="J27" s="128">
        <v>0</v>
      </c>
      <c r="K27" s="128">
        <v>0</v>
      </c>
      <c r="L27" s="315"/>
    </row>
    <row r="28" spans="1:12" ht="12.75">
      <c r="A28" s="265" t="s">
        <v>269</v>
      </c>
      <c r="B28" s="266"/>
      <c r="C28" s="266"/>
      <c r="D28" s="266"/>
      <c r="E28" s="266"/>
      <c r="F28" s="266"/>
      <c r="G28" s="266"/>
      <c r="H28" s="266"/>
      <c r="I28" s="119">
        <v>90</v>
      </c>
      <c r="J28" s="128">
        <v>0</v>
      </c>
      <c r="K28" s="128">
        <v>0</v>
      </c>
      <c r="L28" s="315"/>
    </row>
    <row r="29" spans="1:12" ht="12.75">
      <c r="A29" s="265" t="s">
        <v>270</v>
      </c>
      <c r="B29" s="266"/>
      <c r="C29" s="266"/>
      <c r="D29" s="266"/>
      <c r="E29" s="266"/>
      <c r="F29" s="266"/>
      <c r="G29" s="266"/>
      <c r="H29" s="266"/>
      <c r="I29" s="119">
        <v>91</v>
      </c>
      <c r="J29" s="128">
        <v>2239620</v>
      </c>
      <c r="K29" s="128">
        <v>17954371</v>
      </c>
      <c r="L29" s="315"/>
    </row>
    <row r="30" spans="1:12" ht="12.75">
      <c r="A30" s="271" t="s">
        <v>271</v>
      </c>
      <c r="B30" s="272"/>
      <c r="C30" s="272"/>
      <c r="D30" s="272"/>
      <c r="E30" s="272"/>
      <c r="F30" s="272"/>
      <c r="G30" s="272"/>
      <c r="H30" s="272"/>
      <c r="I30" s="119">
        <v>92</v>
      </c>
      <c r="J30" s="168">
        <f>SUM(J25:J29)</f>
        <v>2584660</v>
      </c>
      <c r="K30" s="130">
        <f>SUM(K25:K29)</f>
        <v>18041972</v>
      </c>
      <c r="L30" s="315"/>
    </row>
    <row r="31" spans="1:12" ht="12.75">
      <c r="A31" s="265" t="s">
        <v>272</v>
      </c>
      <c r="B31" s="266"/>
      <c r="C31" s="266"/>
      <c r="D31" s="266"/>
      <c r="E31" s="266"/>
      <c r="F31" s="266"/>
      <c r="G31" s="266"/>
      <c r="H31" s="266"/>
      <c r="I31" s="119">
        <v>93</v>
      </c>
      <c r="J31" s="128"/>
      <c r="K31" s="128"/>
      <c r="L31" s="315"/>
    </row>
    <row r="32" spans="1:12" ht="12.75">
      <c r="A32" s="265" t="s">
        <v>273</v>
      </c>
      <c r="B32" s="266"/>
      <c r="C32" s="266"/>
      <c r="D32" s="266"/>
      <c r="E32" s="266"/>
      <c r="F32" s="266"/>
      <c r="G32" s="266"/>
      <c r="H32" s="266"/>
      <c r="I32" s="119">
        <v>94</v>
      </c>
      <c r="J32" s="128"/>
      <c r="K32" s="128">
        <v>16161621</v>
      </c>
      <c r="L32" s="315"/>
    </row>
    <row r="33" spans="1:12" ht="12.75">
      <c r="A33" s="265" t="s">
        <v>178</v>
      </c>
      <c r="B33" s="266"/>
      <c r="C33" s="266"/>
      <c r="D33" s="266"/>
      <c r="E33" s="266"/>
      <c r="F33" s="266"/>
      <c r="G33" s="266"/>
      <c r="H33" s="266"/>
      <c r="I33" s="119">
        <v>95</v>
      </c>
      <c r="J33" s="128">
        <v>1400383</v>
      </c>
      <c r="K33" s="128"/>
      <c r="L33" s="315"/>
    </row>
    <row r="34" spans="1:12" ht="12.75">
      <c r="A34" s="271" t="s">
        <v>274</v>
      </c>
      <c r="B34" s="272"/>
      <c r="C34" s="272"/>
      <c r="D34" s="272"/>
      <c r="E34" s="272"/>
      <c r="F34" s="272"/>
      <c r="G34" s="272"/>
      <c r="H34" s="272"/>
      <c r="I34" s="119">
        <v>96</v>
      </c>
      <c r="J34" s="168">
        <f>SUM(J31:J33)</f>
        <v>1400383</v>
      </c>
      <c r="K34" s="130">
        <f>SUM(K31:K33)</f>
        <v>16161621</v>
      </c>
      <c r="L34" s="315"/>
    </row>
    <row r="35" spans="1:12" ht="12.75">
      <c r="A35" s="271" t="s">
        <v>275</v>
      </c>
      <c r="B35" s="272"/>
      <c r="C35" s="272"/>
      <c r="D35" s="272"/>
      <c r="E35" s="272"/>
      <c r="F35" s="272"/>
      <c r="G35" s="272"/>
      <c r="H35" s="272"/>
      <c r="I35" s="119">
        <v>97</v>
      </c>
      <c r="J35" s="168">
        <f>IF(J30&gt;J34,J30-J34,0)</f>
        <v>1184277</v>
      </c>
      <c r="K35" s="130">
        <f>IF(K30&gt;K34,K30-K34,0)</f>
        <v>1880351</v>
      </c>
      <c r="L35" s="315"/>
    </row>
    <row r="36" spans="1:12" ht="12.75">
      <c r="A36" s="271" t="s">
        <v>276</v>
      </c>
      <c r="B36" s="272"/>
      <c r="C36" s="272"/>
      <c r="D36" s="272"/>
      <c r="E36" s="272"/>
      <c r="F36" s="272"/>
      <c r="G36" s="272"/>
      <c r="H36" s="272"/>
      <c r="I36" s="119">
        <v>98</v>
      </c>
      <c r="J36" s="168">
        <f>IF(J34&gt;J30,J34-J30,0)</f>
        <v>0</v>
      </c>
      <c r="K36" s="130">
        <f>IF(K34&gt;K30,K34-K30,0)</f>
        <v>0</v>
      </c>
      <c r="L36" s="315"/>
    </row>
    <row r="37" spans="1:12" ht="12.75">
      <c r="A37" s="267" t="s">
        <v>179</v>
      </c>
      <c r="B37" s="268"/>
      <c r="C37" s="268"/>
      <c r="D37" s="268"/>
      <c r="E37" s="268"/>
      <c r="F37" s="268"/>
      <c r="G37" s="268"/>
      <c r="H37" s="268"/>
      <c r="I37" s="269"/>
      <c r="J37" s="269"/>
      <c r="K37" s="270"/>
      <c r="L37" s="315"/>
    </row>
    <row r="38" spans="1:12" ht="12.75">
      <c r="A38" s="273" t="s">
        <v>277</v>
      </c>
      <c r="B38" s="274"/>
      <c r="C38" s="274"/>
      <c r="D38" s="274"/>
      <c r="E38" s="274"/>
      <c r="F38" s="274"/>
      <c r="G38" s="274"/>
      <c r="H38" s="274"/>
      <c r="I38" s="183">
        <v>99</v>
      </c>
      <c r="J38" s="184"/>
      <c r="K38" s="184"/>
      <c r="L38" s="315"/>
    </row>
    <row r="39" spans="1:12" ht="12.75">
      <c r="A39" s="265" t="s">
        <v>278</v>
      </c>
      <c r="B39" s="266"/>
      <c r="C39" s="266"/>
      <c r="D39" s="266"/>
      <c r="E39" s="266"/>
      <c r="F39" s="266"/>
      <c r="G39" s="266"/>
      <c r="H39" s="266"/>
      <c r="I39" s="119">
        <v>100</v>
      </c>
      <c r="J39" s="128"/>
      <c r="K39" s="128">
        <v>0</v>
      </c>
      <c r="L39" s="315"/>
    </row>
    <row r="40" spans="1:12" ht="12.75">
      <c r="A40" s="265" t="s">
        <v>279</v>
      </c>
      <c r="B40" s="266"/>
      <c r="C40" s="266"/>
      <c r="D40" s="266"/>
      <c r="E40" s="266"/>
      <c r="F40" s="266"/>
      <c r="G40" s="266"/>
      <c r="H40" s="266"/>
      <c r="I40" s="119">
        <v>101</v>
      </c>
      <c r="J40" s="128"/>
      <c r="K40" s="128">
        <v>6587587</v>
      </c>
      <c r="L40" s="315"/>
    </row>
    <row r="41" spans="1:12" ht="12.75">
      <c r="A41" s="271" t="s">
        <v>280</v>
      </c>
      <c r="B41" s="272"/>
      <c r="C41" s="272"/>
      <c r="D41" s="272"/>
      <c r="E41" s="272"/>
      <c r="F41" s="272"/>
      <c r="G41" s="272"/>
      <c r="H41" s="272"/>
      <c r="I41" s="119">
        <v>102</v>
      </c>
      <c r="J41" s="168">
        <f>SUM(J38:J40)</f>
        <v>0</v>
      </c>
      <c r="K41" s="130">
        <f>SUM(K38:K40)</f>
        <v>6587587</v>
      </c>
      <c r="L41" s="315"/>
    </row>
    <row r="42" spans="1:12" ht="12.75">
      <c r="A42" s="265" t="s">
        <v>281</v>
      </c>
      <c r="B42" s="266"/>
      <c r="C42" s="266"/>
      <c r="D42" s="266"/>
      <c r="E42" s="266"/>
      <c r="F42" s="266"/>
      <c r="G42" s="266"/>
      <c r="H42" s="266"/>
      <c r="I42" s="119">
        <v>103</v>
      </c>
      <c r="J42" s="128">
        <v>12184470</v>
      </c>
      <c r="K42" s="128">
        <v>5398186</v>
      </c>
      <c r="L42" s="315"/>
    </row>
    <row r="43" spans="1:12" ht="12.75">
      <c r="A43" s="265" t="s">
        <v>180</v>
      </c>
      <c r="B43" s="266"/>
      <c r="C43" s="266"/>
      <c r="D43" s="266"/>
      <c r="E43" s="266"/>
      <c r="F43" s="266"/>
      <c r="G43" s="266"/>
      <c r="H43" s="266"/>
      <c r="I43" s="119">
        <v>104</v>
      </c>
      <c r="J43" s="128">
        <v>0</v>
      </c>
      <c r="K43" s="128">
        <v>0</v>
      </c>
      <c r="L43" s="315"/>
    </row>
    <row r="44" spans="1:12" ht="12.75">
      <c r="A44" s="265" t="s">
        <v>282</v>
      </c>
      <c r="B44" s="266"/>
      <c r="C44" s="266"/>
      <c r="D44" s="266"/>
      <c r="E44" s="266"/>
      <c r="F44" s="266"/>
      <c r="G44" s="266"/>
      <c r="H44" s="266"/>
      <c r="I44" s="119">
        <v>105</v>
      </c>
      <c r="J44" s="128">
        <v>0</v>
      </c>
      <c r="K44" s="128">
        <v>0</v>
      </c>
      <c r="L44" s="315"/>
    </row>
    <row r="45" spans="1:12" ht="12.75">
      <c r="A45" s="265" t="s">
        <v>283</v>
      </c>
      <c r="B45" s="266"/>
      <c r="C45" s="266"/>
      <c r="D45" s="266"/>
      <c r="E45" s="266"/>
      <c r="F45" s="266"/>
      <c r="G45" s="266"/>
      <c r="H45" s="266"/>
      <c r="I45" s="119">
        <v>106</v>
      </c>
      <c r="J45" s="128">
        <v>0</v>
      </c>
      <c r="K45" s="128">
        <v>0</v>
      </c>
      <c r="L45" s="315"/>
    </row>
    <row r="46" spans="1:12" ht="12.75">
      <c r="A46" s="265" t="s">
        <v>181</v>
      </c>
      <c r="B46" s="266"/>
      <c r="C46" s="266"/>
      <c r="D46" s="266"/>
      <c r="E46" s="266"/>
      <c r="F46" s="266"/>
      <c r="G46" s="266"/>
      <c r="H46" s="266"/>
      <c r="I46" s="119">
        <v>107</v>
      </c>
      <c r="J46" s="128"/>
      <c r="K46" s="128"/>
      <c r="L46" s="315"/>
    </row>
    <row r="47" spans="1:12" ht="12.75">
      <c r="A47" s="271" t="s">
        <v>284</v>
      </c>
      <c r="B47" s="272"/>
      <c r="C47" s="272"/>
      <c r="D47" s="272"/>
      <c r="E47" s="272"/>
      <c r="F47" s="272"/>
      <c r="G47" s="272"/>
      <c r="H47" s="272"/>
      <c r="I47" s="119">
        <v>108</v>
      </c>
      <c r="J47" s="168">
        <f>SUM(J42:J46)</f>
        <v>12184470</v>
      </c>
      <c r="K47" s="130">
        <f>SUM(K42:K46)</f>
        <v>5398186</v>
      </c>
      <c r="L47" s="315"/>
    </row>
    <row r="48" spans="1:12" ht="12.75">
      <c r="A48" s="271" t="s">
        <v>285</v>
      </c>
      <c r="B48" s="272"/>
      <c r="C48" s="272"/>
      <c r="D48" s="272"/>
      <c r="E48" s="272"/>
      <c r="F48" s="272"/>
      <c r="G48" s="272"/>
      <c r="H48" s="272"/>
      <c r="I48" s="119">
        <v>109</v>
      </c>
      <c r="J48" s="168">
        <f>IF(J41&gt;J47,J41-J47,0)</f>
        <v>0</v>
      </c>
      <c r="K48" s="130">
        <f>IF(K41&gt;K47,K41-K47,0)</f>
        <v>1189401</v>
      </c>
      <c r="L48" s="315"/>
    </row>
    <row r="49" spans="1:12" ht="12.75">
      <c r="A49" s="271" t="s">
        <v>286</v>
      </c>
      <c r="B49" s="272"/>
      <c r="C49" s="272"/>
      <c r="D49" s="272"/>
      <c r="E49" s="272"/>
      <c r="F49" s="272"/>
      <c r="G49" s="272"/>
      <c r="H49" s="272"/>
      <c r="I49" s="119">
        <v>110</v>
      </c>
      <c r="J49" s="168">
        <f>IF(J47&gt;J41,J47-J41,0)</f>
        <v>12184470</v>
      </c>
      <c r="K49" s="130">
        <f>IF(K47&gt;K41,K47-K41,0)</f>
        <v>0</v>
      </c>
      <c r="L49" s="315"/>
    </row>
    <row r="50" spans="1:12" ht="12.75">
      <c r="A50" s="265" t="s">
        <v>287</v>
      </c>
      <c r="B50" s="266"/>
      <c r="C50" s="266"/>
      <c r="D50" s="266"/>
      <c r="E50" s="266"/>
      <c r="F50" s="266"/>
      <c r="G50" s="266"/>
      <c r="H50" s="266"/>
      <c r="I50" s="119">
        <v>111</v>
      </c>
      <c r="J50" s="123">
        <f>IF(J22-J23+J35-J36+J48-J49&gt;0,J22-J23+J35-J36+J48-J49,0)</f>
        <v>0</v>
      </c>
      <c r="K50" s="13">
        <f>IF(K22-K23+K35-K36+K48-K49&gt;0,K22-K23+K35-K36+K48-K49,0)</f>
        <v>0</v>
      </c>
      <c r="L50" s="315"/>
    </row>
    <row r="51" spans="1:12" ht="12.75">
      <c r="A51" s="265" t="s">
        <v>288</v>
      </c>
      <c r="B51" s="266"/>
      <c r="C51" s="266"/>
      <c r="D51" s="266"/>
      <c r="E51" s="266"/>
      <c r="F51" s="266"/>
      <c r="G51" s="266"/>
      <c r="H51" s="266"/>
      <c r="I51" s="119">
        <v>112</v>
      </c>
      <c r="J51" s="123">
        <f>IF(J23-J22+J36-J35+J49-J48&gt;0,J23-J22+J36-J35+J49-J48,0)</f>
        <v>1389062</v>
      </c>
      <c r="K51" s="13">
        <f>IF(K23-K22+K36-K35+K49-K48&gt;0,K23-K22+K36-K35+K49-K48,0)</f>
        <v>596827</v>
      </c>
      <c r="L51" s="315"/>
    </row>
    <row r="52" spans="1:12" ht="12.75">
      <c r="A52" s="265" t="s">
        <v>182</v>
      </c>
      <c r="B52" s="266"/>
      <c r="C52" s="266"/>
      <c r="D52" s="266"/>
      <c r="E52" s="266"/>
      <c r="F52" s="266"/>
      <c r="G52" s="266"/>
      <c r="H52" s="266"/>
      <c r="I52" s="119">
        <v>113</v>
      </c>
      <c r="J52" s="128">
        <v>3006099</v>
      </c>
      <c r="K52" s="128">
        <v>1932074</v>
      </c>
      <c r="L52" s="315"/>
    </row>
    <row r="53" spans="1:12" ht="12.75">
      <c r="A53" s="265" t="s">
        <v>289</v>
      </c>
      <c r="B53" s="266"/>
      <c r="C53" s="266"/>
      <c r="D53" s="266"/>
      <c r="E53" s="266"/>
      <c r="F53" s="266"/>
      <c r="G53" s="266"/>
      <c r="H53" s="266"/>
      <c r="I53" s="119">
        <v>114</v>
      </c>
      <c r="J53" s="122">
        <v>0</v>
      </c>
      <c r="K53" s="5">
        <v>0</v>
      </c>
      <c r="L53" s="315"/>
    </row>
    <row r="54" spans="1:12" ht="12.75">
      <c r="A54" s="265" t="s">
        <v>290</v>
      </c>
      <c r="B54" s="266"/>
      <c r="C54" s="266"/>
      <c r="D54" s="266"/>
      <c r="E54" s="266"/>
      <c r="F54" s="266"/>
      <c r="G54" s="266"/>
      <c r="H54" s="266"/>
      <c r="I54" s="119">
        <v>115</v>
      </c>
      <c r="J54" s="122">
        <v>1389062</v>
      </c>
      <c r="K54" s="13">
        <v>596827</v>
      </c>
      <c r="L54" s="315"/>
    </row>
    <row r="55" spans="1:12" ht="12.75">
      <c r="A55" s="276" t="s">
        <v>183</v>
      </c>
      <c r="B55" s="277"/>
      <c r="C55" s="277"/>
      <c r="D55" s="277"/>
      <c r="E55" s="277"/>
      <c r="F55" s="277"/>
      <c r="G55" s="277"/>
      <c r="H55" s="277"/>
      <c r="I55" s="121">
        <v>116</v>
      </c>
      <c r="J55" s="124">
        <v>1617037</v>
      </c>
      <c r="K55" s="185">
        <v>1335247</v>
      </c>
      <c r="L55" s="315"/>
    </row>
    <row r="56" spans="1:11" s="181" customFormat="1" ht="12.75">
      <c r="A56" s="179"/>
      <c r="B56" s="179"/>
      <c r="C56" s="179"/>
      <c r="D56" s="179"/>
      <c r="E56" s="179"/>
      <c r="F56" s="179"/>
      <c r="G56" s="179"/>
      <c r="H56" s="179"/>
      <c r="I56" s="179"/>
      <c r="J56" s="180"/>
      <c r="K56" s="180"/>
    </row>
    <row r="57" spans="1:11" s="181" customFormat="1" ht="12.75">
      <c r="A57" s="179"/>
      <c r="B57" s="179"/>
      <c r="C57" s="179"/>
      <c r="D57" s="179"/>
      <c r="E57" s="179"/>
      <c r="F57" s="179"/>
      <c r="G57" s="179"/>
      <c r="H57" s="179"/>
      <c r="I57" s="179"/>
      <c r="J57" s="182"/>
      <c r="K57" s="182"/>
    </row>
    <row r="58" spans="1:11" s="181" customFormat="1" ht="12.75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s="181" customFormat="1" ht="12.75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2.7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</row>
    <row r="61" spans="1:11" ht="12.7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</row>
    <row r="62" spans="1:11" ht="12.7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</row>
    <row r="63" spans="1:11" ht="12.7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</row>
    <row r="64" spans="1:11" ht="12.7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</row>
    <row r="65" spans="1:11" ht="12.7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</row>
    <row r="66" spans="1:11" ht="12.7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</row>
    <row r="67" spans="1:11" ht="12.7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</row>
    <row r="68" spans="1:11" ht="12.7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</row>
    <row r="69" spans="1:11" ht="12.7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</row>
    <row r="70" spans="1:11" ht="12.7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</row>
    <row r="71" spans="1:11" ht="12.7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</row>
    <row r="72" spans="1:11" ht="12.7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</row>
    <row r="73" spans="1:11" ht="12.7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</row>
    <row r="74" spans="1:11" ht="12.7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</row>
    <row r="75" spans="1:11" ht="12.7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</row>
    <row r="76" spans="1:11" ht="12.7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</row>
    <row r="77" spans="1:11" ht="12.7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</row>
    <row r="78" spans="1:11" ht="12.7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</row>
    <row r="79" spans="1:11" ht="12.7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</row>
    <row r="80" spans="1:11" ht="12.75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</row>
    <row r="81" spans="1:11" ht="12.7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</row>
    <row r="82" spans="1:11" ht="12.7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</row>
    <row r="83" spans="1:11" ht="12.75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</row>
    <row r="84" spans="1:11" ht="12.7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</row>
    <row r="85" spans="1:11" ht="12.75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</row>
    <row r="86" spans="1:11" ht="12.75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</row>
    <row r="87" spans="1:11" ht="12.7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</row>
    <row r="88" spans="1:11" ht="12.7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</row>
    <row r="89" spans="1:11" ht="12.7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</row>
    <row r="90" spans="1:11" ht="12.7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</row>
    <row r="91" spans="1:11" ht="12.7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</row>
    <row r="92" spans="1:11" ht="12.7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</row>
    <row r="93" spans="1:11" ht="12.75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</row>
    <row r="94" spans="1:11" ht="12.75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</row>
    <row r="95" spans="1:11" ht="12.7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</row>
    <row r="96" spans="1:11" ht="12.75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</row>
    <row r="97" spans="1:11" ht="12.75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</row>
    <row r="98" spans="1:11" ht="12.75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</row>
    <row r="99" spans="1:11" ht="12.75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</row>
    <row r="100" spans="1:11" ht="12.7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</row>
    <row r="101" spans="1:11" ht="12.75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</row>
    <row r="102" spans="1:11" ht="12.75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</row>
    <row r="103" spans="1:11" ht="12.7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</row>
    <row r="104" spans="1:11" ht="12.7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</row>
    <row r="105" spans="1:11" ht="12.75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</row>
    <row r="106" spans="1:11" ht="12.7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</row>
    <row r="107" spans="1:11" ht="12.75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</row>
    <row r="108" spans="1:11" ht="12.75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</row>
    <row r="109" spans="1:11" ht="12.75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</row>
    <row r="110" spans="1:11" ht="12.75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</row>
    <row r="111" spans="1:11" ht="12.7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</row>
    <row r="112" spans="1:11" ht="12.75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</row>
    <row r="113" spans="1:11" ht="12.7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</row>
    <row r="114" spans="1:11" ht="12.7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</row>
    <row r="115" spans="1:11" ht="12.75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</row>
    <row r="116" spans="1:11" ht="12.75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</row>
    <row r="117" spans="1:11" ht="12.75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</row>
    <row r="118" spans="1:11" ht="12.7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</row>
    <row r="119" spans="1:11" ht="12.75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</row>
    <row r="120" spans="1:11" ht="12.75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</row>
    <row r="121" spans="1:11" ht="12.75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</row>
    <row r="122" spans="1:11" ht="12.75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</row>
    <row r="123" spans="1:11" ht="12.75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</row>
    <row r="124" spans="1:11" ht="12.75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</row>
    <row r="125" spans="1:11" ht="12.75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</row>
    <row r="126" spans="1:11" ht="12.75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</row>
    <row r="127" spans="1:11" ht="12.75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</row>
    <row r="128" spans="1:11" ht="12.75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</row>
    <row r="129" spans="1:11" ht="12.75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</row>
    <row r="130" spans="1:11" ht="12.75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</row>
    <row r="131" spans="1:11" ht="12.75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</row>
    <row r="132" spans="1:11" ht="12.75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</row>
    <row r="133" spans="1:11" ht="12.75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</row>
    <row r="134" spans="1:11" ht="12.75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</row>
    <row r="135" spans="1:11" ht="12.75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</row>
    <row r="136" spans="1:11" ht="12.7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</row>
    <row r="137" spans="1:11" ht="12.75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</row>
    <row r="138" spans="1:11" ht="12.75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</row>
    <row r="139" spans="1:11" ht="12.75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</row>
    <row r="140" spans="1:11" ht="12.75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</row>
    <row r="141" spans="1:11" ht="12.75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</row>
    <row r="142" spans="1:11" ht="12.75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</row>
    <row r="143" spans="1:11" ht="12.75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</row>
    <row r="144" spans="1:11" ht="12.75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</row>
    <row r="145" spans="1:11" ht="12.75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</row>
    <row r="146" spans="1:11" ht="12.75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</row>
    <row r="147" spans="1:11" ht="12.75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</row>
    <row r="148" spans="1:11" ht="12.75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</row>
    <row r="149" spans="1:11" ht="12.75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</row>
    <row r="150" spans="1:11" ht="12.75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</row>
    <row r="151" spans="1:11" ht="12.75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</row>
    <row r="152" spans="1:11" ht="12.75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</row>
    <row r="153" spans="1:11" ht="12.75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</row>
    <row r="154" spans="1:11" ht="12.75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</row>
    <row r="155" spans="1:11" ht="12.75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</row>
    <row r="156" spans="1:11" ht="12.75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</row>
    <row r="157" spans="1:11" ht="12.75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</row>
    <row r="158" spans="1:11" ht="12.75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</row>
    <row r="159" spans="1:11" ht="12.75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</row>
    <row r="160" spans="1:11" ht="12.75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</row>
    <row r="161" spans="1:11" ht="12.75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</row>
    <row r="162" spans="1:11" ht="12.75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</row>
    <row r="163" spans="1:11" ht="12.75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</row>
    <row r="164" spans="1:11" ht="12.75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</row>
    <row r="165" spans="1:11" ht="12.75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</row>
    <row r="166" spans="1:11" ht="12.75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</row>
    <row r="167" spans="1:11" ht="12.75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</row>
    <row r="168" spans="1:11" ht="12.75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</row>
    <row r="169" spans="1:11" ht="12.7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</row>
    <row r="170" spans="1:11" ht="12.75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</row>
    <row r="171" spans="1:11" ht="12.75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</row>
    <row r="172" spans="1:11" ht="12.75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</row>
    <row r="173" spans="1:11" ht="12.75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</row>
    <row r="174" spans="1:11" ht="12.75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</row>
    <row r="175" spans="1:11" ht="12.75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</row>
    <row r="176" spans="1:11" ht="12.75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</row>
    <row r="177" spans="1:11" ht="12.75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</row>
    <row r="178" spans="1:11" ht="12.75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</row>
    <row r="179" spans="1:11" ht="12.75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</row>
    <row r="180" spans="1:11" ht="12.75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</row>
    <row r="181" spans="1:11" ht="12.75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</row>
    <row r="182" spans="1:11" ht="12.75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</row>
    <row r="183" spans="1:11" ht="12.75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</row>
    <row r="184" spans="1:11" ht="12.75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</row>
    <row r="185" spans="1:11" ht="12.75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</row>
    <row r="186" spans="1:11" ht="12.75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</row>
    <row r="187" spans="1:11" ht="12.75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</row>
    <row r="188" spans="1:11" ht="12.75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</row>
    <row r="189" spans="1:11" ht="12.75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</row>
    <row r="190" spans="1:11" ht="12.75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</row>
    <row r="191" spans="1:11" ht="12.75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</row>
    <row r="192" spans="1:11" ht="12.75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</row>
    <row r="193" spans="1:11" ht="12.75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</row>
    <row r="194" spans="1:11" ht="12.75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</row>
    <row r="195" spans="1:11" ht="12.75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</row>
    <row r="196" spans="1:11" ht="12.75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</row>
    <row r="197" spans="1:11" ht="12.75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</row>
    <row r="198" spans="1:11" ht="12.75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</row>
    <row r="199" spans="1:11" ht="12.75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</row>
    <row r="200" spans="1:11" ht="12.75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</row>
    <row r="201" spans="1:11" ht="12.75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</row>
    <row r="202" spans="1:11" ht="12.75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</row>
    <row r="203" spans="1:11" ht="12.75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</row>
    <row r="204" spans="1:11" ht="12.75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</row>
    <row r="205" spans="1:11" ht="12.75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</row>
    <row r="206" spans="1:11" ht="12.75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</row>
    <row r="207" spans="1:11" ht="12.75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</row>
    <row r="208" spans="1:11" ht="12.75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</row>
    <row r="209" spans="1:11" ht="12.75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</row>
    <row r="210" spans="1:11" ht="12.75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</row>
    <row r="211" spans="1:11" ht="12.7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</row>
    <row r="212" spans="1:11" ht="12.75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</row>
    <row r="213" spans="1:11" ht="12.75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</row>
    <row r="214" spans="1:11" ht="12.75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</row>
    <row r="215" spans="1:11" ht="12.75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</row>
    <row r="216" spans="1:11" ht="12.75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</row>
    <row r="217" spans="1:11" ht="12.75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</row>
    <row r="218" spans="1:11" ht="12.75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</row>
    <row r="219" spans="1:11" ht="12.75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</row>
    <row r="220" spans="1:11" ht="12.75">
      <c r="A220" s="120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</row>
    <row r="221" spans="1:11" ht="12.75">
      <c r="A221" s="120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</row>
    <row r="222" spans="1:11" ht="12.75">
      <c r="A222" s="120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</row>
    <row r="223" spans="1:11" ht="12.75">
      <c r="A223" s="120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</row>
    <row r="224" spans="1:11" ht="12.75">
      <c r="A224" s="120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</row>
    <row r="225" spans="1:11" ht="12.75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</row>
    <row r="226" spans="1:11" ht="12.75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</row>
    <row r="227" spans="1:11" ht="12.75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</row>
    <row r="228" spans="1:11" ht="12.75">
      <c r="A228" s="120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</row>
    <row r="229" spans="1:11" ht="12.75">
      <c r="A229" s="120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</row>
    <row r="230" spans="1:11" ht="12.75">
      <c r="A230" s="120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</row>
    <row r="231" spans="1:11" ht="12.75">
      <c r="A231" s="120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</row>
    <row r="232" spans="1:11" ht="12.75">
      <c r="A232" s="120"/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</row>
    <row r="233" spans="1:11" ht="12.75">
      <c r="A233" s="120"/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</row>
    <row r="234" spans="1:11" ht="12.75">
      <c r="A234" s="120"/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</row>
    <row r="235" spans="1:11" ht="12.75">
      <c r="A235" s="120"/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</row>
    <row r="236" spans="1:11" ht="12.75">
      <c r="A236" s="120"/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</row>
    <row r="237" spans="1:11" ht="12.75">
      <c r="A237" s="120"/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</row>
    <row r="238" spans="1:11" ht="12.75">
      <c r="A238" s="120"/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</row>
    <row r="239" spans="1:11" ht="12.75">
      <c r="A239" s="120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</row>
    <row r="240" spans="1:11" ht="12.75">
      <c r="A240" s="120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</row>
    <row r="241" spans="1:11" ht="12.75">
      <c r="A241" s="120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</row>
    <row r="242" spans="1:11" ht="12.75">
      <c r="A242" s="120"/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</row>
    <row r="243" spans="1:11" ht="12.75">
      <c r="A243" s="120"/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</row>
    <row r="244" spans="1:11" ht="12.75">
      <c r="A244" s="120"/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</row>
    <row r="245" spans="1:11" ht="12.75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</row>
    <row r="246" spans="1:11" ht="12.75">
      <c r="A246" s="120"/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</row>
    <row r="247" spans="1:11" ht="12.75">
      <c r="A247" s="120"/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</row>
    <row r="248" spans="1:11" ht="12.75">
      <c r="A248" s="120"/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</row>
    <row r="249" spans="1:11" ht="12.75">
      <c r="A249" s="120"/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</row>
    <row r="250" spans="1:11" ht="12.75">
      <c r="A250" s="120"/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</row>
    <row r="251" spans="1:11" ht="12.75">
      <c r="A251" s="120"/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</row>
    <row r="252" spans="1:11" ht="12.75">
      <c r="A252" s="120"/>
      <c r="B252" s="120"/>
      <c r="C252" s="120"/>
      <c r="D252" s="120"/>
      <c r="E252" s="120"/>
      <c r="F252" s="120"/>
      <c r="G252" s="120"/>
      <c r="H252" s="120"/>
      <c r="I252" s="120"/>
      <c r="J252" s="120"/>
      <c r="K252" s="120"/>
    </row>
    <row r="253" spans="1:11" ht="12.75">
      <c r="A253" s="120"/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</row>
    <row r="254" spans="1:11" ht="12.75">
      <c r="A254" s="120"/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</row>
    <row r="255" spans="1:11" ht="12.75">
      <c r="A255" s="120"/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</row>
    <row r="256" spans="1:11" ht="12.75">
      <c r="A256" s="120"/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</row>
    <row r="257" spans="1:11" ht="12.75">
      <c r="A257" s="120"/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</row>
    <row r="258" spans="1:11" ht="12.75">
      <c r="A258" s="120"/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</row>
    <row r="259" spans="1:11" ht="12.75">
      <c r="A259" s="120"/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</row>
    <row r="260" spans="1:11" ht="12.75">
      <c r="A260" s="120"/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</row>
    <row r="261" spans="1:11" ht="12.75">
      <c r="A261" s="120"/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</row>
    <row r="262" spans="1:11" ht="12.75">
      <c r="A262" s="120"/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</row>
    <row r="263" spans="1:11" ht="12.75">
      <c r="A263" s="120"/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</row>
    <row r="264" spans="1:11" ht="12.75">
      <c r="A264" s="120"/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</row>
    <row r="265" spans="1:11" ht="12.75">
      <c r="A265" s="120"/>
      <c r="B265" s="120"/>
      <c r="C265" s="120"/>
      <c r="D265" s="120"/>
      <c r="E265" s="120"/>
      <c r="F265" s="120"/>
      <c r="G265" s="120"/>
      <c r="H265" s="120"/>
      <c r="I265" s="120"/>
      <c r="J265" s="120"/>
      <c r="K265" s="120"/>
    </row>
    <row r="266" spans="1:11" ht="12.75">
      <c r="A266" s="120"/>
      <c r="B266" s="120"/>
      <c r="C266" s="120"/>
      <c r="D266" s="120"/>
      <c r="E266" s="120"/>
      <c r="F266" s="120"/>
      <c r="G266" s="120"/>
      <c r="H266" s="120"/>
      <c r="I266" s="120"/>
      <c r="J266" s="120"/>
      <c r="K266" s="120"/>
    </row>
    <row r="267" spans="1:11" ht="12.75">
      <c r="A267" s="120"/>
      <c r="B267" s="120"/>
      <c r="C267" s="120"/>
      <c r="D267" s="120"/>
      <c r="E267" s="120"/>
      <c r="F267" s="120"/>
      <c r="G267" s="120"/>
      <c r="H267" s="120"/>
      <c r="I267" s="120"/>
      <c r="J267" s="120"/>
      <c r="K267" s="120"/>
    </row>
    <row r="268" spans="1:11" ht="12.75">
      <c r="A268" s="120"/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</row>
    <row r="269" spans="1:11" ht="12.75">
      <c r="A269" s="120"/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</row>
    <row r="270" spans="1:11" ht="12.75">
      <c r="A270" s="120"/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</row>
    <row r="271" spans="1:11" ht="12.75">
      <c r="A271" s="120"/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</row>
    <row r="272" spans="1:11" ht="12.75">
      <c r="A272" s="120"/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</row>
    <row r="273" spans="1:11" ht="12.75">
      <c r="A273" s="120"/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</row>
    <row r="274" spans="1:11" ht="12.75">
      <c r="A274" s="120"/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</row>
    <row r="275" spans="1:11" ht="12.75">
      <c r="A275" s="120"/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</row>
    <row r="276" spans="1:11" ht="12.75">
      <c r="A276" s="120"/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</row>
    <row r="277" spans="1:11" ht="12.75">
      <c r="A277" s="120"/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</row>
    <row r="278" spans="1:11" ht="12.75">
      <c r="A278" s="120"/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</row>
    <row r="279" spans="1:11" ht="12.75">
      <c r="A279" s="120"/>
      <c r="B279" s="120"/>
      <c r="C279" s="120"/>
      <c r="D279" s="120"/>
      <c r="E279" s="120"/>
      <c r="F279" s="120"/>
      <c r="G279" s="120"/>
      <c r="H279" s="120"/>
      <c r="I279" s="120"/>
      <c r="J279" s="120"/>
      <c r="K279" s="120"/>
    </row>
    <row r="280" spans="1:11" ht="12.75">
      <c r="A280" s="120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</row>
    <row r="281" spans="1:11" ht="12.75">
      <c r="A281" s="120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</row>
    <row r="282" spans="1:11" ht="12.75">
      <c r="A282" s="120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</row>
    <row r="283" spans="1:11" ht="12.75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</row>
    <row r="284" spans="1:11" ht="12.75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</row>
    <row r="285" spans="1:11" ht="12.75">
      <c r="A285" s="120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</row>
    <row r="286" spans="1:11" ht="12.75">
      <c r="A286" s="120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</row>
    <row r="287" spans="1:11" ht="12.75">
      <c r="A287" s="120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</row>
    <row r="288" spans="1:11" ht="12.75">
      <c r="A288" s="120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</row>
    <row r="289" spans="1:11" ht="12.75">
      <c r="A289" s="120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</row>
    <row r="290" spans="1:11" ht="12.75">
      <c r="A290" s="120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</row>
    <row r="291" spans="1:11" ht="12.75">
      <c r="A291" s="120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</row>
    <row r="292" spans="1:11" ht="12.75">
      <c r="A292" s="120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</row>
    <row r="293" spans="1:11" ht="12.75">
      <c r="A293" s="120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</row>
    <row r="294" spans="1:11" ht="12.75">
      <c r="A294" s="120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</row>
    <row r="295" spans="1:11" ht="12.75">
      <c r="A295" s="120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</row>
    <row r="296" spans="1:11" ht="12.75">
      <c r="A296" s="120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</row>
    <row r="297" spans="1:11" ht="12.75">
      <c r="A297" s="120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</row>
    <row r="298" spans="1:11" ht="12.75">
      <c r="A298" s="120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</row>
    <row r="299" spans="1:11" ht="12.75">
      <c r="A299" s="120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</row>
    <row r="300" spans="1:11" ht="12.75">
      <c r="A300" s="120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</row>
    <row r="301" spans="1:11" ht="12.75">
      <c r="A301" s="120"/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</row>
    <row r="302" spans="1:11" ht="12.75">
      <c r="A302" s="120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</row>
    <row r="303" spans="1:11" ht="12.75">
      <c r="A303" s="120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</row>
    <row r="304" spans="1:11" ht="12.75">
      <c r="A304" s="120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</row>
    <row r="305" spans="1:11" ht="12.75">
      <c r="A305" s="120"/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</row>
    <row r="306" spans="1:11" ht="12.75">
      <c r="A306" s="120"/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</row>
    <row r="307" spans="1:11" ht="12.75">
      <c r="A307" s="120"/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</row>
    <row r="308" spans="1:11" ht="12.75">
      <c r="A308" s="120"/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</row>
    <row r="309" spans="1:11" ht="12.75">
      <c r="A309" s="120"/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</row>
    <row r="310" spans="1:11" ht="12.75">
      <c r="A310" s="120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</row>
    <row r="311" spans="1:11" ht="12.75">
      <c r="A311" s="120"/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</row>
    <row r="312" spans="1:11" ht="12.75">
      <c r="A312" s="120"/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</row>
    <row r="313" spans="1:11" ht="12.75">
      <c r="A313" s="120"/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</row>
    <row r="314" spans="1:11" ht="12.75">
      <c r="A314" s="120"/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</row>
    <row r="315" spans="1:11" ht="12.75">
      <c r="A315" s="120"/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</row>
    <row r="316" spans="1:11" ht="12.75">
      <c r="A316" s="120"/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</row>
    <row r="317" spans="1:11" ht="12.75">
      <c r="A317" s="120"/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</row>
    <row r="318" spans="1:11" ht="12.75">
      <c r="A318" s="120"/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</row>
    <row r="319" spans="1:11" ht="12.75">
      <c r="A319" s="120"/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</row>
    <row r="320" spans="1:11" ht="12.75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</row>
    <row r="321" spans="1:11" ht="12.75">
      <c r="A321" s="120"/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</row>
    <row r="322" spans="1:11" ht="12.75">
      <c r="A322" s="120"/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</row>
    <row r="323" spans="1:11" ht="12.75">
      <c r="A323" s="120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</row>
    <row r="324" spans="1:11" ht="12.75">
      <c r="A324" s="120"/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</row>
    <row r="325" spans="1:11" ht="12.75">
      <c r="A325" s="120"/>
      <c r="B325" s="120"/>
      <c r="C325" s="120"/>
      <c r="D325" s="120"/>
      <c r="E325" s="120"/>
      <c r="F325" s="120"/>
      <c r="G325" s="120"/>
      <c r="H325" s="120"/>
      <c r="I325" s="120"/>
      <c r="J325" s="120"/>
      <c r="K325" s="120"/>
    </row>
    <row r="326" spans="1:11" ht="12.75">
      <c r="A326" s="120"/>
      <c r="B326" s="120"/>
      <c r="C326" s="120"/>
      <c r="D326" s="120"/>
      <c r="E326" s="120"/>
      <c r="F326" s="120"/>
      <c r="G326" s="120"/>
      <c r="H326" s="120"/>
      <c r="I326" s="120"/>
      <c r="J326" s="120"/>
      <c r="K326" s="120"/>
    </row>
    <row r="327" spans="1:11" ht="12.75">
      <c r="A327" s="120"/>
      <c r="B327" s="120"/>
      <c r="C327" s="120"/>
      <c r="D327" s="120"/>
      <c r="E327" s="120"/>
      <c r="F327" s="120"/>
      <c r="G327" s="120"/>
      <c r="H327" s="120"/>
      <c r="I327" s="120"/>
      <c r="J327" s="120"/>
      <c r="K327" s="120"/>
    </row>
    <row r="328" spans="1:11" ht="12.75">
      <c r="A328" s="120"/>
      <c r="B328" s="120"/>
      <c r="C328" s="120"/>
      <c r="D328" s="120"/>
      <c r="E328" s="120"/>
      <c r="F328" s="120"/>
      <c r="G328" s="120"/>
      <c r="H328" s="120"/>
      <c r="I328" s="120"/>
      <c r="J328" s="120"/>
      <c r="K328" s="120"/>
    </row>
    <row r="329" spans="1:11" ht="12.75">
      <c r="A329" s="120"/>
      <c r="B329" s="120"/>
      <c r="C329" s="120"/>
      <c r="D329" s="120"/>
      <c r="E329" s="120"/>
      <c r="F329" s="120"/>
      <c r="G329" s="120"/>
      <c r="H329" s="120"/>
      <c r="I329" s="120"/>
      <c r="J329" s="120"/>
      <c r="K329" s="120"/>
    </row>
    <row r="330" spans="1:11" ht="12.75">
      <c r="A330" s="120"/>
      <c r="B330" s="120"/>
      <c r="C330" s="120"/>
      <c r="D330" s="120"/>
      <c r="E330" s="120"/>
      <c r="F330" s="120"/>
      <c r="G330" s="120"/>
      <c r="H330" s="120"/>
      <c r="I330" s="120"/>
      <c r="J330" s="120"/>
      <c r="K330" s="120"/>
    </row>
    <row r="331" spans="1:11" ht="12.75">
      <c r="A331" s="120"/>
      <c r="B331" s="120"/>
      <c r="C331" s="120"/>
      <c r="D331" s="120"/>
      <c r="E331" s="120"/>
      <c r="F331" s="120"/>
      <c r="G331" s="120"/>
      <c r="H331" s="120"/>
      <c r="I331" s="120"/>
      <c r="J331" s="120"/>
      <c r="K331" s="120"/>
    </row>
    <row r="332" spans="1:11" ht="12.75">
      <c r="A332" s="120"/>
      <c r="B332" s="120"/>
      <c r="C332" s="120"/>
      <c r="D332" s="120"/>
      <c r="E332" s="120"/>
      <c r="F332" s="120"/>
      <c r="G332" s="120"/>
      <c r="H332" s="120"/>
      <c r="I332" s="120"/>
      <c r="J332" s="120"/>
      <c r="K332" s="120"/>
    </row>
    <row r="333" spans="1:11" ht="12.75">
      <c r="A333" s="120"/>
      <c r="B333" s="120"/>
      <c r="C333" s="120"/>
      <c r="D333" s="120"/>
      <c r="E333" s="120"/>
      <c r="F333" s="120"/>
      <c r="G333" s="120"/>
      <c r="H333" s="120"/>
      <c r="I333" s="120"/>
      <c r="J333" s="120"/>
      <c r="K333" s="120"/>
    </row>
    <row r="334" spans="1:11" ht="12.75">
      <c r="A334" s="120"/>
      <c r="B334" s="120"/>
      <c r="C334" s="120"/>
      <c r="D334" s="120"/>
      <c r="E334" s="120"/>
      <c r="F334" s="120"/>
      <c r="G334" s="120"/>
      <c r="H334" s="120"/>
      <c r="I334" s="120"/>
      <c r="J334" s="120"/>
      <c r="K334" s="120"/>
    </row>
    <row r="335" spans="1:11" ht="12.75">
      <c r="A335" s="120"/>
      <c r="B335" s="120"/>
      <c r="C335" s="120"/>
      <c r="D335" s="120"/>
      <c r="E335" s="120"/>
      <c r="F335" s="120"/>
      <c r="G335" s="120"/>
      <c r="H335" s="120"/>
      <c r="I335" s="120"/>
      <c r="J335" s="120"/>
      <c r="K335" s="120"/>
    </row>
    <row r="336" spans="1:11" ht="12.75">
      <c r="A336" s="120"/>
      <c r="B336" s="120"/>
      <c r="C336" s="120"/>
      <c r="D336" s="120"/>
      <c r="E336" s="120"/>
      <c r="F336" s="120"/>
      <c r="G336" s="120"/>
      <c r="H336" s="120"/>
      <c r="I336" s="120"/>
      <c r="J336" s="120"/>
      <c r="K336" s="120"/>
    </row>
    <row r="337" spans="1:11" ht="12.75">
      <c r="A337" s="120"/>
      <c r="B337" s="120"/>
      <c r="C337" s="120"/>
      <c r="D337" s="120"/>
      <c r="E337" s="120"/>
      <c r="F337" s="120"/>
      <c r="G337" s="120"/>
      <c r="H337" s="120"/>
      <c r="I337" s="120"/>
      <c r="J337" s="120"/>
      <c r="K337" s="120"/>
    </row>
    <row r="338" spans="1:11" ht="12.75">
      <c r="A338" s="120"/>
      <c r="B338" s="120"/>
      <c r="C338" s="120"/>
      <c r="D338" s="120"/>
      <c r="E338" s="120"/>
      <c r="F338" s="120"/>
      <c r="G338" s="120"/>
      <c r="H338" s="120"/>
      <c r="I338" s="120"/>
      <c r="J338" s="120"/>
      <c r="K338" s="120"/>
    </row>
    <row r="339" spans="1:11" ht="12.75">
      <c r="A339" s="120"/>
      <c r="B339" s="120"/>
      <c r="C339" s="120"/>
      <c r="D339" s="120"/>
      <c r="E339" s="120"/>
      <c r="F339" s="120"/>
      <c r="G339" s="120"/>
      <c r="H339" s="120"/>
      <c r="I339" s="120"/>
      <c r="J339" s="120"/>
      <c r="K339" s="120"/>
    </row>
    <row r="340" spans="1:11" ht="12.75">
      <c r="A340" s="120"/>
      <c r="B340" s="120"/>
      <c r="C340" s="120"/>
      <c r="D340" s="120"/>
      <c r="E340" s="120"/>
      <c r="F340" s="120"/>
      <c r="G340" s="120"/>
      <c r="H340" s="120"/>
      <c r="I340" s="120"/>
      <c r="J340" s="120"/>
      <c r="K340" s="120"/>
    </row>
    <row r="341" spans="1:11" ht="12.75">
      <c r="A341" s="120"/>
      <c r="B341" s="120"/>
      <c r="C341" s="120"/>
      <c r="D341" s="120"/>
      <c r="E341" s="120"/>
      <c r="F341" s="120"/>
      <c r="G341" s="120"/>
      <c r="H341" s="120"/>
      <c r="I341" s="120"/>
      <c r="J341" s="120"/>
      <c r="K341" s="120"/>
    </row>
    <row r="342" spans="1:11" ht="12.75">
      <c r="A342" s="120"/>
      <c r="B342" s="120"/>
      <c r="C342" s="120"/>
      <c r="D342" s="120"/>
      <c r="E342" s="120"/>
      <c r="F342" s="120"/>
      <c r="G342" s="120"/>
      <c r="H342" s="120"/>
      <c r="I342" s="120"/>
      <c r="J342" s="120"/>
      <c r="K342" s="120"/>
    </row>
    <row r="343" spans="1:11" ht="12.75">
      <c r="A343" s="120"/>
      <c r="B343" s="120"/>
      <c r="C343" s="120"/>
      <c r="D343" s="120"/>
      <c r="E343" s="120"/>
      <c r="F343" s="120"/>
      <c r="G343" s="120"/>
      <c r="H343" s="120"/>
      <c r="I343" s="120"/>
      <c r="J343" s="120"/>
      <c r="K343" s="120"/>
    </row>
    <row r="344" spans="1:11" ht="12.75">
      <c r="A344" s="120"/>
      <c r="B344" s="120"/>
      <c r="C344" s="120"/>
      <c r="D344" s="120"/>
      <c r="E344" s="120"/>
      <c r="F344" s="120"/>
      <c r="G344" s="120"/>
      <c r="H344" s="120"/>
      <c r="I344" s="120"/>
      <c r="J344" s="120"/>
      <c r="K344" s="120"/>
    </row>
    <row r="345" spans="1:11" ht="12.75">
      <c r="A345" s="120"/>
      <c r="B345" s="120"/>
      <c r="C345" s="120"/>
      <c r="D345" s="120"/>
      <c r="E345" s="120"/>
      <c r="F345" s="120"/>
      <c r="G345" s="120"/>
      <c r="H345" s="120"/>
      <c r="I345" s="120"/>
      <c r="J345" s="120"/>
      <c r="K345" s="120"/>
    </row>
    <row r="346" spans="1:11" ht="12.75">
      <c r="A346" s="120"/>
      <c r="B346" s="120"/>
      <c r="C346" s="120"/>
      <c r="D346" s="120"/>
      <c r="E346" s="120"/>
      <c r="F346" s="120"/>
      <c r="G346" s="120"/>
      <c r="H346" s="120"/>
      <c r="I346" s="120"/>
      <c r="J346" s="120"/>
      <c r="K346" s="120"/>
    </row>
    <row r="347" spans="1:11" ht="12.75">
      <c r="A347" s="120"/>
      <c r="B347" s="120"/>
      <c r="C347" s="120"/>
      <c r="D347" s="120"/>
      <c r="E347" s="120"/>
      <c r="F347" s="120"/>
      <c r="G347" s="120"/>
      <c r="H347" s="120"/>
      <c r="I347" s="120"/>
      <c r="J347" s="120"/>
      <c r="K347" s="120"/>
    </row>
    <row r="348" spans="1:11" ht="12.75">
      <c r="A348" s="120"/>
      <c r="B348" s="120"/>
      <c r="C348" s="120"/>
      <c r="D348" s="120"/>
      <c r="E348" s="120"/>
      <c r="F348" s="120"/>
      <c r="G348" s="120"/>
      <c r="H348" s="120"/>
      <c r="I348" s="120"/>
      <c r="J348" s="120"/>
      <c r="K348" s="120"/>
    </row>
    <row r="349" spans="1:11" ht="12.75">
      <c r="A349" s="120"/>
      <c r="B349" s="120"/>
      <c r="C349" s="120"/>
      <c r="D349" s="120"/>
      <c r="E349" s="120"/>
      <c r="F349" s="120"/>
      <c r="G349" s="120"/>
      <c r="H349" s="120"/>
      <c r="I349" s="120"/>
      <c r="J349" s="120"/>
      <c r="K349" s="120"/>
    </row>
    <row r="350" spans="1:11" ht="12.75">
      <c r="A350" s="120"/>
      <c r="B350" s="120"/>
      <c r="C350" s="120"/>
      <c r="D350" s="120"/>
      <c r="E350" s="120"/>
      <c r="F350" s="120"/>
      <c r="G350" s="120"/>
      <c r="H350" s="120"/>
      <c r="I350" s="120"/>
      <c r="J350" s="120"/>
      <c r="K350" s="120"/>
    </row>
    <row r="351" spans="1:11" ht="12.75">
      <c r="A351" s="120"/>
      <c r="B351" s="120"/>
      <c r="C351" s="120"/>
      <c r="D351" s="120"/>
      <c r="E351" s="120"/>
      <c r="F351" s="120"/>
      <c r="G351" s="120"/>
      <c r="H351" s="120"/>
      <c r="I351" s="120"/>
      <c r="J351" s="120"/>
      <c r="K351" s="120"/>
    </row>
    <row r="352" spans="1:11" ht="12.75">
      <c r="A352" s="120"/>
      <c r="B352" s="120"/>
      <c r="C352" s="120"/>
      <c r="D352" s="120"/>
      <c r="E352" s="120"/>
      <c r="F352" s="120"/>
      <c r="G352" s="120"/>
      <c r="H352" s="120"/>
      <c r="I352" s="120"/>
      <c r="J352" s="120"/>
      <c r="K352" s="120"/>
    </row>
    <row r="353" spans="1:11" ht="12.75">
      <c r="A353" s="120"/>
      <c r="B353" s="120"/>
      <c r="C353" s="120"/>
      <c r="D353" s="120"/>
      <c r="E353" s="120"/>
      <c r="F353" s="120"/>
      <c r="G353" s="120"/>
      <c r="H353" s="120"/>
      <c r="I353" s="120"/>
      <c r="J353" s="120"/>
      <c r="K353" s="120"/>
    </row>
    <row r="354" spans="1:11" ht="12.75">
      <c r="A354" s="120"/>
      <c r="B354" s="120"/>
      <c r="C354" s="120"/>
      <c r="D354" s="120"/>
      <c r="E354" s="120"/>
      <c r="F354" s="120"/>
      <c r="G354" s="120"/>
      <c r="H354" s="120"/>
      <c r="I354" s="120"/>
      <c r="J354" s="120"/>
      <c r="K354" s="120"/>
    </row>
    <row r="355" spans="1:11" ht="12.75">
      <c r="A355" s="120"/>
      <c r="B355" s="120"/>
      <c r="C355" s="120"/>
      <c r="D355" s="120"/>
      <c r="E355" s="120"/>
      <c r="F355" s="120"/>
      <c r="G355" s="120"/>
      <c r="H355" s="120"/>
      <c r="I355" s="120"/>
      <c r="J355" s="120"/>
      <c r="K355" s="120"/>
    </row>
    <row r="356" spans="1:11" ht="12.75">
      <c r="A356" s="120"/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</row>
    <row r="357" spans="1:11" ht="12.75">
      <c r="A357" s="120"/>
      <c r="B357" s="120"/>
      <c r="C357" s="120"/>
      <c r="D357" s="120"/>
      <c r="E357" s="120"/>
      <c r="F357" s="120"/>
      <c r="G357" s="120"/>
      <c r="H357" s="120"/>
      <c r="I357" s="120"/>
      <c r="J357" s="120"/>
      <c r="K357" s="120"/>
    </row>
    <row r="358" spans="1:11" ht="12.75">
      <c r="A358" s="120"/>
      <c r="B358" s="120"/>
      <c r="C358" s="120"/>
      <c r="D358" s="120"/>
      <c r="E358" s="120"/>
      <c r="F358" s="120"/>
      <c r="G358" s="120"/>
      <c r="H358" s="120"/>
      <c r="I358" s="120"/>
      <c r="J358" s="120"/>
      <c r="K358" s="120"/>
    </row>
    <row r="359" spans="1:11" ht="12.75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</row>
    <row r="360" spans="1:11" ht="12.75">
      <c r="A360" s="120"/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</row>
    <row r="361" spans="1:11" ht="12.75">
      <c r="A361" s="120"/>
      <c r="B361" s="120"/>
      <c r="C361" s="120"/>
      <c r="D361" s="120"/>
      <c r="E361" s="120"/>
      <c r="F361" s="120"/>
      <c r="G361" s="120"/>
      <c r="H361" s="120"/>
      <c r="I361" s="120"/>
      <c r="J361" s="120"/>
      <c r="K361" s="120"/>
    </row>
    <row r="362" spans="1:11" ht="12.75">
      <c r="A362" s="120"/>
      <c r="B362" s="120"/>
      <c r="C362" s="120"/>
      <c r="D362" s="120"/>
      <c r="E362" s="120"/>
      <c r="F362" s="120"/>
      <c r="G362" s="120"/>
      <c r="H362" s="120"/>
      <c r="I362" s="120"/>
      <c r="J362" s="120"/>
      <c r="K362" s="120"/>
    </row>
    <row r="363" spans="1:11" ht="12.75">
      <c r="A363" s="120"/>
      <c r="B363" s="120"/>
      <c r="C363" s="120"/>
      <c r="D363" s="120"/>
      <c r="E363" s="120"/>
      <c r="F363" s="120"/>
      <c r="G363" s="120"/>
      <c r="H363" s="120"/>
      <c r="I363" s="120"/>
      <c r="J363" s="120"/>
      <c r="K363" s="120"/>
    </row>
    <row r="364" spans="1:11" ht="12.75">
      <c r="A364" s="120"/>
      <c r="B364" s="120"/>
      <c r="C364" s="120"/>
      <c r="D364" s="120"/>
      <c r="E364" s="120"/>
      <c r="F364" s="120"/>
      <c r="G364" s="120"/>
      <c r="H364" s="120"/>
      <c r="I364" s="120"/>
      <c r="J364" s="120"/>
      <c r="K364" s="120"/>
    </row>
    <row r="365" spans="1:11" ht="12.75">
      <c r="A365" s="120"/>
      <c r="B365" s="120"/>
      <c r="C365" s="120"/>
      <c r="D365" s="120"/>
      <c r="E365" s="120"/>
      <c r="F365" s="120"/>
      <c r="G365" s="120"/>
      <c r="H365" s="120"/>
      <c r="I365" s="120"/>
      <c r="J365" s="120"/>
      <c r="K365" s="120"/>
    </row>
    <row r="366" spans="1:11" ht="12.75">
      <c r="A366" s="120"/>
      <c r="B366" s="120"/>
      <c r="C366" s="120"/>
      <c r="D366" s="120"/>
      <c r="E366" s="120"/>
      <c r="F366" s="120"/>
      <c r="G366" s="120"/>
      <c r="H366" s="120"/>
      <c r="I366" s="120"/>
      <c r="J366" s="120"/>
      <c r="K366" s="120"/>
    </row>
    <row r="367" spans="1:11" ht="12.75">
      <c r="A367" s="120"/>
      <c r="B367" s="120"/>
      <c r="C367" s="120"/>
      <c r="D367" s="120"/>
      <c r="E367" s="120"/>
      <c r="F367" s="120"/>
      <c r="G367" s="120"/>
      <c r="H367" s="120"/>
      <c r="I367" s="120"/>
      <c r="J367" s="120"/>
      <c r="K367" s="120"/>
    </row>
    <row r="368" spans="1:11" ht="12.75">
      <c r="A368" s="120"/>
      <c r="B368" s="120"/>
      <c r="C368" s="120"/>
      <c r="D368" s="120"/>
      <c r="E368" s="120"/>
      <c r="F368" s="120"/>
      <c r="G368" s="120"/>
      <c r="H368" s="120"/>
      <c r="I368" s="120"/>
      <c r="J368" s="120"/>
      <c r="K368" s="120"/>
    </row>
    <row r="369" spans="1:11" ht="12.75">
      <c r="A369" s="120"/>
      <c r="B369" s="120"/>
      <c r="C369" s="120"/>
      <c r="D369" s="120"/>
      <c r="E369" s="120"/>
      <c r="F369" s="120"/>
      <c r="G369" s="120"/>
      <c r="H369" s="120"/>
      <c r="I369" s="120"/>
      <c r="J369" s="120"/>
      <c r="K369" s="120"/>
    </row>
    <row r="370" spans="1:11" ht="12.75">
      <c r="A370" s="120"/>
      <c r="B370" s="120"/>
      <c r="C370" s="120"/>
      <c r="D370" s="120"/>
      <c r="E370" s="120"/>
      <c r="F370" s="120"/>
      <c r="G370" s="120"/>
      <c r="H370" s="120"/>
      <c r="I370" s="120"/>
      <c r="J370" s="120"/>
      <c r="K370" s="120"/>
    </row>
    <row r="371" spans="1:11" ht="12.75">
      <c r="A371" s="120"/>
      <c r="B371" s="120"/>
      <c r="C371" s="120"/>
      <c r="D371" s="120"/>
      <c r="E371" s="120"/>
      <c r="F371" s="120"/>
      <c r="G371" s="120"/>
      <c r="H371" s="120"/>
      <c r="I371" s="120"/>
      <c r="J371" s="120"/>
      <c r="K371" s="120"/>
    </row>
    <row r="372" spans="1:11" ht="12.75">
      <c r="A372" s="120"/>
      <c r="B372" s="120"/>
      <c r="C372" s="120"/>
      <c r="D372" s="120"/>
      <c r="E372" s="120"/>
      <c r="F372" s="120"/>
      <c r="G372" s="120"/>
      <c r="H372" s="120"/>
      <c r="I372" s="120"/>
      <c r="J372" s="120"/>
      <c r="K372" s="120"/>
    </row>
    <row r="373" spans="1:11" ht="12.75">
      <c r="A373" s="120"/>
      <c r="B373" s="120"/>
      <c r="C373" s="120"/>
      <c r="D373" s="120"/>
      <c r="E373" s="120"/>
      <c r="F373" s="120"/>
      <c r="G373" s="120"/>
      <c r="H373" s="120"/>
      <c r="I373" s="120"/>
      <c r="J373" s="120"/>
      <c r="K373" s="120"/>
    </row>
    <row r="374" spans="1:11" ht="12.75">
      <c r="A374" s="120"/>
      <c r="B374" s="120"/>
      <c r="C374" s="120"/>
      <c r="D374" s="120"/>
      <c r="E374" s="120"/>
      <c r="F374" s="120"/>
      <c r="G374" s="120"/>
      <c r="H374" s="120"/>
      <c r="I374" s="120"/>
      <c r="J374" s="120"/>
      <c r="K374" s="120"/>
    </row>
    <row r="375" spans="1:11" ht="12.75">
      <c r="A375" s="120"/>
      <c r="B375" s="120"/>
      <c r="C375" s="120"/>
      <c r="D375" s="120"/>
      <c r="E375" s="120"/>
      <c r="F375" s="120"/>
      <c r="G375" s="120"/>
      <c r="H375" s="120"/>
      <c r="I375" s="120"/>
      <c r="J375" s="120"/>
      <c r="K375" s="120"/>
    </row>
    <row r="376" spans="1:11" ht="12.75">
      <c r="A376" s="120"/>
      <c r="B376" s="120"/>
      <c r="C376" s="120"/>
      <c r="D376" s="120"/>
      <c r="E376" s="120"/>
      <c r="F376" s="120"/>
      <c r="G376" s="120"/>
      <c r="H376" s="120"/>
      <c r="I376" s="120"/>
      <c r="J376" s="120"/>
      <c r="K376" s="120"/>
    </row>
    <row r="377" spans="1:11" ht="12.75">
      <c r="A377" s="120"/>
      <c r="B377" s="120"/>
      <c r="C377" s="120"/>
      <c r="D377" s="120"/>
      <c r="E377" s="120"/>
      <c r="F377" s="120"/>
      <c r="G377" s="120"/>
      <c r="H377" s="120"/>
      <c r="I377" s="120"/>
      <c r="J377" s="120"/>
      <c r="K377" s="120"/>
    </row>
    <row r="378" spans="1:11" ht="12.75">
      <c r="A378" s="120"/>
      <c r="B378" s="120"/>
      <c r="C378" s="120"/>
      <c r="D378" s="120"/>
      <c r="E378" s="120"/>
      <c r="F378" s="120"/>
      <c r="G378" s="120"/>
      <c r="H378" s="120"/>
      <c r="I378" s="120"/>
      <c r="J378" s="120"/>
      <c r="K378" s="120"/>
    </row>
    <row r="379" spans="1:11" ht="12.75">
      <c r="A379" s="120"/>
      <c r="B379" s="120"/>
      <c r="C379" s="120"/>
      <c r="D379" s="120"/>
      <c r="E379" s="120"/>
      <c r="F379" s="120"/>
      <c r="G379" s="120"/>
      <c r="H379" s="120"/>
      <c r="I379" s="120"/>
      <c r="J379" s="120"/>
      <c r="K379" s="120"/>
    </row>
    <row r="380" spans="1:11" ht="12.75">
      <c r="A380" s="120"/>
      <c r="B380" s="120"/>
      <c r="C380" s="120"/>
      <c r="D380" s="120"/>
      <c r="E380" s="120"/>
      <c r="F380" s="120"/>
      <c r="G380" s="120"/>
      <c r="H380" s="120"/>
      <c r="I380" s="120"/>
      <c r="J380" s="120"/>
      <c r="K380" s="120"/>
    </row>
    <row r="381" spans="1:11" ht="12.75">
      <c r="A381" s="120"/>
      <c r="B381" s="120"/>
      <c r="C381" s="120"/>
      <c r="D381" s="120"/>
      <c r="E381" s="120"/>
      <c r="F381" s="120"/>
      <c r="G381" s="120"/>
      <c r="H381" s="120"/>
      <c r="I381" s="120"/>
      <c r="J381" s="120"/>
      <c r="K381" s="120"/>
    </row>
    <row r="382" spans="1:11" ht="12.75">
      <c r="A382" s="120"/>
      <c r="B382" s="120"/>
      <c r="C382" s="120"/>
      <c r="D382" s="120"/>
      <c r="E382" s="120"/>
      <c r="F382" s="120"/>
      <c r="G382" s="120"/>
      <c r="H382" s="120"/>
      <c r="I382" s="120"/>
      <c r="J382" s="120"/>
      <c r="K382" s="120"/>
    </row>
    <row r="383" spans="1:11" ht="12.75">
      <c r="A383" s="120"/>
      <c r="B383" s="120"/>
      <c r="C383" s="120"/>
      <c r="D383" s="120"/>
      <c r="E383" s="120"/>
      <c r="F383" s="120"/>
      <c r="G383" s="120"/>
      <c r="H383" s="120"/>
      <c r="I383" s="120"/>
      <c r="J383" s="120"/>
      <c r="K383" s="120"/>
    </row>
    <row r="384" spans="1:11" ht="12.75">
      <c r="A384" s="120"/>
      <c r="B384" s="120"/>
      <c r="C384" s="120"/>
      <c r="D384" s="120"/>
      <c r="E384" s="120"/>
      <c r="F384" s="120"/>
      <c r="G384" s="120"/>
      <c r="H384" s="120"/>
      <c r="I384" s="120"/>
      <c r="J384" s="120"/>
      <c r="K384" s="120"/>
    </row>
    <row r="385" spans="1:11" ht="12.75">
      <c r="A385" s="120"/>
      <c r="B385" s="120"/>
      <c r="C385" s="120"/>
      <c r="D385" s="120"/>
      <c r="E385" s="120"/>
      <c r="F385" s="120"/>
      <c r="G385" s="120"/>
      <c r="H385" s="120"/>
      <c r="I385" s="120"/>
      <c r="J385" s="120"/>
      <c r="K385" s="120"/>
    </row>
    <row r="386" spans="1:11" ht="12.75">
      <c r="A386" s="120"/>
      <c r="B386" s="120"/>
      <c r="C386" s="120"/>
      <c r="D386" s="120"/>
      <c r="E386" s="120"/>
      <c r="F386" s="120"/>
      <c r="G386" s="120"/>
      <c r="H386" s="120"/>
      <c r="I386" s="120"/>
      <c r="J386" s="120"/>
      <c r="K386" s="120"/>
    </row>
    <row r="387" spans="1:11" ht="12.75">
      <c r="A387" s="120"/>
      <c r="B387" s="120"/>
      <c r="C387" s="120"/>
      <c r="D387" s="120"/>
      <c r="E387" s="120"/>
      <c r="F387" s="120"/>
      <c r="G387" s="120"/>
      <c r="H387" s="120"/>
      <c r="I387" s="120"/>
      <c r="J387" s="120"/>
      <c r="K387" s="120"/>
    </row>
    <row r="388" spans="1:11" ht="12.75">
      <c r="A388" s="120"/>
      <c r="B388" s="120"/>
      <c r="C388" s="120"/>
      <c r="D388" s="120"/>
      <c r="E388" s="120"/>
      <c r="F388" s="120"/>
      <c r="G388" s="120"/>
      <c r="H388" s="120"/>
      <c r="I388" s="120"/>
      <c r="J388" s="120"/>
      <c r="K388" s="120"/>
    </row>
    <row r="389" spans="1:11" ht="12.75">
      <c r="A389" s="120"/>
      <c r="B389" s="120"/>
      <c r="C389" s="120"/>
      <c r="D389" s="120"/>
      <c r="E389" s="120"/>
      <c r="F389" s="120"/>
      <c r="G389" s="120"/>
      <c r="H389" s="120"/>
      <c r="I389" s="120"/>
      <c r="J389" s="120"/>
      <c r="K389" s="120"/>
    </row>
    <row r="390" spans="1:11" ht="12.75">
      <c r="A390" s="120"/>
      <c r="B390" s="120"/>
      <c r="C390" s="120"/>
      <c r="D390" s="120"/>
      <c r="E390" s="120"/>
      <c r="F390" s="120"/>
      <c r="G390" s="120"/>
      <c r="H390" s="120"/>
      <c r="I390" s="120"/>
      <c r="J390" s="120"/>
      <c r="K390" s="120"/>
    </row>
    <row r="391" spans="1:11" ht="12.75">
      <c r="A391" s="120"/>
      <c r="B391" s="120"/>
      <c r="C391" s="120"/>
      <c r="D391" s="120"/>
      <c r="E391" s="120"/>
      <c r="F391" s="120"/>
      <c r="G391" s="120"/>
      <c r="H391" s="120"/>
      <c r="I391" s="120"/>
      <c r="J391" s="120"/>
      <c r="K391" s="120"/>
    </row>
    <row r="392" spans="1:11" ht="12.75">
      <c r="A392" s="120"/>
      <c r="B392" s="120"/>
      <c r="C392" s="120"/>
      <c r="D392" s="120"/>
      <c r="E392" s="120"/>
      <c r="F392" s="120"/>
      <c r="G392" s="120"/>
      <c r="H392" s="120"/>
      <c r="I392" s="120"/>
      <c r="J392" s="120"/>
      <c r="K392" s="120"/>
    </row>
    <row r="393" spans="1:11" ht="12.75">
      <c r="A393" s="120"/>
      <c r="B393" s="120"/>
      <c r="C393" s="120"/>
      <c r="D393" s="120"/>
      <c r="E393" s="120"/>
      <c r="F393" s="120"/>
      <c r="G393" s="120"/>
      <c r="H393" s="120"/>
      <c r="I393" s="120"/>
      <c r="J393" s="120"/>
      <c r="K393" s="120"/>
    </row>
    <row r="394" spans="1:11" ht="12.75">
      <c r="A394" s="120"/>
      <c r="B394" s="120"/>
      <c r="C394" s="120"/>
      <c r="D394" s="120"/>
      <c r="E394" s="120"/>
      <c r="F394" s="120"/>
      <c r="G394" s="120"/>
      <c r="H394" s="120"/>
      <c r="I394" s="120"/>
      <c r="J394" s="120"/>
      <c r="K394" s="120"/>
    </row>
    <row r="395" spans="1:11" ht="12.75">
      <c r="A395" s="120"/>
      <c r="B395" s="120"/>
      <c r="C395" s="120"/>
      <c r="D395" s="120"/>
      <c r="E395" s="120"/>
      <c r="F395" s="120"/>
      <c r="G395" s="120"/>
      <c r="H395" s="120"/>
      <c r="I395" s="120"/>
      <c r="J395" s="120"/>
      <c r="K395" s="120"/>
    </row>
    <row r="396" spans="1:11" ht="12.75">
      <c r="A396" s="120"/>
      <c r="B396" s="120"/>
      <c r="C396" s="120"/>
      <c r="D396" s="120"/>
      <c r="E396" s="120"/>
      <c r="F396" s="120"/>
      <c r="G396" s="120"/>
      <c r="H396" s="120"/>
      <c r="I396" s="120"/>
      <c r="J396" s="120"/>
      <c r="K396" s="120"/>
    </row>
    <row r="397" spans="1:11" ht="12.75">
      <c r="A397" s="120"/>
      <c r="B397" s="120"/>
      <c r="C397" s="120"/>
      <c r="D397" s="120"/>
      <c r="E397" s="120"/>
      <c r="F397" s="120"/>
      <c r="G397" s="120"/>
      <c r="H397" s="120"/>
      <c r="I397" s="120"/>
      <c r="J397" s="120"/>
      <c r="K397" s="120"/>
    </row>
    <row r="398" spans="1:11" ht="12.75">
      <c r="A398" s="120"/>
      <c r="B398" s="120"/>
      <c r="C398" s="120"/>
      <c r="D398" s="120"/>
      <c r="E398" s="120"/>
      <c r="F398" s="120"/>
      <c r="G398" s="120"/>
      <c r="H398" s="120"/>
      <c r="I398" s="120"/>
      <c r="J398" s="120"/>
      <c r="K398" s="120"/>
    </row>
    <row r="399" spans="1:11" ht="12.75">
      <c r="A399" s="120"/>
      <c r="B399" s="120"/>
      <c r="C399" s="120"/>
      <c r="D399" s="120"/>
      <c r="E399" s="120"/>
      <c r="F399" s="120"/>
      <c r="G399" s="120"/>
      <c r="H399" s="120"/>
      <c r="I399" s="120"/>
      <c r="J399" s="120"/>
      <c r="K399" s="120"/>
    </row>
    <row r="400" spans="1:11" ht="12.75">
      <c r="A400" s="120"/>
      <c r="B400" s="120"/>
      <c r="C400" s="120"/>
      <c r="D400" s="120"/>
      <c r="E400" s="120"/>
      <c r="F400" s="120"/>
      <c r="G400" s="120"/>
      <c r="H400" s="120"/>
      <c r="I400" s="120"/>
      <c r="J400" s="120"/>
      <c r="K400" s="120"/>
    </row>
    <row r="401" spans="1:11" ht="12.75">
      <c r="A401" s="120"/>
      <c r="B401" s="120"/>
      <c r="C401" s="120"/>
      <c r="D401" s="120"/>
      <c r="E401" s="120"/>
      <c r="F401" s="120"/>
      <c r="G401" s="120"/>
      <c r="H401" s="120"/>
      <c r="I401" s="120"/>
      <c r="J401" s="120"/>
      <c r="K401" s="120"/>
    </row>
    <row r="402" spans="1:11" ht="12.75">
      <c r="A402" s="120"/>
      <c r="B402" s="120"/>
      <c r="C402" s="120"/>
      <c r="D402" s="120"/>
      <c r="E402" s="120"/>
      <c r="F402" s="120"/>
      <c r="G402" s="120"/>
      <c r="H402" s="120"/>
      <c r="I402" s="120"/>
      <c r="J402" s="120"/>
      <c r="K402" s="120"/>
    </row>
    <row r="403" spans="1:11" ht="12.75">
      <c r="A403" s="120"/>
      <c r="B403" s="120"/>
      <c r="C403" s="120"/>
      <c r="D403" s="120"/>
      <c r="E403" s="120"/>
      <c r="F403" s="120"/>
      <c r="G403" s="120"/>
      <c r="H403" s="120"/>
      <c r="I403" s="120"/>
      <c r="J403" s="120"/>
      <c r="K403" s="120"/>
    </row>
    <row r="404" spans="1:11" ht="12.75">
      <c r="A404" s="120"/>
      <c r="B404" s="120"/>
      <c r="C404" s="120"/>
      <c r="D404" s="120"/>
      <c r="E404" s="120"/>
      <c r="F404" s="120"/>
      <c r="G404" s="120"/>
      <c r="H404" s="120"/>
      <c r="I404" s="120"/>
      <c r="J404" s="120"/>
      <c r="K404" s="120"/>
    </row>
    <row r="405" spans="1:11" ht="12.75">
      <c r="A405" s="120"/>
      <c r="B405" s="120"/>
      <c r="C405" s="120"/>
      <c r="D405" s="120"/>
      <c r="E405" s="120"/>
      <c r="F405" s="120"/>
      <c r="G405" s="120"/>
      <c r="H405" s="120"/>
      <c r="I405" s="120"/>
      <c r="J405" s="120"/>
      <c r="K405" s="120"/>
    </row>
    <row r="406" spans="1:11" ht="12.75">
      <c r="A406" s="120"/>
      <c r="B406" s="120"/>
      <c r="C406" s="120"/>
      <c r="D406" s="120"/>
      <c r="E406" s="120"/>
      <c r="F406" s="120"/>
      <c r="G406" s="120"/>
      <c r="H406" s="120"/>
      <c r="I406" s="120"/>
      <c r="J406" s="120"/>
      <c r="K406" s="120"/>
    </row>
    <row r="407" spans="1:11" ht="12.75">
      <c r="A407" s="120"/>
      <c r="B407" s="120"/>
      <c r="C407" s="120"/>
      <c r="D407" s="120"/>
      <c r="E407" s="120"/>
      <c r="F407" s="120"/>
      <c r="G407" s="120"/>
      <c r="H407" s="120"/>
      <c r="I407" s="120"/>
      <c r="J407" s="120"/>
      <c r="K407" s="120"/>
    </row>
    <row r="408" spans="1:11" ht="12.75">
      <c r="A408" s="120"/>
      <c r="B408" s="120"/>
      <c r="C408" s="120"/>
      <c r="D408" s="120"/>
      <c r="E408" s="120"/>
      <c r="F408" s="120"/>
      <c r="G408" s="120"/>
      <c r="H408" s="120"/>
      <c r="I408" s="120"/>
      <c r="J408" s="120"/>
      <c r="K408" s="120"/>
    </row>
    <row r="409" spans="1:11" ht="12.75">
      <c r="A409" s="120"/>
      <c r="B409" s="120"/>
      <c r="C409" s="120"/>
      <c r="D409" s="120"/>
      <c r="E409" s="120"/>
      <c r="F409" s="120"/>
      <c r="G409" s="120"/>
      <c r="H409" s="120"/>
      <c r="I409" s="120"/>
      <c r="J409" s="120"/>
      <c r="K409" s="120"/>
    </row>
    <row r="410" spans="1:11" ht="12.75">
      <c r="A410" s="120"/>
      <c r="B410" s="120"/>
      <c r="C410" s="120"/>
      <c r="D410" s="120"/>
      <c r="E410" s="120"/>
      <c r="F410" s="120"/>
      <c r="G410" s="120"/>
      <c r="H410" s="120"/>
      <c r="I410" s="120"/>
      <c r="J410" s="120"/>
      <c r="K410" s="120"/>
    </row>
    <row r="411" spans="1:11" ht="12.75">
      <c r="A411" s="120"/>
      <c r="B411" s="120"/>
      <c r="C411" s="120"/>
      <c r="D411" s="120"/>
      <c r="E411" s="120"/>
      <c r="F411" s="120"/>
      <c r="G411" s="120"/>
      <c r="H411" s="120"/>
      <c r="I411" s="120"/>
      <c r="J411" s="120"/>
      <c r="K411" s="120"/>
    </row>
    <row r="412" spans="1:11" ht="12.75">
      <c r="A412" s="120"/>
      <c r="B412" s="120"/>
      <c r="C412" s="120"/>
      <c r="D412" s="120"/>
      <c r="E412" s="120"/>
      <c r="F412" s="120"/>
      <c r="G412" s="120"/>
      <c r="H412" s="120"/>
      <c r="I412" s="120"/>
      <c r="J412" s="120"/>
      <c r="K412" s="120"/>
    </row>
    <row r="413" spans="1:11" ht="12.75">
      <c r="A413" s="120"/>
      <c r="B413" s="120"/>
      <c r="C413" s="120"/>
      <c r="D413" s="120"/>
      <c r="E413" s="120"/>
      <c r="F413" s="120"/>
      <c r="G413" s="120"/>
      <c r="H413" s="120"/>
      <c r="I413" s="120"/>
      <c r="J413" s="120"/>
      <c r="K413" s="120"/>
    </row>
    <row r="414" spans="1:11" ht="12.75">
      <c r="A414" s="120"/>
      <c r="B414" s="120"/>
      <c r="C414" s="120"/>
      <c r="D414" s="120"/>
      <c r="E414" s="120"/>
      <c r="F414" s="120"/>
      <c r="G414" s="120"/>
      <c r="H414" s="120"/>
      <c r="I414" s="120"/>
      <c r="J414" s="120"/>
      <c r="K414" s="120"/>
    </row>
    <row r="415" spans="1:11" ht="12.75">
      <c r="A415" s="120"/>
      <c r="B415" s="120"/>
      <c r="C415" s="120"/>
      <c r="D415" s="120"/>
      <c r="E415" s="120"/>
      <c r="F415" s="120"/>
      <c r="G415" s="120"/>
      <c r="H415" s="120"/>
      <c r="I415" s="120"/>
      <c r="J415" s="120"/>
      <c r="K415" s="120"/>
    </row>
    <row r="416" spans="1:11" ht="12.75">
      <c r="A416" s="120"/>
      <c r="B416" s="120"/>
      <c r="C416" s="120"/>
      <c r="D416" s="120"/>
      <c r="E416" s="120"/>
      <c r="F416" s="120"/>
      <c r="G416" s="120"/>
      <c r="H416" s="120"/>
      <c r="I416" s="120"/>
      <c r="J416" s="120"/>
      <c r="K416" s="120"/>
    </row>
    <row r="417" spans="1:11" ht="12.75">
      <c r="A417" s="120"/>
      <c r="B417" s="120"/>
      <c r="C417" s="120"/>
      <c r="D417" s="120"/>
      <c r="E417" s="120"/>
      <c r="F417" s="120"/>
      <c r="G417" s="120"/>
      <c r="H417" s="120"/>
      <c r="I417" s="120"/>
      <c r="J417" s="120"/>
      <c r="K417" s="120"/>
    </row>
    <row r="418" spans="1:11" ht="12.75">
      <c r="A418" s="120"/>
      <c r="B418" s="120"/>
      <c r="C418" s="120"/>
      <c r="D418" s="120"/>
      <c r="E418" s="120"/>
      <c r="F418" s="120"/>
      <c r="G418" s="120"/>
      <c r="H418" s="120"/>
      <c r="I418" s="120"/>
      <c r="J418" s="120"/>
      <c r="K418" s="120"/>
    </row>
    <row r="419" spans="1:11" ht="12.75">
      <c r="A419" s="120"/>
      <c r="B419" s="120"/>
      <c r="C419" s="120"/>
      <c r="D419" s="120"/>
      <c r="E419" s="120"/>
      <c r="F419" s="120"/>
      <c r="G419" s="120"/>
      <c r="H419" s="120"/>
      <c r="I419" s="120"/>
      <c r="J419" s="120"/>
      <c r="K419" s="120"/>
    </row>
    <row r="420" spans="1:11" ht="12.75">
      <c r="A420" s="120"/>
      <c r="B420" s="120"/>
      <c r="C420" s="120"/>
      <c r="D420" s="120"/>
      <c r="E420" s="120"/>
      <c r="F420" s="120"/>
      <c r="G420" s="120"/>
      <c r="H420" s="120"/>
      <c r="I420" s="120"/>
      <c r="J420" s="120"/>
      <c r="K420" s="120"/>
    </row>
    <row r="421" spans="1:11" ht="12.75">
      <c r="A421" s="120"/>
      <c r="B421" s="120"/>
      <c r="C421" s="120"/>
      <c r="D421" s="120"/>
      <c r="E421" s="120"/>
      <c r="F421" s="120"/>
      <c r="G421" s="120"/>
      <c r="H421" s="120"/>
      <c r="I421" s="120"/>
      <c r="J421" s="120"/>
      <c r="K421" s="120"/>
    </row>
    <row r="422" spans="1:11" ht="12.75">
      <c r="A422" s="120"/>
      <c r="B422" s="120"/>
      <c r="C422" s="120"/>
      <c r="D422" s="120"/>
      <c r="E422" s="120"/>
      <c r="F422" s="120"/>
      <c r="G422" s="120"/>
      <c r="H422" s="120"/>
      <c r="I422" s="120"/>
      <c r="J422" s="120"/>
      <c r="K422" s="120"/>
    </row>
    <row r="423" spans="1:11" ht="12.75">
      <c r="A423" s="120"/>
      <c r="B423" s="120"/>
      <c r="C423" s="120"/>
      <c r="D423" s="120"/>
      <c r="E423" s="120"/>
      <c r="F423" s="120"/>
      <c r="G423" s="120"/>
      <c r="H423" s="120"/>
      <c r="I423" s="120"/>
      <c r="J423" s="120"/>
      <c r="K423" s="120"/>
    </row>
    <row r="424" spans="1:11" ht="12.75">
      <c r="A424" s="120"/>
      <c r="B424" s="120"/>
      <c r="C424" s="120"/>
      <c r="D424" s="120"/>
      <c r="E424" s="120"/>
      <c r="F424" s="120"/>
      <c r="G424" s="120"/>
      <c r="H424" s="120"/>
      <c r="I424" s="120"/>
      <c r="J424" s="120"/>
      <c r="K424" s="120"/>
    </row>
    <row r="425" spans="1:11" ht="12.75">
      <c r="A425" s="120"/>
      <c r="B425" s="120"/>
      <c r="C425" s="120"/>
      <c r="D425" s="120"/>
      <c r="E425" s="120"/>
      <c r="F425" s="120"/>
      <c r="G425" s="120"/>
      <c r="H425" s="120"/>
      <c r="I425" s="120"/>
      <c r="J425" s="120"/>
      <c r="K425" s="120"/>
    </row>
    <row r="426" spans="1:11" ht="12.75">
      <c r="A426" s="120"/>
      <c r="B426" s="120"/>
      <c r="C426" s="120"/>
      <c r="D426" s="120"/>
      <c r="E426" s="120"/>
      <c r="F426" s="120"/>
      <c r="G426" s="120"/>
      <c r="H426" s="120"/>
      <c r="I426" s="120"/>
      <c r="J426" s="120"/>
      <c r="K426" s="120"/>
    </row>
    <row r="427" spans="1:11" ht="12.75">
      <c r="A427" s="120"/>
      <c r="B427" s="120"/>
      <c r="C427" s="120"/>
      <c r="D427" s="120"/>
      <c r="E427" s="120"/>
      <c r="F427" s="120"/>
      <c r="G427" s="120"/>
      <c r="H427" s="120"/>
      <c r="I427" s="120"/>
      <c r="J427" s="120"/>
      <c r="K427" s="120"/>
    </row>
    <row r="428" spans="1:11" ht="12.75">
      <c r="A428" s="120"/>
      <c r="B428" s="120"/>
      <c r="C428" s="120"/>
      <c r="D428" s="120"/>
      <c r="E428" s="120"/>
      <c r="F428" s="120"/>
      <c r="G428" s="120"/>
      <c r="H428" s="120"/>
      <c r="I428" s="120"/>
      <c r="J428" s="120"/>
      <c r="K428" s="120"/>
    </row>
    <row r="429" spans="1:11" ht="12.75">
      <c r="A429" s="120"/>
      <c r="B429" s="120"/>
      <c r="C429" s="120"/>
      <c r="D429" s="120"/>
      <c r="E429" s="120"/>
      <c r="F429" s="120"/>
      <c r="G429" s="120"/>
      <c r="H429" s="120"/>
      <c r="I429" s="120"/>
      <c r="J429" s="120"/>
      <c r="K429" s="120"/>
    </row>
    <row r="430" spans="1:11" ht="12.75">
      <c r="A430" s="120"/>
      <c r="B430" s="120"/>
      <c r="C430" s="120"/>
      <c r="D430" s="120"/>
      <c r="E430" s="120"/>
      <c r="F430" s="120"/>
      <c r="G430" s="120"/>
      <c r="H430" s="120"/>
      <c r="I430" s="120"/>
      <c r="J430" s="120"/>
      <c r="K430" s="120"/>
    </row>
    <row r="431" spans="1:11" ht="12.75">
      <c r="A431" s="120"/>
      <c r="B431" s="120"/>
      <c r="C431" s="120"/>
      <c r="D431" s="120"/>
      <c r="E431" s="120"/>
      <c r="F431" s="120"/>
      <c r="G431" s="120"/>
      <c r="H431" s="120"/>
      <c r="I431" s="120"/>
      <c r="J431" s="120"/>
      <c r="K431" s="120"/>
    </row>
    <row r="432" spans="1:11" ht="12.75">
      <c r="A432" s="120"/>
      <c r="B432" s="120"/>
      <c r="C432" s="120"/>
      <c r="D432" s="120"/>
      <c r="E432" s="120"/>
      <c r="F432" s="120"/>
      <c r="G432" s="120"/>
      <c r="H432" s="120"/>
      <c r="I432" s="120"/>
      <c r="J432" s="120"/>
      <c r="K432" s="120"/>
    </row>
    <row r="433" spans="1:11" ht="12.75">
      <c r="A433" s="120"/>
      <c r="B433" s="120"/>
      <c r="C433" s="120"/>
      <c r="D433" s="120"/>
      <c r="E433" s="120"/>
      <c r="F433" s="120"/>
      <c r="G433" s="120"/>
      <c r="H433" s="120"/>
      <c r="I433" s="120"/>
      <c r="J433" s="120"/>
      <c r="K433" s="120"/>
    </row>
    <row r="434" spans="1:11" ht="12.75">
      <c r="A434" s="120"/>
      <c r="B434" s="120"/>
      <c r="C434" s="120"/>
      <c r="D434" s="120"/>
      <c r="E434" s="120"/>
      <c r="F434" s="120"/>
      <c r="G434" s="120"/>
      <c r="H434" s="120"/>
      <c r="I434" s="120"/>
      <c r="J434" s="120"/>
      <c r="K434" s="120"/>
    </row>
    <row r="435" spans="1:11" ht="12.75">
      <c r="A435" s="120"/>
      <c r="B435" s="120"/>
      <c r="C435" s="120"/>
      <c r="D435" s="120"/>
      <c r="E435" s="120"/>
      <c r="F435" s="120"/>
      <c r="G435" s="120"/>
      <c r="H435" s="120"/>
      <c r="I435" s="120"/>
      <c r="J435" s="120"/>
      <c r="K435" s="120"/>
    </row>
    <row r="436" spans="1:11" ht="12.75">
      <c r="A436" s="120"/>
      <c r="B436" s="120"/>
      <c r="C436" s="120"/>
      <c r="D436" s="120"/>
      <c r="E436" s="120"/>
      <c r="F436" s="120"/>
      <c r="G436" s="120"/>
      <c r="H436" s="120"/>
      <c r="I436" s="120"/>
      <c r="J436" s="120"/>
      <c r="K436" s="120"/>
    </row>
    <row r="437" spans="1:11" ht="12.75">
      <c r="A437" s="120"/>
      <c r="B437" s="120"/>
      <c r="C437" s="120"/>
      <c r="D437" s="120"/>
      <c r="E437" s="120"/>
      <c r="F437" s="120"/>
      <c r="G437" s="120"/>
      <c r="H437" s="120"/>
      <c r="I437" s="120"/>
      <c r="J437" s="120"/>
      <c r="K437" s="120"/>
    </row>
    <row r="438" spans="1:11" ht="12.75">
      <c r="A438" s="120"/>
      <c r="B438" s="120"/>
      <c r="C438" s="120"/>
      <c r="D438" s="120"/>
      <c r="E438" s="120"/>
      <c r="F438" s="120"/>
      <c r="G438" s="120"/>
      <c r="H438" s="120"/>
      <c r="I438" s="120"/>
      <c r="J438" s="120"/>
      <c r="K438" s="120"/>
    </row>
    <row r="439" spans="1:11" ht="12.75">
      <c r="A439" s="120"/>
      <c r="B439" s="120"/>
      <c r="C439" s="120"/>
      <c r="D439" s="120"/>
      <c r="E439" s="120"/>
      <c r="F439" s="120"/>
      <c r="G439" s="120"/>
      <c r="H439" s="120"/>
      <c r="I439" s="120"/>
      <c r="J439" s="120"/>
      <c r="K439" s="120"/>
    </row>
    <row r="440" spans="1:11" ht="12.75">
      <c r="A440" s="120"/>
      <c r="B440" s="120"/>
      <c r="C440" s="120"/>
      <c r="D440" s="120"/>
      <c r="E440" s="120"/>
      <c r="F440" s="120"/>
      <c r="G440" s="120"/>
      <c r="H440" s="120"/>
      <c r="I440" s="120"/>
      <c r="J440" s="120"/>
      <c r="K440" s="120"/>
    </row>
    <row r="441" spans="1:11" ht="12.75">
      <c r="A441" s="120"/>
      <c r="B441" s="120"/>
      <c r="C441" s="120"/>
      <c r="D441" s="120"/>
      <c r="E441" s="120"/>
      <c r="F441" s="120"/>
      <c r="G441" s="120"/>
      <c r="H441" s="120"/>
      <c r="I441" s="120"/>
      <c r="J441" s="120"/>
      <c r="K441" s="120"/>
    </row>
    <row r="442" spans="1:11" ht="12.75">
      <c r="A442" s="120"/>
      <c r="B442" s="120"/>
      <c r="C442" s="120"/>
      <c r="D442" s="120"/>
      <c r="E442" s="120"/>
      <c r="F442" s="120"/>
      <c r="G442" s="120"/>
      <c r="H442" s="120"/>
      <c r="I442" s="120"/>
      <c r="J442" s="120"/>
      <c r="K442" s="120"/>
    </row>
    <row r="443" spans="1:11" ht="12.75">
      <c r="A443" s="120"/>
      <c r="B443" s="120"/>
      <c r="C443" s="120"/>
      <c r="D443" s="120"/>
      <c r="E443" s="120"/>
      <c r="F443" s="120"/>
      <c r="G443" s="120"/>
      <c r="H443" s="120"/>
      <c r="I443" s="120"/>
      <c r="J443" s="120"/>
      <c r="K443" s="120"/>
    </row>
    <row r="444" spans="1:11" ht="12.75">
      <c r="A444" s="120"/>
      <c r="B444" s="120"/>
      <c r="C444" s="120"/>
      <c r="D444" s="120"/>
      <c r="E444" s="120"/>
      <c r="F444" s="120"/>
      <c r="G444" s="120"/>
      <c r="H444" s="120"/>
      <c r="I444" s="120"/>
      <c r="J444" s="120"/>
      <c r="K444" s="120"/>
    </row>
    <row r="445" spans="1:11" ht="12.75">
      <c r="A445" s="120"/>
      <c r="B445" s="120"/>
      <c r="C445" s="120"/>
      <c r="D445" s="120"/>
      <c r="E445" s="120"/>
      <c r="F445" s="120"/>
      <c r="G445" s="120"/>
      <c r="H445" s="120"/>
      <c r="I445" s="120"/>
      <c r="J445" s="120"/>
      <c r="K445" s="120"/>
    </row>
    <row r="446" spans="1:11" ht="12.75">
      <c r="A446" s="120"/>
      <c r="B446" s="120"/>
      <c r="C446" s="120"/>
      <c r="D446" s="120"/>
      <c r="E446" s="120"/>
      <c r="F446" s="120"/>
      <c r="G446" s="120"/>
      <c r="H446" s="120"/>
      <c r="I446" s="120"/>
      <c r="J446" s="120"/>
      <c r="K446" s="120"/>
    </row>
    <row r="447" spans="1:11" ht="12.75">
      <c r="A447" s="120"/>
      <c r="B447" s="120"/>
      <c r="C447" s="120"/>
      <c r="D447" s="120"/>
      <c r="E447" s="120"/>
      <c r="F447" s="120"/>
      <c r="G447" s="120"/>
      <c r="H447" s="120"/>
      <c r="I447" s="120"/>
      <c r="J447" s="120"/>
      <c r="K447" s="120"/>
    </row>
    <row r="448" spans="1:11" ht="12.75">
      <c r="A448" s="120"/>
      <c r="B448" s="120"/>
      <c r="C448" s="120"/>
      <c r="D448" s="120"/>
      <c r="E448" s="120"/>
      <c r="F448" s="120"/>
      <c r="G448" s="120"/>
      <c r="H448" s="120"/>
      <c r="I448" s="120"/>
      <c r="J448" s="120"/>
      <c r="K448" s="120"/>
    </row>
    <row r="449" spans="1:11" ht="12.75">
      <c r="A449" s="120"/>
      <c r="B449" s="120"/>
      <c r="C449" s="120"/>
      <c r="D449" s="120"/>
      <c r="E449" s="120"/>
      <c r="F449" s="120"/>
      <c r="G449" s="120"/>
      <c r="H449" s="120"/>
      <c r="I449" s="120"/>
      <c r="J449" s="120"/>
      <c r="K449" s="120"/>
    </row>
    <row r="450" spans="1:11" ht="12.75">
      <c r="A450" s="120"/>
      <c r="B450" s="120"/>
      <c r="C450" s="120"/>
      <c r="D450" s="120"/>
      <c r="E450" s="120"/>
      <c r="F450" s="120"/>
      <c r="G450" s="120"/>
      <c r="H450" s="120"/>
      <c r="I450" s="120"/>
      <c r="J450" s="120"/>
      <c r="K450" s="120"/>
    </row>
    <row r="451" spans="1:11" ht="12.75">
      <c r="A451" s="120"/>
      <c r="B451" s="120"/>
      <c r="C451" s="120"/>
      <c r="D451" s="120"/>
      <c r="E451" s="120"/>
      <c r="F451" s="120"/>
      <c r="G451" s="120"/>
      <c r="H451" s="120"/>
      <c r="I451" s="120"/>
      <c r="J451" s="120"/>
      <c r="K451" s="120"/>
    </row>
    <row r="452" spans="1:11" ht="12.75">
      <c r="A452" s="120"/>
      <c r="B452" s="120"/>
      <c r="C452" s="120"/>
      <c r="D452" s="120"/>
      <c r="E452" s="120"/>
      <c r="F452" s="120"/>
      <c r="G452" s="120"/>
      <c r="H452" s="120"/>
      <c r="I452" s="120"/>
      <c r="J452" s="120"/>
      <c r="K452" s="120"/>
    </row>
    <row r="453" spans="1:11" ht="12.75">
      <c r="A453" s="120"/>
      <c r="B453" s="120"/>
      <c r="C453" s="120"/>
      <c r="D453" s="120"/>
      <c r="E453" s="120"/>
      <c r="F453" s="120"/>
      <c r="G453" s="120"/>
      <c r="H453" s="120"/>
      <c r="I453" s="120"/>
      <c r="J453" s="120"/>
      <c r="K453" s="120"/>
    </row>
    <row r="454" spans="1:11" ht="12.75">
      <c r="A454" s="120"/>
      <c r="B454" s="120"/>
      <c r="C454" s="120"/>
      <c r="D454" s="120"/>
      <c r="E454" s="120"/>
      <c r="F454" s="120"/>
      <c r="G454" s="120"/>
      <c r="H454" s="120"/>
      <c r="I454" s="120"/>
      <c r="J454" s="120"/>
      <c r="K454" s="120"/>
    </row>
    <row r="455" spans="1:11" ht="12.75">
      <c r="A455" s="120"/>
      <c r="B455" s="120"/>
      <c r="C455" s="120"/>
      <c r="D455" s="120"/>
      <c r="E455" s="120"/>
      <c r="F455" s="120"/>
      <c r="G455" s="120"/>
      <c r="H455" s="120"/>
      <c r="I455" s="120"/>
      <c r="J455" s="120"/>
      <c r="K455" s="120"/>
    </row>
    <row r="456" spans="1:11" ht="12.75">
      <c r="A456" s="120"/>
      <c r="B456" s="120"/>
      <c r="C456" s="120"/>
      <c r="D456" s="120"/>
      <c r="E456" s="120"/>
      <c r="F456" s="120"/>
      <c r="G456" s="120"/>
      <c r="H456" s="120"/>
      <c r="I456" s="120"/>
      <c r="J456" s="120"/>
      <c r="K456" s="120"/>
    </row>
    <row r="457" spans="1:11" ht="12.75">
      <c r="A457" s="120"/>
      <c r="B457" s="120"/>
      <c r="C457" s="120"/>
      <c r="D457" s="120"/>
      <c r="E457" s="120"/>
      <c r="F457" s="120"/>
      <c r="G457" s="120"/>
      <c r="H457" s="120"/>
      <c r="I457" s="120"/>
      <c r="J457" s="120"/>
      <c r="K457" s="120"/>
    </row>
    <row r="458" spans="1:11" ht="12.75">
      <c r="A458" s="120"/>
      <c r="B458" s="120"/>
      <c r="C458" s="120"/>
      <c r="D458" s="120"/>
      <c r="E458" s="120"/>
      <c r="F458" s="120"/>
      <c r="G458" s="120"/>
      <c r="H458" s="120"/>
      <c r="I458" s="120"/>
      <c r="J458" s="120"/>
      <c r="K458" s="120"/>
    </row>
    <row r="459" spans="1:11" ht="12.75">
      <c r="A459" s="120"/>
      <c r="B459" s="120"/>
      <c r="C459" s="120"/>
      <c r="D459" s="120"/>
      <c r="E459" s="120"/>
      <c r="F459" s="120"/>
      <c r="G459" s="120"/>
      <c r="H459" s="120"/>
      <c r="I459" s="120"/>
      <c r="J459" s="120"/>
      <c r="K459" s="120"/>
    </row>
    <row r="460" spans="1:11" ht="12.75">
      <c r="A460" s="120"/>
      <c r="B460" s="120"/>
      <c r="C460" s="120"/>
      <c r="D460" s="120"/>
      <c r="E460" s="120"/>
      <c r="F460" s="120"/>
      <c r="G460" s="120"/>
      <c r="H460" s="120"/>
      <c r="I460" s="120"/>
      <c r="J460" s="120"/>
      <c r="K460" s="120"/>
    </row>
    <row r="461" spans="1:11" ht="12.75">
      <c r="A461" s="120"/>
      <c r="B461" s="120"/>
      <c r="C461" s="120"/>
      <c r="D461" s="120"/>
      <c r="E461" s="120"/>
      <c r="F461" s="120"/>
      <c r="G461" s="120"/>
      <c r="H461" s="120"/>
      <c r="I461" s="120"/>
      <c r="J461" s="120"/>
      <c r="K461" s="120"/>
    </row>
    <row r="462" spans="1:11" ht="12.75">
      <c r="A462" s="120"/>
      <c r="B462" s="120"/>
      <c r="C462" s="120"/>
      <c r="D462" s="120"/>
      <c r="E462" s="120"/>
      <c r="F462" s="120"/>
      <c r="G462" s="120"/>
      <c r="H462" s="120"/>
      <c r="I462" s="120"/>
      <c r="J462" s="120"/>
      <c r="K462" s="120"/>
    </row>
    <row r="463" spans="1:11" ht="12.75">
      <c r="A463" s="120"/>
      <c r="B463" s="120"/>
      <c r="C463" s="120"/>
      <c r="D463" s="120"/>
      <c r="E463" s="120"/>
      <c r="F463" s="120"/>
      <c r="G463" s="120"/>
      <c r="H463" s="120"/>
      <c r="I463" s="120"/>
      <c r="J463" s="120"/>
      <c r="K463" s="120"/>
    </row>
    <row r="464" spans="1:11" ht="12.75">
      <c r="A464" s="120"/>
      <c r="B464" s="120"/>
      <c r="C464" s="120"/>
      <c r="D464" s="120"/>
      <c r="E464" s="120"/>
      <c r="F464" s="120"/>
      <c r="G464" s="120"/>
      <c r="H464" s="120"/>
      <c r="I464" s="120"/>
      <c r="J464" s="120"/>
      <c r="K464" s="120"/>
    </row>
    <row r="465" spans="1:11" ht="12.75">
      <c r="A465" s="120"/>
      <c r="B465" s="120"/>
      <c r="C465" s="120"/>
      <c r="D465" s="120"/>
      <c r="E465" s="120"/>
      <c r="F465" s="120"/>
      <c r="G465" s="120"/>
      <c r="H465" s="120"/>
      <c r="I465" s="120"/>
      <c r="J465" s="120"/>
      <c r="K465" s="120"/>
    </row>
    <row r="466" spans="1:11" ht="12.75">
      <c r="A466" s="120"/>
      <c r="B466" s="120"/>
      <c r="C466" s="120"/>
      <c r="D466" s="120"/>
      <c r="E466" s="120"/>
      <c r="F466" s="120"/>
      <c r="G466" s="120"/>
      <c r="H466" s="120"/>
      <c r="I466" s="120"/>
      <c r="J466" s="120"/>
      <c r="K466" s="120"/>
    </row>
    <row r="467" spans="1:11" ht="12.75">
      <c r="A467" s="120"/>
      <c r="B467" s="120"/>
      <c r="C467" s="120"/>
      <c r="D467" s="120"/>
      <c r="E467" s="120"/>
      <c r="F467" s="120"/>
      <c r="G467" s="120"/>
      <c r="H467" s="120"/>
      <c r="I467" s="120"/>
      <c r="J467" s="120"/>
      <c r="K467" s="120"/>
    </row>
    <row r="468" spans="1:11" ht="12.75">
      <c r="A468" s="120"/>
      <c r="B468" s="120"/>
      <c r="C468" s="120"/>
      <c r="D468" s="120"/>
      <c r="E468" s="120"/>
      <c r="F468" s="120"/>
      <c r="G468" s="120"/>
      <c r="H468" s="120"/>
      <c r="I468" s="120"/>
      <c r="J468" s="120"/>
      <c r="K468" s="120"/>
    </row>
    <row r="469" spans="1:11" ht="12.75">
      <c r="A469" s="120"/>
      <c r="B469" s="120"/>
      <c r="C469" s="120"/>
      <c r="D469" s="120"/>
      <c r="E469" s="120"/>
      <c r="F469" s="120"/>
      <c r="G469" s="120"/>
      <c r="H469" s="120"/>
      <c r="I469" s="120"/>
      <c r="J469" s="120"/>
      <c r="K469" s="120"/>
    </row>
    <row r="470" spans="1:11" ht="12.75">
      <c r="A470" s="120"/>
      <c r="B470" s="120"/>
      <c r="C470" s="120"/>
      <c r="D470" s="120"/>
      <c r="E470" s="120"/>
      <c r="F470" s="120"/>
      <c r="G470" s="120"/>
      <c r="H470" s="120"/>
      <c r="I470" s="120"/>
      <c r="J470" s="120"/>
      <c r="K470" s="120"/>
    </row>
    <row r="471" spans="1:11" ht="12.75">
      <c r="A471" s="120"/>
      <c r="B471" s="120"/>
      <c r="C471" s="120"/>
      <c r="D471" s="120"/>
      <c r="E471" s="120"/>
      <c r="F471" s="120"/>
      <c r="G471" s="120"/>
      <c r="H471" s="120"/>
      <c r="I471" s="120"/>
      <c r="J471" s="120"/>
      <c r="K471" s="120"/>
    </row>
    <row r="472" spans="1:11" ht="12.75">
      <c r="A472" s="120"/>
      <c r="B472" s="120"/>
      <c r="C472" s="120"/>
      <c r="D472" s="120"/>
      <c r="E472" s="120"/>
      <c r="F472" s="120"/>
      <c r="G472" s="120"/>
      <c r="H472" s="120"/>
      <c r="I472" s="120"/>
      <c r="J472" s="120"/>
      <c r="K472" s="120"/>
    </row>
    <row r="473" spans="1:11" ht="12.75">
      <c r="A473" s="120"/>
      <c r="B473" s="120"/>
      <c r="C473" s="120"/>
      <c r="D473" s="120"/>
      <c r="E473" s="120"/>
      <c r="F473" s="120"/>
      <c r="G473" s="120"/>
      <c r="H473" s="120"/>
      <c r="I473" s="120"/>
      <c r="J473" s="120"/>
      <c r="K473" s="120"/>
    </row>
    <row r="474" spans="1:11" ht="12.75">
      <c r="A474" s="120"/>
      <c r="B474" s="120"/>
      <c r="C474" s="120"/>
      <c r="D474" s="120"/>
      <c r="E474" s="120"/>
      <c r="F474" s="120"/>
      <c r="G474" s="120"/>
      <c r="H474" s="120"/>
      <c r="I474" s="120"/>
      <c r="J474" s="120"/>
      <c r="K474" s="120"/>
    </row>
    <row r="475" spans="1:11" ht="12.75">
      <c r="A475" s="120"/>
      <c r="B475" s="120"/>
      <c r="C475" s="120"/>
      <c r="D475" s="120"/>
      <c r="E475" s="120"/>
      <c r="F475" s="120"/>
      <c r="G475" s="120"/>
      <c r="H475" s="120"/>
      <c r="I475" s="120"/>
      <c r="J475" s="120"/>
      <c r="K475" s="120"/>
    </row>
    <row r="476" spans="1:11" ht="12.75">
      <c r="A476" s="120"/>
      <c r="B476" s="120"/>
      <c r="C476" s="120"/>
      <c r="D476" s="120"/>
      <c r="E476" s="120"/>
      <c r="F476" s="120"/>
      <c r="G476" s="120"/>
      <c r="H476" s="120"/>
      <c r="I476" s="120"/>
      <c r="J476" s="120"/>
      <c r="K476" s="120"/>
    </row>
    <row r="477" spans="1:11" ht="12.75">
      <c r="A477" s="120"/>
      <c r="B477" s="120"/>
      <c r="C477" s="120"/>
      <c r="D477" s="120"/>
      <c r="E477" s="120"/>
      <c r="F477" s="120"/>
      <c r="G477" s="120"/>
      <c r="H477" s="120"/>
      <c r="I477" s="120"/>
      <c r="J477" s="120"/>
      <c r="K477" s="120"/>
    </row>
    <row r="478" spans="1:11" ht="12.75">
      <c r="A478" s="120"/>
      <c r="B478" s="120"/>
      <c r="C478" s="120"/>
      <c r="D478" s="120"/>
      <c r="E478" s="120"/>
      <c r="F478" s="120"/>
      <c r="G478" s="120"/>
      <c r="H478" s="120"/>
      <c r="I478" s="120"/>
      <c r="J478" s="120"/>
      <c r="K478" s="120"/>
    </row>
    <row r="479" spans="1:11" ht="12.75">
      <c r="A479" s="120"/>
      <c r="B479" s="120"/>
      <c r="C479" s="120"/>
      <c r="D479" s="120"/>
      <c r="E479" s="120"/>
      <c r="F479" s="120"/>
      <c r="G479" s="120"/>
      <c r="H479" s="120"/>
      <c r="I479" s="120"/>
      <c r="J479" s="120"/>
      <c r="K479" s="120"/>
    </row>
    <row r="480" spans="1:11" ht="12.75">
      <c r="A480" s="120"/>
      <c r="B480" s="120"/>
      <c r="C480" s="120"/>
      <c r="D480" s="120"/>
      <c r="E480" s="120"/>
      <c r="F480" s="120"/>
      <c r="G480" s="120"/>
      <c r="H480" s="120"/>
      <c r="I480" s="120"/>
      <c r="J480" s="120"/>
      <c r="K480" s="120"/>
    </row>
    <row r="481" spans="1:11" ht="12.75">
      <c r="A481" s="120"/>
      <c r="B481" s="120"/>
      <c r="C481" s="120"/>
      <c r="D481" s="120"/>
      <c r="E481" s="120"/>
      <c r="F481" s="120"/>
      <c r="G481" s="120"/>
      <c r="H481" s="120"/>
      <c r="I481" s="120"/>
      <c r="J481" s="120"/>
      <c r="K481" s="120"/>
    </row>
    <row r="482" spans="1:11" ht="12.75">
      <c r="A482" s="120"/>
      <c r="B482" s="120"/>
      <c r="C482" s="120"/>
      <c r="D482" s="120"/>
      <c r="E482" s="120"/>
      <c r="F482" s="120"/>
      <c r="G482" s="120"/>
      <c r="H482" s="120"/>
      <c r="I482" s="120"/>
      <c r="J482" s="120"/>
      <c r="K482" s="120"/>
    </row>
    <row r="483" spans="1:11" ht="12.75">
      <c r="A483" s="120"/>
      <c r="B483" s="120"/>
      <c r="C483" s="120"/>
      <c r="D483" s="120"/>
      <c r="E483" s="120"/>
      <c r="F483" s="120"/>
      <c r="G483" s="120"/>
      <c r="H483" s="120"/>
      <c r="I483" s="120"/>
      <c r="J483" s="120"/>
      <c r="K483" s="120"/>
    </row>
    <row r="484" spans="1:11" ht="12.75">
      <c r="A484" s="120"/>
      <c r="B484" s="120"/>
      <c r="C484" s="120"/>
      <c r="D484" s="120"/>
      <c r="E484" s="120"/>
      <c r="F484" s="120"/>
      <c r="G484" s="120"/>
      <c r="H484" s="120"/>
      <c r="I484" s="120"/>
      <c r="J484" s="120"/>
      <c r="K484" s="120"/>
    </row>
    <row r="485" spans="1:11" ht="12.75">
      <c r="A485" s="120"/>
      <c r="B485" s="120"/>
      <c r="C485" s="120"/>
      <c r="D485" s="120"/>
      <c r="E485" s="120"/>
      <c r="F485" s="120"/>
      <c r="G485" s="120"/>
      <c r="H485" s="120"/>
      <c r="I485" s="120"/>
      <c r="J485" s="120"/>
      <c r="K485" s="120"/>
    </row>
    <row r="486" spans="1:11" ht="12.75">
      <c r="A486" s="120"/>
      <c r="B486" s="120"/>
      <c r="C486" s="120"/>
      <c r="D486" s="120"/>
      <c r="E486" s="120"/>
      <c r="F486" s="120"/>
      <c r="G486" s="120"/>
      <c r="H486" s="120"/>
      <c r="I486" s="120"/>
      <c r="J486" s="120"/>
      <c r="K486" s="120"/>
    </row>
    <row r="487" spans="1:11" ht="12.75">
      <c r="A487" s="120"/>
      <c r="B487" s="120"/>
      <c r="C487" s="120"/>
      <c r="D487" s="120"/>
      <c r="E487" s="120"/>
      <c r="F487" s="120"/>
      <c r="G487" s="120"/>
      <c r="H487" s="120"/>
      <c r="I487" s="120"/>
      <c r="J487" s="120"/>
      <c r="K487" s="120"/>
    </row>
    <row r="488" spans="1:11" ht="12.75">
      <c r="A488" s="120"/>
      <c r="B488" s="120"/>
      <c r="C488" s="120"/>
      <c r="D488" s="120"/>
      <c r="E488" s="120"/>
      <c r="F488" s="120"/>
      <c r="G488" s="120"/>
      <c r="H488" s="120"/>
      <c r="I488" s="120"/>
      <c r="J488" s="120"/>
      <c r="K488" s="120"/>
    </row>
    <row r="489" spans="1:11" ht="12.75">
      <c r="A489" s="120"/>
      <c r="B489" s="120"/>
      <c r="C489" s="120"/>
      <c r="D489" s="120"/>
      <c r="E489" s="120"/>
      <c r="F489" s="120"/>
      <c r="G489" s="120"/>
      <c r="H489" s="120"/>
      <c r="I489" s="120"/>
      <c r="J489" s="120"/>
      <c r="K489" s="120"/>
    </row>
    <row r="490" spans="1:11" ht="12.75">
      <c r="A490" s="120"/>
      <c r="B490" s="120"/>
      <c r="C490" s="120"/>
      <c r="D490" s="120"/>
      <c r="E490" s="120"/>
      <c r="F490" s="120"/>
      <c r="G490" s="120"/>
      <c r="H490" s="120"/>
      <c r="I490" s="120"/>
      <c r="J490" s="120"/>
      <c r="K490" s="120"/>
    </row>
    <row r="491" spans="1:11" ht="12.75">
      <c r="A491" s="120"/>
      <c r="B491" s="120"/>
      <c r="C491" s="120"/>
      <c r="D491" s="120"/>
      <c r="E491" s="120"/>
      <c r="F491" s="120"/>
      <c r="G491" s="120"/>
      <c r="H491" s="120"/>
      <c r="I491" s="120"/>
      <c r="J491" s="120"/>
      <c r="K491" s="120"/>
    </row>
    <row r="492" spans="1:11" ht="12.75">
      <c r="A492" s="120"/>
      <c r="B492" s="120"/>
      <c r="C492" s="120"/>
      <c r="D492" s="120"/>
      <c r="E492" s="120"/>
      <c r="F492" s="120"/>
      <c r="G492" s="120"/>
      <c r="H492" s="120"/>
      <c r="I492" s="120"/>
      <c r="J492" s="120"/>
      <c r="K492" s="120"/>
    </row>
    <row r="493" spans="1:11" ht="12.75">
      <c r="A493" s="120"/>
      <c r="B493" s="120"/>
      <c r="C493" s="120"/>
      <c r="D493" s="120"/>
      <c r="E493" s="120"/>
      <c r="F493" s="120"/>
      <c r="G493" s="120"/>
      <c r="H493" s="120"/>
      <c r="I493" s="120"/>
      <c r="J493" s="120"/>
      <c r="K493" s="120"/>
    </row>
    <row r="494" spans="1:11" ht="12.75">
      <c r="A494" s="120"/>
      <c r="B494" s="120"/>
      <c r="C494" s="120"/>
      <c r="D494" s="120"/>
      <c r="E494" s="120"/>
      <c r="F494" s="120"/>
      <c r="G494" s="120"/>
      <c r="H494" s="120"/>
      <c r="I494" s="120"/>
      <c r="J494" s="120"/>
      <c r="K494" s="120"/>
    </row>
    <row r="495" spans="1:11" ht="12.75">
      <c r="A495" s="120"/>
      <c r="B495" s="120"/>
      <c r="C495" s="120"/>
      <c r="D495" s="120"/>
      <c r="E495" s="120"/>
      <c r="F495" s="120"/>
      <c r="G495" s="120"/>
      <c r="H495" s="120"/>
      <c r="I495" s="120"/>
      <c r="J495" s="120"/>
      <c r="K495" s="120"/>
    </row>
    <row r="496" spans="1:11" ht="12.75">
      <c r="A496" s="120"/>
      <c r="B496" s="120"/>
      <c r="C496" s="120"/>
      <c r="D496" s="120"/>
      <c r="E496" s="120"/>
      <c r="F496" s="120"/>
      <c r="G496" s="120"/>
      <c r="H496" s="120"/>
      <c r="I496" s="120"/>
      <c r="J496" s="120"/>
      <c r="K496" s="120"/>
    </row>
    <row r="497" spans="1:11" ht="12.75">
      <c r="A497" s="120"/>
      <c r="B497" s="120"/>
      <c r="C497" s="120"/>
      <c r="D497" s="120"/>
      <c r="E497" s="120"/>
      <c r="F497" s="120"/>
      <c r="G497" s="120"/>
      <c r="H497" s="120"/>
      <c r="I497" s="120"/>
      <c r="J497" s="120"/>
      <c r="K497" s="120"/>
    </row>
    <row r="498" spans="1:11" ht="12.75">
      <c r="A498" s="120"/>
      <c r="B498" s="120"/>
      <c r="C498" s="120"/>
      <c r="D498" s="120"/>
      <c r="E498" s="120"/>
      <c r="F498" s="120"/>
      <c r="G498" s="120"/>
      <c r="H498" s="120"/>
      <c r="I498" s="120"/>
      <c r="J498" s="120"/>
      <c r="K498" s="120"/>
    </row>
    <row r="499" spans="1:11" ht="12.75">
      <c r="A499" s="120"/>
      <c r="B499" s="120"/>
      <c r="C499" s="120"/>
      <c r="D499" s="120"/>
      <c r="E499" s="120"/>
      <c r="F499" s="120"/>
      <c r="G499" s="120"/>
      <c r="H499" s="120"/>
      <c r="I499" s="120"/>
      <c r="J499" s="120"/>
      <c r="K499" s="120"/>
    </row>
    <row r="500" spans="1:11" ht="12.75">
      <c r="A500" s="120"/>
      <c r="B500" s="120"/>
      <c r="C500" s="120"/>
      <c r="D500" s="120"/>
      <c r="E500" s="120"/>
      <c r="F500" s="120"/>
      <c r="G500" s="120"/>
      <c r="H500" s="120"/>
      <c r="I500" s="120"/>
      <c r="J500" s="120"/>
      <c r="K500" s="120"/>
    </row>
    <row r="501" spans="1:11" ht="12.75">
      <c r="A501" s="120"/>
      <c r="B501" s="120"/>
      <c r="C501" s="120"/>
      <c r="D501" s="120"/>
      <c r="E501" s="120"/>
      <c r="F501" s="120"/>
      <c r="G501" s="120"/>
      <c r="H501" s="120"/>
      <c r="I501" s="120"/>
      <c r="J501" s="120"/>
      <c r="K501" s="120"/>
    </row>
    <row r="502" spans="1:11" ht="12.75">
      <c r="A502" s="120"/>
      <c r="B502" s="120"/>
      <c r="C502" s="120"/>
      <c r="D502" s="120"/>
      <c r="E502" s="120"/>
      <c r="F502" s="120"/>
      <c r="G502" s="120"/>
      <c r="H502" s="120"/>
      <c r="I502" s="120"/>
      <c r="J502" s="120"/>
      <c r="K502" s="120"/>
    </row>
    <row r="503" spans="1:11" ht="12.75">
      <c r="A503" s="120"/>
      <c r="B503" s="120"/>
      <c r="C503" s="120"/>
      <c r="D503" s="120"/>
      <c r="E503" s="120"/>
      <c r="F503" s="120"/>
      <c r="G503" s="120"/>
      <c r="H503" s="120"/>
      <c r="I503" s="120"/>
      <c r="J503" s="120"/>
      <c r="K503" s="120"/>
    </row>
    <row r="504" spans="1:11" ht="12.75">
      <c r="A504" s="120"/>
      <c r="B504" s="120"/>
      <c r="C504" s="120"/>
      <c r="D504" s="120"/>
      <c r="E504" s="120"/>
      <c r="F504" s="120"/>
      <c r="G504" s="120"/>
      <c r="H504" s="120"/>
      <c r="I504" s="120"/>
      <c r="J504" s="120"/>
      <c r="K504" s="120"/>
    </row>
    <row r="505" spans="1:11" ht="12.75">
      <c r="A505" s="120"/>
      <c r="B505" s="120"/>
      <c r="C505" s="120"/>
      <c r="D505" s="120"/>
      <c r="E505" s="120"/>
      <c r="F505" s="120"/>
      <c r="G505" s="120"/>
      <c r="H505" s="120"/>
      <c r="I505" s="120"/>
      <c r="J505" s="120"/>
      <c r="K505" s="120"/>
    </row>
    <row r="506" spans="1:11" ht="12.75">
      <c r="A506" s="120"/>
      <c r="B506" s="120"/>
      <c r="C506" s="120"/>
      <c r="D506" s="120"/>
      <c r="E506" s="120"/>
      <c r="F506" s="120"/>
      <c r="G506" s="120"/>
      <c r="H506" s="120"/>
      <c r="I506" s="120"/>
      <c r="J506" s="120"/>
      <c r="K506" s="120"/>
    </row>
    <row r="507" spans="1:11" ht="12.75">
      <c r="A507" s="120"/>
      <c r="B507" s="120"/>
      <c r="C507" s="120"/>
      <c r="D507" s="120"/>
      <c r="E507" s="120"/>
      <c r="F507" s="120"/>
      <c r="G507" s="120"/>
      <c r="H507" s="120"/>
      <c r="I507" s="120"/>
      <c r="J507" s="120"/>
      <c r="K507" s="120"/>
    </row>
    <row r="508" spans="1:11" ht="12.75">
      <c r="A508" s="120"/>
      <c r="B508" s="120"/>
      <c r="C508" s="120"/>
      <c r="D508" s="120"/>
      <c r="E508" s="120"/>
      <c r="F508" s="120"/>
      <c r="G508" s="120"/>
      <c r="H508" s="120"/>
      <c r="I508" s="120"/>
      <c r="J508" s="120"/>
      <c r="K508" s="120"/>
    </row>
    <row r="509" spans="1:11" ht="12.75">
      <c r="A509" s="120"/>
      <c r="B509" s="120"/>
      <c r="C509" s="120"/>
      <c r="D509" s="120"/>
      <c r="E509" s="120"/>
      <c r="F509" s="120"/>
      <c r="G509" s="120"/>
      <c r="H509" s="120"/>
      <c r="I509" s="120"/>
      <c r="J509" s="120"/>
      <c r="K509" s="120"/>
    </row>
    <row r="510" spans="1:11" ht="12.75">
      <c r="A510" s="120"/>
      <c r="B510" s="120"/>
      <c r="C510" s="120"/>
      <c r="D510" s="120"/>
      <c r="E510" s="120"/>
      <c r="F510" s="120"/>
      <c r="G510" s="120"/>
      <c r="H510" s="120"/>
      <c r="I510" s="120"/>
      <c r="J510" s="120"/>
      <c r="K510" s="120"/>
    </row>
    <row r="511" spans="1:11" ht="12.75">
      <c r="A511" s="120"/>
      <c r="B511" s="120"/>
      <c r="C511" s="120"/>
      <c r="D511" s="120"/>
      <c r="E511" s="120"/>
      <c r="F511" s="120"/>
      <c r="G511" s="120"/>
      <c r="H511" s="120"/>
      <c r="I511" s="120"/>
      <c r="J511" s="120"/>
      <c r="K511" s="120"/>
    </row>
    <row r="512" spans="1:11" ht="12.75">
      <c r="A512" s="120"/>
      <c r="B512" s="120"/>
      <c r="C512" s="120"/>
      <c r="D512" s="120"/>
      <c r="E512" s="120"/>
      <c r="F512" s="120"/>
      <c r="G512" s="120"/>
      <c r="H512" s="120"/>
      <c r="I512" s="120"/>
      <c r="J512" s="120"/>
      <c r="K512" s="120"/>
    </row>
    <row r="513" spans="1:11" ht="12.75">
      <c r="A513" s="120"/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</row>
    <row r="514" spans="1:11" ht="12.75">
      <c r="A514" s="120"/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</row>
    <row r="515" spans="1:11" ht="12.75">
      <c r="A515" s="120"/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</row>
    <row r="516" spans="1:11" ht="12.75">
      <c r="A516" s="120"/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</row>
    <row r="517" spans="1:11" ht="12.75">
      <c r="A517" s="120"/>
      <c r="B517" s="120"/>
      <c r="C517" s="120"/>
      <c r="D517" s="120"/>
      <c r="E517" s="120"/>
      <c r="F517" s="120"/>
      <c r="G517" s="120"/>
      <c r="H517" s="120"/>
      <c r="I517" s="120"/>
      <c r="J517" s="120"/>
      <c r="K517" s="120"/>
    </row>
    <row r="518" spans="1:11" ht="12.75">
      <c r="A518" s="120"/>
      <c r="B518" s="120"/>
      <c r="C518" s="120"/>
      <c r="D518" s="120"/>
      <c r="E518" s="120"/>
      <c r="F518" s="120"/>
      <c r="G518" s="120"/>
      <c r="H518" s="120"/>
      <c r="I518" s="120"/>
      <c r="J518" s="120"/>
      <c r="K518" s="120"/>
    </row>
    <row r="519" spans="1:11" ht="12.75">
      <c r="A519" s="120"/>
      <c r="B519" s="120"/>
      <c r="C519" s="120"/>
      <c r="D519" s="120"/>
      <c r="E519" s="120"/>
      <c r="F519" s="120"/>
      <c r="G519" s="120"/>
      <c r="H519" s="120"/>
      <c r="I519" s="120"/>
      <c r="J519" s="120"/>
      <c r="K519" s="120"/>
    </row>
    <row r="520" spans="1:11" ht="12.75">
      <c r="A520" s="120"/>
      <c r="B520" s="120"/>
      <c r="C520" s="120"/>
      <c r="D520" s="120"/>
      <c r="E520" s="120"/>
      <c r="F520" s="120"/>
      <c r="G520" s="120"/>
      <c r="H520" s="120"/>
      <c r="I520" s="120"/>
      <c r="J520" s="120"/>
      <c r="K520" s="120"/>
    </row>
    <row r="521" spans="1:11" ht="12.75">
      <c r="A521" s="120"/>
      <c r="B521" s="120"/>
      <c r="C521" s="120"/>
      <c r="D521" s="120"/>
      <c r="E521" s="120"/>
      <c r="F521" s="120"/>
      <c r="G521" s="120"/>
      <c r="H521" s="120"/>
      <c r="I521" s="120"/>
      <c r="J521" s="120"/>
      <c r="K521" s="120"/>
    </row>
    <row r="522" spans="1:11" ht="12.75">
      <c r="A522" s="120"/>
      <c r="B522" s="120"/>
      <c r="C522" s="120"/>
      <c r="D522" s="120"/>
      <c r="E522" s="120"/>
      <c r="F522" s="120"/>
      <c r="G522" s="120"/>
      <c r="H522" s="120"/>
      <c r="I522" s="120"/>
      <c r="J522" s="120"/>
      <c r="K522" s="120"/>
    </row>
    <row r="523" spans="1:11" ht="12.75">
      <c r="A523" s="120"/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</row>
    <row r="524" spans="1:11" ht="12.75">
      <c r="A524" s="120"/>
      <c r="B524" s="120"/>
      <c r="C524" s="120"/>
      <c r="D524" s="120"/>
      <c r="E524" s="120"/>
      <c r="F524" s="120"/>
      <c r="G524" s="120"/>
      <c r="H524" s="120"/>
      <c r="I524" s="120"/>
      <c r="J524" s="120"/>
      <c r="K524" s="120"/>
    </row>
    <row r="525" spans="1:11" ht="12.75">
      <c r="A525" s="120"/>
      <c r="B525" s="120"/>
      <c r="C525" s="120"/>
      <c r="D525" s="120"/>
      <c r="E525" s="120"/>
      <c r="F525" s="120"/>
      <c r="G525" s="120"/>
      <c r="H525" s="120"/>
      <c r="I525" s="120"/>
      <c r="J525" s="120"/>
      <c r="K525" s="120"/>
    </row>
    <row r="526" spans="1:11" ht="12.75">
      <c r="A526" s="120"/>
      <c r="B526" s="120"/>
      <c r="C526" s="120"/>
      <c r="D526" s="120"/>
      <c r="E526" s="120"/>
      <c r="F526" s="120"/>
      <c r="G526" s="120"/>
      <c r="H526" s="120"/>
      <c r="I526" s="120"/>
      <c r="J526" s="120"/>
      <c r="K526" s="120"/>
    </row>
    <row r="527" spans="1:11" ht="12.75">
      <c r="A527" s="120"/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</row>
    <row r="528" spans="1:11" ht="12.75">
      <c r="A528" s="120"/>
      <c r="B528" s="120"/>
      <c r="C528" s="120"/>
      <c r="D528" s="120"/>
      <c r="E528" s="120"/>
      <c r="F528" s="120"/>
      <c r="G528" s="120"/>
      <c r="H528" s="120"/>
      <c r="I528" s="120"/>
      <c r="J528" s="120"/>
      <c r="K528" s="120"/>
    </row>
    <row r="529" spans="1:11" ht="12.75">
      <c r="A529" s="120"/>
      <c r="B529" s="120"/>
      <c r="C529" s="120"/>
      <c r="D529" s="120"/>
      <c r="E529" s="120"/>
      <c r="F529" s="120"/>
      <c r="G529" s="120"/>
      <c r="H529" s="120"/>
      <c r="I529" s="120"/>
      <c r="J529" s="120"/>
      <c r="K529" s="120"/>
    </row>
    <row r="530" spans="1:11" ht="12.75">
      <c r="A530" s="120"/>
      <c r="B530" s="120"/>
      <c r="C530" s="120"/>
      <c r="D530" s="120"/>
      <c r="E530" s="120"/>
      <c r="F530" s="120"/>
      <c r="G530" s="120"/>
      <c r="H530" s="120"/>
      <c r="I530" s="120"/>
      <c r="J530" s="120"/>
      <c r="K530" s="120"/>
    </row>
    <row r="531" spans="1:11" ht="12.75">
      <c r="A531" s="120"/>
      <c r="B531" s="120"/>
      <c r="C531" s="120"/>
      <c r="D531" s="120"/>
      <c r="E531" s="120"/>
      <c r="F531" s="120"/>
      <c r="G531" s="120"/>
      <c r="H531" s="120"/>
      <c r="I531" s="120"/>
      <c r="J531" s="120"/>
      <c r="K531" s="120"/>
    </row>
    <row r="532" spans="1:11" ht="12.75">
      <c r="A532" s="120"/>
      <c r="B532" s="120"/>
      <c r="C532" s="120"/>
      <c r="D532" s="120"/>
      <c r="E532" s="120"/>
      <c r="F532" s="120"/>
      <c r="G532" s="120"/>
      <c r="H532" s="120"/>
      <c r="I532" s="120"/>
      <c r="J532" s="120"/>
      <c r="K532" s="120"/>
    </row>
    <row r="533" spans="1:11" ht="12.75">
      <c r="A533" s="120"/>
      <c r="B533" s="120"/>
      <c r="C533" s="120"/>
      <c r="D533" s="120"/>
      <c r="E533" s="120"/>
      <c r="F533" s="120"/>
      <c r="G533" s="120"/>
      <c r="H533" s="120"/>
      <c r="I533" s="120"/>
      <c r="J533" s="120"/>
      <c r="K533" s="120"/>
    </row>
    <row r="534" spans="1:11" ht="12.75">
      <c r="A534" s="120"/>
      <c r="B534" s="120"/>
      <c r="C534" s="120"/>
      <c r="D534" s="120"/>
      <c r="E534" s="120"/>
      <c r="F534" s="120"/>
      <c r="G534" s="120"/>
      <c r="H534" s="120"/>
      <c r="I534" s="120"/>
      <c r="J534" s="120"/>
      <c r="K534" s="120"/>
    </row>
    <row r="535" spans="1:11" ht="12.75">
      <c r="A535" s="120"/>
      <c r="B535" s="120"/>
      <c r="C535" s="120"/>
      <c r="D535" s="120"/>
      <c r="E535" s="120"/>
      <c r="F535" s="120"/>
      <c r="G535" s="120"/>
      <c r="H535" s="120"/>
      <c r="I535" s="120"/>
      <c r="J535" s="120"/>
      <c r="K535" s="120"/>
    </row>
    <row r="536" spans="1:11" ht="12.75">
      <c r="A536" s="120"/>
      <c r="B536" s="120"/>
      <c r="C536" s="120"/>
      <c r="D536" s="120"/>
      <c r="E536" s="120"/>
      <c r="F536" s="120"/>
      <c r="G536" s="120"/>
      <c r="H536" s="120"/>
      <c r="I536" s="120"/>
      <c r="J536" s="120"/>
      <c r="K536" s="120"/>
    </row>
    <row r="537" spans="1:11" ht="12.75">
      <c r="A537" s="120"/>
      <c r="B537" s="120"/>
      <c r="C537" s="120"/>
      <c r="D537" s="120"/>
      <c r="E537" s="120"/>
      <c r="F537" s="120"/>
      <c r="G537" s="120"/>
      <c r="H537" s="120"/>
      <c r="I537" s="120"/>
      <c r="J537" s="120"/>
      <c r="K537" s="120"/>
    </row>
  </sheetData>
  <sheetProtection/>
  <mergeCells count="55">
    <mergeCell ref="A54:H54"/>
    <mergeCell ref="A55:H55"/>
    <mergeCell ref="A2:K2"/>
    <mergeCell ref="D4:E4"/>
    <mergeCell ref="H4:I4"/>
    <mergeCell ref="A6:K6"/>
    <mergeCell ref="A7:H7"/>
    <mergeCell ref="A8:H8"/>
    <mergeCell ref="A5:F5"/>
    <mergeCell ref="J5:K5"/>
    <mergeCell ref="A10:H10"/>
    <mergeCell ref="A11:H11"/>
    <mergeCell ref="A12:H12"/>
    <mergeCell ref="A9:K9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3:H23"/>
    <mergeCell ref="A22:H22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6:H36"/>
    <mergeCell ref="A35:H35"/>
    <mergeCell ref="A51:H51"/>
    <mergeCell ref="A48:H48"/>
    <mergeCell ref="A38:H38"/>
    <mergeCell ref="A39:H39"/>
    <mergeCell ref="A40:H40"/>
    <mergeCell ref="A41:H41"/>
    <mergeCell ref="A42:H42"/>
    <mergeCell ref="A52:H52"/>
    <mergeCell ref="A37:K37"/>
    <mergeCell ref="A53:H53"/>
    <mergeCell ref="A43:H43"/>
    <mergeCell ref="A44:H44"/>
    <mergeCell ref="A45:H45"/>
    <mergeCell ref="A46:H46"/>
    <mergeCell ref="A47:H47"/>
    <mergeCell ref="A49:H49"/>
    <mergeCell ref="A50:H50"/>
  </mergeCells>
  <dataValidations count="3">
    <dataValidation type="whole" operator="greaterThanOrEqual" allowBlank="1" showInputMessage="1" showErrorMessage="1" errorTitle="Pogrešan unos" error="Mogu se unijeti samo cjelobrojne pozitivne vrijednosti." sqref="J34:K36 J21:K23 K54:K55 J16:K16 J47:K51 J41:K41 J30:K30 J55">
      <formula1>0</formula1>
    </dataValidation>
    <dataValidation type="whole" operator="notEqual" allowBlank="1" showInputMessage="1" showErrorMessage="1" errorTitle="Pogrešan unos" error="Mogu se unijeti samo cjelobrojne vrijednosti." sqref="J53:J54 K53">
      <formula1>9999999998</formula1>
    </dataValidation>
    <dataValidation operator="greaterThan" allowBlank="1" showInputMessage="1" showErrorMessage="1" sqref="J31:K33 J10:K15 J25:K29 J17:K20 J38:K40 J42:K46 J52:K52"/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125" zoomScaleSheetLayoutView="125" zoomScalePageLayoutView="0" workbookViewId="0" topLeftCell="A10">
      <selection activeCell="L1" sqref="L1:M16384"/>
    </sheetView>
  </sheetViews>
  <sheetFormatPr defaultColWidth="9.140625" defaultRowHeight="12.75"/>
  <cols>
    <col min="1" max="4" width="9.140625" style="23" customWidth="1"/>
    <col min="5" max="5" width="10.421875" style="23" bestFit="1" customWidth="1"/>
    <col min="6" max="6" width="4.140625" style="23" customWidth="1"/>
    <col min="7" max="8" width="9.140625" style="23" hidden="1" customWidth="1"/>
    <col min="9" max="9" width="10.7109375" style="23" customWidth="1"/>
    <col min="10" max="11" width="10.8515625" style="23" bestFit="1" customWidth="1"/>
    <col min="12" max="16384" width="9.140625" style="23" customWidth="1"/>
  </cols>
  <sheetData>
    <row r="1" spans="1:11" ht="12.75">
      <c r="A1" s="309" t="s">
        <v>206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ht="15.75">
      <c r="A2" s="7"/>
      <c r="B2" s="22"/>
      <c r="C2" s="296" t="s">
        <v>184</v>
      </c>
      <c r="D2" s="296"/>
      <c r="E2" s="24">
        <v>40909</v>
      </c>
      <c r="F2" s="8" t="s">
        <v>7</v>
      </c>
      <c r="G2" s="297">
        <v>40633</v>
      </c>
      <c r="H2" s="298"/>
      <c r="I2" s="102" t="s">
        <v>325</v>
      </c>
      <c r="J2" s="22"/>
      <c r="K2" s="22"/>
    </row>
    <row r="3" spans="1:11" ht="22.5">
      <c r="A3" s="299" t="s">
        <v>8</v>
      </c>
      <c r="B3" s="299"/>
      <c r="C3" s="299"/>
      <c r="D3" s="299"/>
      <c r="E3" s="299"/>
      <c r="F3" s="299"/>
      <c r="G3" s="299"/>
      <c r="H3" s="299"/>
      <c r="I3" s="25" t="s">
        <v>9</v>
      </c>
      <c r="J3" s="26" t="s">
        <v>185</v>
      </c>
      <c r="K3" s="26" t="s">
        <v>186</v>
      </c>
    </row>
    <row r="4" spans="1:11" ht="12.75">
      <c r="A4" s="300">
        <v>1</v>
      </c>
      <c r="B4" s="300"/>
      <c r="C4" s="300"/>
      <c r="D4" s="300"/>
      <c r="E4" s="300"/>
      <c r="F4" s="300"/>
      <c r="G4" s="300"/>
      <c r="H4" s="300"/>
      <c r="I4" s="28">
        <v>2</v>
      </c>
      <c r="J4" s="27" t="s">
        <v>2</v>
      </c>
      <c r="K4" s="27" t="s">
        <v>3</v>
      </c>
    </row>
    <row r="5" spans="1:11" ht="12.75">
      <c r="A5" s="294" t="s">
        <v>187</v>
      </c>
      <c r="B5" s="295"/>
      <c r="C5" s="295"/>
      <c r="D5" s="295"/>
      <c r="E5" s="295"/>
      <c r="F5" s="295"/>
      <c r="G5" s="295"/>
      <c r="H5" s="295"/>
      <c r="I5" s="9">
        <v>1</v>
      </c>
      <c r="J5" s="169">
        <v>96040350</v>
      </c>
      <c r="K5" s="169">
        <v>96040350</v>
      </c>
    </row>
    <row r="6" spans="1:11" ht="12.75">
      <c r="A6" s="294" t="s">
        <v>188</v>
      </c>
      <c r="B6" s="295"/>
      <c r="C6" s="295"/>
      <c r="D6" s="295"/>
      <c r="E6" s="295"/>
      <c r="F6" s="295"/>
      <c r="G6" s="295"/>
      <c r="H6" s="295"/>
      <c r="I6" s="9">
        <v>2</v>
      </c>
      <c r="J6" s="169">
        <v>17748231</v>
      </c>
      <c r="K6" s="169">
        <v>0</v>
      </c>
    </row>
    <row r="7" spans="1:11" ht="12.75">
      <c r="A7" s="294" t="s">
        <v>189</v>
      </c>
      <c r="B7" s="295"/>
      <c r="C7" s="295"/>
      <c r="D7" s="295"/>
      <c r="E7" s="295"/>
      <c r="F7" s="295"/>
      <c r="G7" s="295"/>
      <c r="H7" s="295"/>
      <c r="I7" s="9">
        <v>3</v>
      </c>
      <c r="J7" s="127">
        <v>246700</v>
      </c>
      <c r="K7" s="170">
        <v>468709.33957201114</v>
      </c>
    </row>
    <row r="8" spans="1:11" ht="12.75">
      <c r="A8" s="294" t="s">
        <v>190</v>
      </c>
      <c r="B8" s="295"/>
      <c r="C8" s="295"/>
      <c r="D8" s="295"/>
      <c r="E8" s="295"/>
      <c r="F8" s="295"/>
      <c r="G8" s="295"/>
      <c r="H8" s="295"/>
      <c r="I8" s="9">
        <v>4</v>
      </c>
      <c r="J8" s="127">
        <v>-4906751</v>
      </c>
      <c r="K8" s="170">
        <v>-49265886.642652005</v>
      </c>
    </row>
    <row r="9" spans="1:11" ht="12.75">
      <c r="A9" s="294" t="s">
        <v>191</v>
      </c>
      <c r="B9" s="295"/>
      <c r="C9" s="295"/>
      <c r="D9" s="295"/>
      <c r="E9" s="295"/>
      <c r="F9" s="295"/>
      <c r="G9" s="295"/>
      <c r="H9" s="295"/>
      <c r="I9" s="9">
        <v>5</v>
      </c>
      <c r="J9" s="127">
        <v>-70680822</v>
      </c>
      <c r="K9" s="170">
        <v>-89398119.117533</v>
      </c>
    </row>
    <row r="10" spans="1:11" ht="12.75">
      <c r="A10" s="294" t="s">
        <v>192</v>
      </c>
      <c r="B10" s="295"/>
      <c r="C10" s="295"/>
      <c r="D10" s="295"/>
      <c r="E10" s="295"/>
      <c r="F10" s="295"/>
      <c r="G10" s="295"/>
      <c r="H10" s="295"/>
      <c r="I10" s="9">
        <v>6</v>
      </c>
      <c r="J10" s="169">
        <v>278255370</v>
      </c>
      <c r="K10" s="169">
        <v>276039611.44428396</v>
      </c>
    </row>
    <row r="11" spans="1:11" ht="12.75">
      <c r="A11" s="294" t="s">
        <v>193</v>
      </c>
      <c r="B11" s="295"/>
      <c r="C11" s="295"/>
      <c r="D11" s="295"/>
      <c r="E11" s="295"/>
      <c r="F11" s="295"/>
      <c r="G11" s="295"/>
      <c r="H11" s="295"/>
      <c r="I11" s="9">
        <v>7</v>
      </c>
      <c r="J11" s="169"/>
      <c r="K11" s="169"/>
    </row>
    <row r="12" spans="1:11" ht="12.75">
      <c r="A12" s="294" t="s">
        <v>194</v>
      </c>
      <c r="B12" s="295"/>
      <c r="C12" s="295"/>
      <c r="D12" s="295"/>
      <c r="E12" s="295"/>
      <c r="F12" s="295"/>
      <c r="G12" s="295"/>
      <c r="H12" s="295"/>
      <c r="I12" s="9">
        <v>8</v>
      </c>
      <c r="J12" s="169"/>
      <c r="K12" s="169"/>
    </row>
    <row r="13" spans="1:11" ht="12.75">
      <c r="A13" s="294" t="s">
        <v>195</v>
      </c>
      <c r="B13" s="295"/>
      <c r="C13" s="295"/>
      <c r="D13" s="295"/>
      <c r="E13" s="295"/>
      <c r="F13" s="295"/>
      <c r="G13" s="295"/>
      <c r="H13" s="295"/>
      <c r="I13" s="9">
        <v>9</v>
      </c>
      <c r="J13" s="169"/>
      <c r="K13" s="169"/>
    </row>
    <row r="14" spans="1:11" ht="12.75">
      <c r="A14" s="305" t="s">
        <v>196</v>
      </c>
      <c r="B14" s="306"/>
      <c r="C14" s="306"/>
      <c r="D14" s="306"/>
      <c r="E14" s="306"/>
      <c r="F14" s="306"/>
      <c r="G14" s="306"/>
      <c r="H14" s="306"/>
      <c r="I14" s="9">
        <v>10</v>
      </c>
      <c r="J14" s="159">
        <f>SUM(J5:J13)</f>
        <v>316703078</v>
      </c>
      <c r="K14" s="159">
        <f>SUM(K5:K13)</f>
        <v>233884665.02367097</v>
      </c>
    </row>
    <row r="15" spans="1:11" ht="12.75">
      <c r="A15" s="294" t="s">
        <v>205</v>
      </c>
      <c r="B15" s="295"/>
      <c r="C15" s="295"/>
      <c r="D15" s="295"/>
      <c r="E15" s="295"/>
      <c r="F15" s="295"/>
      <c r="G15" s="295"/>
      <c r="H15" s="295"/>
      <c r="I15" s="9">
        <v>11</v>
      </c>
      <c r="J15" s="169"/>
      <c r="K15" s="169"/>
    </row>
    <row r="16" spans="1:11" ht="12.75">
      <c r="A16" s="294" t="s">
        <v>204</v>
      </c>
      <c r="B16" s="295"/>
      <c r="C16" s="295"/>
      <c r="D16" s="295"/>
      <c r="E16" s="295"/>
      <c r="F16" s="295"/>
      <c r="G16" s="295"/>
      <c r="H16" s="295"/>
      <c r="I16" s="9">
        <v>12</v>
      </c>
      <c r="J16" s="169"/>
      <c r="K16" s="169"/>
    </row>
    <row r="17" spans="1:11" ht="12.75">
      <c r="A17" s="294" t="s">
        <v>203</v>
      </c>
      <c r="B17" s="295"/>
      <c r="C17" s="295"/>
      <c r="D17" s="295"/>
      <c r="E17" s="295"/>
      <c r="F17" s="295"/>
      <c r="G17" s="295"/>
      <c r="H17" s="295"/>
      <c r="I17" s="9">
        <v>13</v>
      </c>
      <c r="J17" s="169"/>
      <c r="K17" s="169"/>
    </row>
    <row r="18" spans="1:11" ht="12.75">
      <c r="A18" s="294" t="s">
        <v>202</v>
      </c>
      <c r="B18" s="295"/>
      <c r="C18" s="295"/>
      <c r="D18" s="295"/>
      <c r="E18" s="295"/>
      <c r="F18" s="295"/>
      <c r="G18" s="295"/>
      <c r="H18" s="295"/>
      <c r="I18" s="9">
        <v>14</v>
      </c>
      <c r="J18" s="169"/>
      <c r="K18" s="169"/>
    </row>
    <row r="19" spans="1:11" ht="12.75">
      <c r="A19" s="294" t="s">
        <v>201</v>
      </c>
      <c r="B19" s="295"/>
      <c r="C19" s="295"/>
      <c r="D19" s="295"/>
      <c r="E19" s="295"/>
      <c r="F19" s="295"/>
      <c r="G19" s="295"/>
      <c r="H19" s="295"/>
      <c r="I19" s="9">
        <v>15</v>
      </c>
      <c r="J19" s="169"/>
      <c r="K19" s="169"/>
    </row>
    <row r="20" spans="1:11" ht="12.75">
      <c r="A20" s="294" t="s">
        <v>200</v>
      </c>
      <c r="B20" s="295"/>
      <c r="C20" s="295"/>
      <c r="D20" s="295"/>
      <c r="E20" s="295"/>
      <c r="F20" s="295"/>
      <c r="G20" s="295"/>
      <c r="H20" s="295"/>
      <c r="I20" s="9">
        <v>16</v>
      </c>
      <c r="J20" s="169"/>
      <c r="K20" s="169"/>
    </row>
    <row r="21" spans="1:11" ht="12.75">
      <c r="A21" s="305" t="s">
        <v>199</v>
      </c>
      <c r="B21" s="306"/>
      <c r="C21" s="306"/>
      <c r="D21" s="306"/>
      <c r="E21" s="306"/>
      <c r="F21" s="306"/>
      <c r="G21" s="306"/>
      <c r="H21" s="306"/>
      <c r="I21" s="9">
        <v>17</v>
      </c>
      <c r="J21" s="159">
        <f>SUM(J15:J20)</f>
        <v>0</v>
      </c>
      <c r="K21" s="159">
        <f>SUM(K15:K20)</f>
        <v>0</v>
      </c>
    </row>
    <row r="22" spans="1:11" ht="12.75">
      <c r="A22" s="311"/>
      <c r="B22" s="312"/>
      <c r="C22" s="312"/>
      <c r="D22" s="312"/>
      <c r="E22" s="312"/>
      <c r="F22" s="312"/>
      <c r="G22" s="312"/>
      <c r="H22" s="312"/>
      <c r="I22" s="313"/>
      <c r="J22" s="313"/>
      <c r="K22" s="314"/>
    </row>
    <row r="23" spans="1:11" ht="12.75">
      <c r="A23" s="301" t="s">
        <v>198</v>
      </c>
      <c r="B23" s="302"/>
      <c r="C23" s="302"/>
      <c r="D23" s="302"/>
      <c r="E23" s="302"/>
      <c r="F23" s="302"/>
      <c r="G23" s="302"/>
      <c r="H23" s="302"/>
      <c r="I23" s="10">
        <v>18</v>
      </c>
      <c r="J23" s="169">
        <v>316703078</v>
      </c>
      <c r="K23" s="169">
        <v>233884665.02367097</v>
      </c>
    </row>
    <row r="24" spans="1:11" ht="17.25" customHeight="1">
      <c r="A24" s="303" t="s">
        <v>197</v>
      </c>
      <c r="B24" s="304"/>
      <c r="C24" s="304"/>
      <c r="D24" s="304"/>
      <c r="E24" s="304"/>
      <c r="F24" s="304"/>
      <c r="G24" s="304"/>
      <c r="H24" s="304"/>
      <c r="I24" s="11">
        <v>19</v>
      </c>
      <c r="J24" s="171"/>
      <c r="K24" s="171"/>
    </row>
    <row r="25" spans="1:11" ht="30" customHeight="1">
      <c r="A25" s="307"/>
      <c r="B25" s="308"/>
      <c r="C25" s="308"/>
      <c r="D25" s="308"/>
      <c r="E25" s="308"/>
      <c r="F25" s="308"/>
      <c r="G25" s="308"/>
      <c r="H25" s="308"/>
      <c r="I25" s="308"/>
      <c r="J25" s="308"/>
      <c r="K25" s="308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10:K13 J5:K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5905511811023623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2013-10-25T12:47:22Z</cp:lastPrinted>
  <dcterms:created xsi:type="dcterms:W3CDTF">2008-10-17T11:51:54Z</dcterms:created>
  <dcterms:modified xsi:type="dcterms:W3CDTF">2013-10-25T12:47:25Z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