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4260" windowWidth="17400" windowHeight="433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</definedNames>
  <calcPr fullCalcOnLoad="1"/>
</workbook>
</file>

<file path=xl/sharedStrings.xml><?xml version="1.0" encoding="utf-8"?>
<sst xmlns="http://schemas.openxmlformats.org/spreadsheetml/2006/main" count="370" uniqueCount="331">
  <si>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</si>
  <si>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</si>
  <si>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</si>
  <si>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</si>
  <si>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</si>
  <si>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</si>
  <si>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</si>
  <si>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</si>
  <si>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</si>
  <si>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</si>
  <si>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</si>
  <si>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</si>
  <si>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</si>
  <si>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</si>
  <si>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</si>
  <si>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</si>
  <si>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</si>
  <si>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</si>
  <si>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</si>
  <si>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</si>
  <si>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</si>
  <si>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</si>
  <si>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</si>
  <si>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</si>
  <si>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</si>
  <si>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</si>
  <si>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</si>
  <si>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</si>
  <si>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</si>
  <si>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</si>
  <si>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</si>
  <si>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</si>
  <si>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</si>
  <si>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</si>
  <si>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</si>
  <si>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</si>
  <si>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</si>
  <si>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</si>
  <si>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</si>
  <si>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</si>
  <si>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</si>
  <si>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</si>
  <si>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</si>
  <si>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</si>
  <si>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</si>
  <si>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</si>
  <si>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</si>
  <si>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</si>
  <si>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</si>
  <si>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</si>
  <si>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</si>
  <si>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</si>
  <si>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</si>
  <si>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</si>
  <si>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</si>
  <si>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</si>
  <si>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</si>
  <si>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</si>
  <si>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</si>
  <si>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</si>
  <si>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</si>
  <si>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</si>
  <si>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</si>
  <si>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</si>
  <si>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</si>
  <si>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</si>
  <si>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</si>
  <si>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</si>
  <si>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</si>
  <si>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</si>
  <si>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</si>
  <si>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</si>
  <si>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</si>
  <si>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</si>
  <si>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</si>
  <si>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</si>
  <si>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</si>
  <si>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</si>
  <si>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</si>
  <si>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</si>
  <si>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</si>
  <si>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</si>
  <si>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</si>
  <si>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</si>
  <si>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</si>
  <si>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</si>
  <si>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</si>
  <si>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</si>
  <si>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</si>
  <si>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</si>
  <si>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</si>
  <si>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</si>
  <si>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</si>
  <si>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</si>
  <si>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</si>
  <si>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</si>
  <si>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</si>
  <si>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</si>
  <si>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</si>
  <si>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</si>
  <si>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</si>
  <si>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</si>
  <si>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</si>
  <si>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</si>
  <si>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</si>
  <si>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</si>
  <si>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</si>
  <si>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</si>
  <si>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</si>
  <si>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</si>
  <si>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</si>
  <si>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</si>
  <si>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</si>
  <si>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</si>
  <si>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</si>
  <si>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</si>
  <si>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</si>
  <si>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</si>
  <si>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</si>
  <si>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</si>
  <si>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</si>
  <si>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</si>
  <si>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</si>
  <si>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</si>
  <si>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</si>
  <si>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</si>
  <si>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</si>
  <si>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</si>
  <si>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</si>
  <si>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</si>
  <si>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</si>
  <si>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</si>
  <si>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</si>
  <si>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</si>
  <si>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</si>
  <si>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</si>
  <si>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</si>
  <si>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</si>
  <si>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</si>
  <si>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</si>
  <si>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</si>
  <si>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</si>
  <si>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</si>
  <si>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</si>
  <si>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</si>
  <si>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</si>
  <si>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</si>
  <si>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</si>
  <si>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</si>
  <si>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</si>
  <si>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</si>
  <si>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</si>
  <si>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</si>
  <si>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</si>
  <si>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</si>
  <si>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</si>
  <si>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</si>
  <si>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</si>
  <si>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</si>
  <si>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</si>
  <si>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</si>
  <si>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</si>
  <si>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</si>
  <si>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</si>
  <si>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</si>
  <si>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</si>
  <si>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</si>
  <si>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</si>
  <si>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</si>
  <si>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</si>
  <si>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</si>
  <si>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</si>
  <si>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</si>
  <si>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</si>
  <si>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</si>
  <si>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</si>
  <si>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</si>
  <si>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</si>
  <si>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</si>
  <si>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</si>
  <si>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</si>
  <si>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</si>
  <si>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</si>
  <si>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</si>
  <si>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</si>
  <si>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</si>
  <si>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</si>
  <si>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</si>
  <si>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</si>
  <si>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</si>
  <si>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</si>
  <si>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</si>
  <si>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</si>
  <si>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</si>
  <si>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</si>
  <si>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</si>
  <si>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</si>
  <si>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</si>
  <si>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</si>
  <si>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</si>
  <si>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</si>
  <si>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</si>
  <si>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</si>
  <si>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</si>
  <si>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</si>
  <si>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</si>
  <si>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</si>
  <si>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</si>
  <si>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</si>
  <si>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</si>
  <si>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</si>
  <si>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</si>
  <si>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</si>
  <si>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</si>
  <si>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</si>
  <si>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</si>
  <si>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</si>
  <si>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</si>
  <si>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</si>
  <si>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</si>
  <si>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</si>
  <si>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</si>
  <si>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</si>
  <si>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</si>
  <si>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</si>
  <si>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</si>
  <si>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</si>
  <si>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</si>
  <si>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</si>
  <si>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</si>
  <si>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</si>
  <si>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</si>
  <si>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</si>
  <si>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</si>
  <si>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Bookkeeping service: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</si>
  <si>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</si>
  <si>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</si>
  <si>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</si>
  <si>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</si>
  <si>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</si>
  <si>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</si>
  <si>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</si>
  <si>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</si>
  <si>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</si>
  <si>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</si>
  <si>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</si>
  <si>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</si>
  <si>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</si>
  <si>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</si>
  <si>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</si>
  <si>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</si>
  <si>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</si>
  <si>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</si>
  <si>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</si>
  <si>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</si>
  <si>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</si>
  <si>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</si>
  <si>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</si>
  <si>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</si>
  <si>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</si>
  <si>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</si>
  <si>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</si>
  <si>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</si>
  <si>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</si>
  <si>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</si>
  <si>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</si>
  <si>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</si>
  <si>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</si>
  <si>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</si>
  <si>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</si>
  <si>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</si>
  <si>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</si>
  <si>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</si>
  <si>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</si>
  <si>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</si>
  <si>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</si>
  <si>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</si>
  <si>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</si>
  <si>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</si>
  <si>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</si>
  <si>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</si>
  <si>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</si>
  <si>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</si>
  <si>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</si>
  <si>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</si>
  <si>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</si>
  <si>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</si>
  <si>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</si>
  <si>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</si>
  <si>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</si>
  <si>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</si>
  <si>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Varteks GROUP -Varaždin</t>
  </si>
  <si>
    <t>Varteks Group - Varaždin</t>
  </si>
  <si>
    <t>YES</t>
  </si>
  <si>
    <t xml:space="preserve">BURGTRADE G.m.b.h. </t>
  </si>
  <si>
    <t>VARTEKS TRADE d.o.o.</t>
  </si>
  <si>
    <t>Eisenstadt, Austrija</t>
  </si>
  <si>
    <t>Ljubljana, Slovenija</t>
  </si>
  <si>
    <t>00128280Y</t>
  </si>
  <si>
    <t>5351944</t>
  </si>
  <si>
    <t>VARTEKS PLUS d.o.o.</t>
  </si>
  <si>
    <t>VARTEKS LOGISTIC d.o.o.</t>
  </si>
  <si>
    <t>VARTEKS TRGOVINA d.o.o.</t>
  </si>
  <si>
    <t>Beograd, Srbija</t>
  </si>
  <si>
    <t>Varaždin, Hrvatska</t>
  </si>
  <si>
    <t>Široki Brijeg, Bosna i Hercegovina</t>
  </si>
  <si>
    <t>100824354</t>
  </si>
  <si>
    <t>01038133</t>
  </si>
  <si>
    <t>VARTEKS ESOP d.o.o.</t>
  </si>
  <si>
    <t>070092385</t>
  </si>
  <si>
    <t>Bolšec Vlado</t>
  </si>
  <si>
    <t>042/377-005</t>
  </si>
  <si>
    <t>vbolsec@varteks.com</t>
  </si>
  <si>
    <t>VARTEKS ODJEĆA VARAŽDIN d.o.o.</t>
  </si>
  <si>
    <t>VARTEKS LUDBREG d.o.o.</t>
  </si>
  <si>
    <t>VARTEKS BEDNJA d.o.o.</t>
  </si>
  <si>
    <t>Ludbreg, Hrvatska</t>
  </si>
  <si>
    <t>Bednja, Hrvatska</t>
  </si>
  <si>
    <t>16891232411</t>
  </si>
  <si>
    <t>20533712419</t>
  </si>
  <si>
    <t>71501150619</t>
  </si>
  <si>
    <t>as of 31.03.2012.</t>
  </si>
  <si>
    <t>period 01.01.2012. to 31.03.2012.</t>
  </si>
  <si>
    <t>31.03.2012.</t>
  </si>
  <si>
    <t>VARTEKS TRGOVINA  BIH  d.o.o.</t>
  </si>
  <si>
    <t>00872098033</t>
  </si>
  <si>
    <t>1280511</t>
  </si>
  <si>
    <t>VARTEKS (TEXTILES) Ltd.</t>
  </si>
  <si>
    <t>Bristol, the United Kingdom</t>
  </si>
  <si>
    <t>00970382</t>
  </si>
  <si>
    <t>IX.  TOTAL INCOME (111+131+142+144)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</si>
</sst>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33" xfId="0" applyFont="1" applyBorder="1" applyAlignment="1" applyProtection="1">
      <alignment/>
      <protection hidden="1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5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21" borderId="36" xfId="57" applyFont="1" applyFill="1" applyBorder="1" applyAlignment="1">
      <alignment horizontal="center" vertical="center" wrapText="1"/>
      <protection/>
    </xf>
    <xf numFmtId="0" fontId="6" fillId="21" borderId="36" xfId="57" applyFont="1" applyFill="1" applyBorder="1" applyAlignment="1">
      <alignment horizontal="center" vertical="center" wrapText="1"/>
      <protection/>
    </xf>
    <xf numFmtId="0" fontId="6" fillId="21" borderId="37" xfId="57" applyFont="1" applyFill="1" applyBorder="1" applyAlignment="1">
      <alignment horizontal="center" vertical="center"/>
      <protection/>
    </xf>
    <xf numFmtId="49" fontId="6" fillId="21" borderId="37" xfId="57" applyNumberFormat="1" applyFont="1" applyFill="1" applyBorder="1" applyAlignment="1">
      <alignment horizontal="center" vertical="center" wrapText="1"/>
      <protection/>
    </xf>
    <xf numFmtId="167" fontId="2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Alignment="1">
      <alignment/>
      <protection/>
    </xf>
    <xf numFmtId="167" fontId="2" fillId="0" borderId="13" xfId="57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3" fontId="14" fillId="0" borderId="17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Border="1" applyAlignment="1">
      <alignment/>
    </xf>
    <xf numFmtId="0" fontId="3" fillId="0" borderId="0" xfId="58" applyFont="1" applyFill="1" applyBorder="1" applyProtection="1">
      <alignment/>
      <protection hidden="1"/>
    </xf>
    <xf numFmtId="0" fontId="3" fillId="0" borderId="35" xfId="58" applyFont="1" applyFill="1" applyBorder="1" applyAlignment="1" applyProtection="1">
      <alignment horizontal="left" vertical="top" indent="2"/>
      <protection hidden="1"/>
    </xf>
    <xf numFmtId="0" fontId="3" fillId="0" borderId="34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34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35" xfId="58" applyFont="1" applyFill="1" applyBorder="1" applyAlignment="1" applyProtection="1">
      <alignment horizontal="left" vertical="top" wrapText="1" indent="2"/>
      <protection hidden="1"/>
    </xf>
    <xf numFmtId="0" fontId="3" fillId="0" borderId="35" xfId="58" applyFont="1" applyFill="1" applyBorder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4" fontId="2" fillId="0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>
      <alignment horizontal="left" vertical="center" wrapText="1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>
      <alignment horizontal="left" vertical="center" wrapText="1"/>
    </xf>
    <xf numFmtId="3" fontId="14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167" fontId="2" fillId="0" borderId="3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hidden="1"/>
    </xf>
    <xf numFmtId="3" fontId="6" fillId="0" borderId="17" xfId="0" applyNumberFormat="1" applyFont="1" applyFill="1" applyBorder="1" applyAlignment="1" applyProtection="1">
      <alignment/>
      <protection hidden="1"/>
    </xf>
    <xf numFmtId="0" fontId="0" fillId="0" borderId="17" xfId="0" applyFont="1" applyFill="1" applyBorder="1" applyAlignment="1">
      <alignment vertical="center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24" borderId="27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49" fontId="4" fillId="0" borderId="38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0" fontId="32" fillId="0" borderId="0" xfId="0" applyFill="1" applyAlignment="1">
      <alignment vertical="top"/>
    </xf>
    <xf numFmtId="4" fontId="33" fillId="0" borderId="0" xfId="57" applyNumberFormat="1" applyFont="1" applyFill="1" applyAlignment="1">
      <alignment/>
      <protection/>
    </xf>
    <xf numFmtId="167" fontId="2" fillId="0" borderId="14" xfId="57" applyNumberFormat="1" applyFont="1" applyFill="1" applyBorder="1" applyAlignment="1">
      <alignment horizontal="center"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Fill="1" applyBorder="1" applyAlignment="1" applyProtection="1">
      <alignment/>
      <protection hidden="1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39" xfId="0" applyFont="1" applyBorder="1" applyAlignment="1" applyProtection="1">
      <alignment horizontal="left" vertical="top" wrapText="1"/>
      <protection hidden="1"/>
    </xf>
    <xf numFmtId="0" fontId="3" fillId="0" borderId="34" xfId="0" applyFont="1" applyBorder="1" applyAlignment="1" applyProtection="1">
      <alignment horizontal="right"/>
      <protection hidden="1"/>
    </xf>
    <xf numFmtId="0" fontId="3" fillId="0" borderId="27" xfId="0" applyFont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3" fillId="0" borderId="35" xfId="0" applyFont="1" applyBorder="1" applyAlignment="1" applyProtection="1">
      <alignment horizontal="left" vertical="top" wrapText="1" indent="2"/>
      <protection hidden="1"/>
    </xf>
    <xf numFmtId="0" fontId="2" fillId="24" borderId="34" xfId="0" applyFont="1" applyFill="1" applyBorder="1" applyAlignment="1" applyProtection="1">
      <alignment horizontal="right" vertical="center"/>
      <protection hidden="1" locked="0"/>
    </xf>
    <xf numFmtId="49" fontId="2" fillId="0" borderId="35" xfId="0" applyNumberFormat="1" applyFont="1" applyBorder="1" applyAlignment="1" applyProtection="1">
      <alignment horizontal="center" vertical="center"/>
      <protection hidden="1" locked="0"/>
    </xf>
    <xf numFmtId="0" fontId="2" fillId="0" borderId="40" xfId="0" applyFont="1" applyFill="1" applyBorder="1" applyAlignment="1" applyProtection="1">
      <alignment horizontal="right" vertical="center"/>
      <protection hidden="1" locked="0"/>
    </xf>
    <xf numFmtId="49" fontId="2" fillId="0" borderId="41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43" xfId="0" applyFont="1" applyFill="1" applyBorder="1" applyAlignment="1" applyProtection="1">
      <alignment horizontal="right" vertical="center"/>
      <protection hidden="1" locked="0"/>
    </xf>
    <xf numFmtId="0" fontId="2" fillId="0" borderId="41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5" xfId="0" applyFont="1" applyBorder="1" applyAlignment="1" applyProtection="1">
      <alignment horizontal="right"/>
      <protection hidden="1"/>
    </xf>
    <xf numFmtId="49" fontId="2" fillId="24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2" fillId="0" borderId="44" xfId="0" applyFont="1" applyFill="1" applyBorder="1" applyAlignment="1" applyProtection="1">
      <alignment horizontal="right" vertical="center"/>
      <protection hidden="1" locked="0"/>
    </xf>
    <xf numFmtId="0" fontId="2" fillId="0" borderId="45" xfId="0" applyFont="1" applyFill="1" applyBorder="1" applyAlignment="1" applyProtection="1">
      <alignment horizontal="right" vertical="center"/>
      <protection hidden="1" locked="0"/>
    </xf>
    <xf numFmtId="0" fontId="2" fillId="0" borderId="46" xfId="0" applyFont="1" applyFill="1" applyBorder="1" applyAlignment="1" applyProtection="1">
      <alignment horizontal="right" vertical="center"/>
      <protection hidden="1" locked="0"/>
    </xf>
    <xf numFmtId="49" fontId="2" fillId="0" borderId="4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5" xfId="0" applyFont="1" applyBorder="1" applyAlignment="1" applyProtection="1">
      <alignment horizontal="right" wrapText="1"/>
      <protection hidden="1"/>
    </xf>
    <xf numFmtId="0" fontId="3" fillId="0" borderId="40" xfId="0" applyFont="1" applyFill="1" applyBorder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48" xfId="0" applyFont="1" applyBorder="1" applyAlignment="1" applyProtection="1">
      <alignment horizontal="center" vertical="top"/>
      <protection hidden="1"/>
    </xf>
    <xf numFmtId="0" fontId="3" fillId="0" borderId="48" xfId="0" applyFont="1" applyBorder="1" applyAlignment="1">
      <alignment horizontal="center"/>
    </xf>
    <xf numFmtId="0" fontId="3" fillId="0" borderId="48" xfId="0" applyFont="1" applyBorder="1" applyAlignment="1">
      <alignment/>
    </xf>
    <xf numFmtId="49" fontId="3" fillId="0" borderId="41" xfId="0" applyNumberFormat="1" applyFont="1" applyFill="1" applyBorder="1" applyAlignment="1" applyProtection="1">
      <alignment horizontal="left" vertical="center"/>
      <protection hidden="1" locked="0"/>
    </xf>
    <xf numFmtId="49" fontId="3" fillId="0" borderId="41" xfId="58" applyNumberFormat="1" applyFont="1" applyFill="1" applyBorder="1" applyAlignment="1" applyProtection="1">
      <alignment horizontal="left" vertical="center"/>
      <protection hidden="1" locked="0"/>
    </xf>
    <xf numFmtId="49" fontId="4" fillId="0" borderId="49" xfId="53" applyNumberFormat="1" applyFont="1" applyFill="1" applyBorder="1" applyAlignment="1" applyProtection="1">
      <alignment horizontal="left" vertical="center"/>
      <protection hidden="1" locked="0"/>
    </xf>
    <xf numFmtId="49" fontId="4" fillId="0" borderId="50" xfId="53" applyNumberFormat="1" applyFont="1" applyFill="1" applyBorder="1" applyAlignment="1" applyProtection="1">
      <alignment horizontal="left" vertical="center"/>
      <protection hidden="1" locked="0"/>
    </xf>
    <xf numFmtId="0" fontId="2" fillId="0" borderId="27" xfId="0" applyFont="1" applyBorder="1" applyAlignment="1" applyProtection="1">
      <alignment horizontal="right" vertical="top" wrapText="1"/>
      <protection hidden="1"/>
    </xf>
    <xf numFmtId="0" fontId="2" fillId="0" borderId="26" xfId="0" applyFont="1" applyBorder="1" applyAlignment="1" applyProtection="1">
      <alignment horizontal="right" vertical="top" wrapText="1"/>
      <protection hidden="1"/>
    </xf>
    <xf numFmtId="0" fontId="2" fillId="0" borderId="28" xfId="0" applyFont="1" applyBorder="1" applyAlignment="1" applyProtection="1">
      <alignment horizontal="right" vertical="top" wrapText="1"/>
      <protection hidden="1"/>
    </xf>
    <xf numFmtId="49" fontId="2" fillId="0" borderId="27" xfId="58" applyNumberFormat="1" applyFont="1" applyFill="1" applyBorder="1" applyAlignment="1" applyProtection="1">
      <alignment horizontal="center"/>
      <protection hidden="1"/>
    </xf>
    <xf numFmtId="49" fontId="2" fillId="0" borderId="28" xfId="58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24" borderId="27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34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Border="1" applyAlignment="1" applyProtection="1">
      <alignment horizontal="right" vertical="top"/>
      <protection hidden="1"/>
    </xf>
    <xf numFmtId="0" fontId="2" fillId="0" borderId="28" xfId="0" applyFont="1" applyBorder="1" applyAlignment="1" applyProtection="1">
      <alignment horizontal="right" vertical="top"/>
      <protection hidden="1"/>
    </xf>
    <xf numFmtId="0" fontId="10" fillId="0" borderId="0" xfId="0" applyFont="1" applyAlignment="1">
      <alignment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5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9" xfId="57" applyFont="1" applyFill="1" applyBorder="1" applyAlignment="1">
      <alignment horizontal="left" vertical="center" wrapText="1"/>
      <protection/>
    </xf>
    <xf numFmtId="0" fontId="3" fillId="0" borderId="51" xfId="57" applyFont="1" applyFill="1" applyBorder="1" applyAlignment="1">
      <alignment horizontal="left" vertical="center" wrapText="1"/>
      <protection/>
    </xf>
    <xf numFmtId="0" fontId="2" fillId="25" borderId="18" xfId="57" applyFont="1" applyFill="1" applyBorder="1" applyAlignment="1">
      <alignment horizontal="left" vertical="center" wrapText="1"/>
      <protection/>
    </xf>
    <xf numFmtId="0" fontId="2" fillId="25" borderId="22" xfId="57" applyFont="1" applyFill="1" applyBorder="1" applyAlignment="1">
      <alignment horizontal="left" vertical="center" wrapText="1"/>
      <protection/>
    </xf>
    <xf numFmtId="0" fontId="0" fillId="25" borderId="22" xfId="57" applyFont="1" applyFill="1" applyBorder="1" applyAlignment="1">
      <alignment vertical="center" wrapText="1"/>
      <protection/>
    </xf>
    <xf numFmtId="0" fontId="0" fillId="25" borderId="23" xfId="57" applyFont="1" applyFill="1" applyBorder="1" applyAlignment="1">
      <alignment vertical="center" wrapText="1"/>
      <protection/>
    </xf>
    <xf numFmtId="0" fontId="2" fillId="0" borderId="19" xfId="57" applyFont="1" applyFill="1" applyBorder="1" applyAlignment="1">
      <alignment horizontal="left" vertical="center" wrapText="1"/>
      <protection/>
    </xf>
    <xf numFmtId="0" fontId="2" fillId="0" borderId="51" xfId="57" applyFont="1" applyFill="1" applyBorder="1" applyAlignment="1">
      <alignment horizontal="left" vertical="center" wrapText="1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3" fillId="0" borderId="15" xfId="57" applyFont="1" applyFill="1" applyBorder="1" applyAlignment="1">
      <alignment horizontal="left" vertical="center" wrapText="1"/>
      <protection/>
    </xf>
    <xf numFmtId="0" fontId="3" fillId="0" borderId="25" xfId="57" applyFont="1" applyFill="1" applyBorder="1" applyAlignment="1">
      <alignment horizontal="left" vertical="center" wrapText="1"/>
      <protection/>
    </xf>
    <xf numFmtId="0" fontId="3" fillId="0" borderId="20" xfId="57" applyFont="1" applyFill="1" applyBorder="1" applyAlignment="1">
      <alignment horizontal="left" vertical="center" wrapText="1"/>
      <protection/>
    </xf>
    <xf numFmtId="0" fontId="3" fillId="0" borderId="52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35" xfId="57" applyFont="1" applyBorder="1" applyAlignment="1">
      <alignment/>
      <protection/>
    </xf>
    <xf numFmtId="14" fontId="7" fillId="24" borderId="1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57" applyBorder="1" applyAlignment="1">
      <alignment vertical="center"/>
      <protection/>
    </xf>
    <xf numFmtId="0" fontId="7" fillId="24" borderId="18" xfId="57" applyFont="1" applyFill="1" applyBorder="1" applyAlignment="1" applyProtection="1">
      <alignment horizontal="left" vertical="center"/>
      <protection hidden="1" locked="0"/>
    </xf>
    <xf numFmtId="0" fontId="7" fillId="24" borderId="22" xfId="57" applyFont="1" applyFill="1" applyBorder="1" applyAlignment="1" applyProtection="1">
      <alignment horizontal="left" vertical="center"/>
      <protection hidden="1" locked="0"/>
    </xf>
    <xf numFmtId="0" fontId="7" fillId="24" borderId="23" xfId="57" applyFont="1" applyFill="1" applyBorder="1" applyAlignment="1" applyProtection="1">
      <alignment horizontal="left" vertical="center"/>
      <protection hidden="1" locked="0"/>
    </xf>
    <xf numFmtId="0" fontId="2" fillId="21" borderId="36" xfId="57" applyFont="1" applyFill="1" applyBorder="1" applyAlignment="1">
      <alignment horizontal="center" vertical="center" wrapText="1"/>
      <protection/>
    </xf>
    <xf numFmtId="0" fontId="6" fillId="21" borderId="37" xfId="57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left" wrapText="1"/>
      <protection/>
    </xf>
    <xf numFmtId="0" fontId="7" fillId="0" borderId="26" xfId="57" applyFont="1" applyFill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43">
      <selection activeCell="K57" sqref="K57"/>
    </sheetView>
  </sheetViews>
  <sheetFormatPr defaultColWidth="9.140625" defaultRowHeight="12.75"/>
  <cols>
    <col min="1" max="1" width="9.140625" style="70" customWidth="1"/>
    <col min="2" max="2" width="13.00390625" style="70" customWidth="1"/>
    <col min="3" max="4" width="9.140625" style="70" customWidth="1"/>
    <col min="5" max="5" width="9.8515625" style="70" bestFit="1" customWidth="1"/>
    <col min="6" max="6" width="9.140625" style="70" customWidth="1"/>
    <col min="7" max="7" width="14.00390625" style="70" customWidth="1"/>
    <col min="8" max="8" width="19.28125" style="70" customWidth="1"/>
    <col min="9" max="9" width="14.421875" style="70" customWidth="1"/>
    <col min="10" max="16384" width="9.140625" style="70" customWidth="1"/>
  </cols>
  <sheetData>
    <row r="1" spans="1:12" ht="15.75">
      <c r="A1" s="281" t="s">
        <v>209</v>
      </c>
      <c r="B1" s="281"/>
      <c r="C1" s="281"/>
      <c r="D1" s="33"/>
      <c r="E1" s="33"/>
      <c r="F1" s="33"/>
      <c r="G1" s="33"/>
      <c r="H1" s="33"/>
      <c r="I1" s="33"/>
      <c r="J1" s="33"/>
      <c r="K1" s="33"/>
      <c r="L1" s="33"/>
    </row>
    <row r="2" spans="1:12" ht="12.75">
      <c r="A2" s="282" t="s">
        <v>208</v>
      </c>
      <c r="B2" s="283"/>
      <c r="C2" s="283"/>
      <c r="D2" s="284"/>
      <c r="E2" s="161">
        <v>40909</v>
      </c>
      <c r="F2" s="87"/>
      <c r="G2" s="88" t="s">
        <v>7</v>
      </c>
      <c r="H2" s="161">
        <v>40999</v>
      </c>
      <c r="I2" s="71"/>
      <c r="J2" s="33"/>
      <c r="K2" s="33"/>
      <c r="L2" s="33"/>
    </row>
    <row r="3" spans="1:12" ht="12.75">
      <c r="A3" s="72"/>
      <c r="B3" s="72"/>
      <c r="C3" s="72"/>
      <c r="D3" s="72"/>
      <c r="E3" s="73"/>
      <c r="F3" s="73"/>
      <c r="G3" s="72"/>
      <c r="H3" s="72"/>
      <c r="I3" s="74"/>
      <c r="J3" s="33"/>
      <c r="K3" s="33"/>
      <c r="L3" s="33"/>
    </row>
    <row r="4" spans="1:12" ht="15.75">
      <c r="A4" s="285" t="s">
        <v>210</v>
      </c>
      <c r="B4" s="285"/>
      <c r="C4" s="285"/>
      <c r="D4" s="285"/>
      <c r="E4" s="285"/>
      <c r="F4" s="285"/>
      <c r="G4" s="285"/>
      <c r="H4" s="285"/>
      <c r="I4" s="285"/>
      <c r="J4" s="33"/>
      <c r="K4" s="33"/>
      <c r="L4" s="33"/>
    </row>
    <row r="5" spans="1:12" ht="12.75">
      <c r="A5" s="31"/>
      <c r="B5" s="31"/>
      <c r="C5" s="31"/>
      <c r="D5" s="32"/>
      <c r="E5" s="75"/>
      <c r="F5" s="76"/>
      <c r="G5" s="77"/>
      <c r="H5" s="78"/>
      <c r="I5" s="79"/>
      <c r="J5" s="33"/>
      <c r="K5" s="33"/>
      <c r="L5" s="33"/>
    </row>
    <row r="6" spans="1:12" ht="12.75">
      <c r="A6" s="237" t="s">
        <v>211</v>
      </c>
      <c r="B6" s="238"/>
      <c r="C6" s="210" t="s">
        <v>212</v>
      </c>
      <c r="D6" s="211"/>
      <c r="E6" s="286"/>
      <c r="F6" s="286"/>
      <c r="G6" s="286"/>
      <c r="H6" s="286"/>
      <c r="I6" s="91"/>
      <c r="J6" s="33"/>
      <c r="K6" s="33"/>
      <c r="L6" s="33"/>
    </row>
    <row r="7" spans="1:12" ht="12.75">
      <c r="A7" s="92"/>
      <c r="B7" s="92"/>
      <c r="C7" s="31"/>
      <c r="D7" s="31"/>
      <c r="E7" s="286"/>
      <c r="F7" s="286"/>
      <c r="G7" s="286"/>
      <c r="H7" s="286"/>
      <c r="I7" s="91"/>
      <c r="J7" s="33"/>
      <c r="K7" s="33"/>
      <c r="L7" s="33"/>
    </row>
    <row r="8" spans="1:12" ht="24.75" customHeight="1">
      <c r="A8" s="287" t="s">
        <v>213</v>
      </c>
      <c r="B8" s="288"/>
      <c r="C8" s="210" t="s">
        <v>214</v>
      </c>
      <c r="D8" s="211"/>
      <c r="E8" s="286"/>
      <c r="F8" s="286"/>
      <c r="G8" s="286"/>
      <c r="H8" s="286"/>
      <c r="I8" s="32"/>
      <c r="J8" s="33"/>
      <c r="K8" s="33"/>
      <c r="L8" s="33"/>
    </row>
    <row r="9" spans="1:12" ht="12.75">
      <c r="A9" s="93"/>
      <c r="B9" s="93"/>
      <c r="C9" s="94"/>
      <c r="D9" s="31"/>
      <c r="E9" s="31"/>
      <c r="F9" s="31"/>
      <c r="G9" s="31"/>
      <c r="H9" s="31"/>
      <c r="I9" s="31"/>
      <c r="J9" s="33"/>
      <c r="K9" s="33"/>
      <c r="L9" s="33"/>
    </row>
    <row r="10" spans="1:12" ht="12.75">
      <c r="A10" s="289" t="s">
        <v>215</v>
      </c>
      <c r="B10" s="290"/>
      <c r="C10" s="210" t="s">
        <v>325</v>
      </c>
      <c r="D10" s="211"/>
      <c r="E10" s="31"/>
      <c r="F10" s="31"/>
      <c r="G10" s="31"/>
      <c r="H10" s="31"/>
      <c r="I10" s="31"/>
      <c r="J10" s="33"/>
      <c r="K10" s="33"/>
      <c r="L10" s="33"/>
    </row>
    <row r="11" spans="1:12" ht="12.75">
      <c r="A11" s="291"/>
      <c r="B11" s="291"/>
      <c r="C11" s="31"/>
      <c r="D11" s="31"/>
      <c r="E11" s="31"/>
      <c r="F11" s="31"/>
      <c r="G11" s="31"/>
      <c r="H11" s="31"/>
      <c r="I11" s="31"/>
      <c r="J11" s="33"/>
      <c r="K11" s="33"/>
      <c r="L11" s="33"/>
    </row>
    <row r="12" spans="1:12" ht="12.75">
      <c r="A12" s="237" t="s">
        <v>216</v>
      </c>
      <c r="B12" s="238"/>
      <c r="C12" s="202" t="s">
        <v>217</v>
      </c>
      <c r="D12" s="275"/>
      <c r="E12" s="275"/>
      <c r="F12" s="275"/>
      <c r="G12" s="275"/>
      <c r="H12" s="275"/>
      <c r="I12" s="276"/>
      <c r="J12" s="33"/>
      <c r="K12" s="33"/>
      <c r="L12" s="33"/>
    </row>
    <row r="13" spans="1:12" ht="12.75">
      <c r="A13" s="92"/>
      <c r="B13" s="92"/>
      <c r="C13" s="95"/>
      <c r="D13" s="31"/>
      <c r="E13" s="31"/>
      <c r="F13" s="31"/>
      <c r="G13" s="31"/>
      <c r="H13" s="31"/>
      <c r="I13" s="31"/>
      <c r="J13" s="33"/>
      <c r="K13" s="33"/>
      <c r="L13" s="33"/>
    </row>
    <row r="14" spans="1:12" ht="12.75">
      <c r="A14" s="237" t="s">
        <v>4</v>
      </c>
      <c r="B14" s="238"/>
      <c r="C14" s="277">
        <v>42000</v>
      </c>
      <c r="D14" s="278"/>
      <c r="E14" s="31"/>
      <c r="F14" s="202" t="s">
        <v>218</v>
      </c>
      <c r="G14" s="275"/>
      <c r="H14" s="275"/>
      <c r="I14" s="276"/>
      <c r="J14" s="33"/>
      <c r="K14" s="33"/>
      <c r="L14" s="33"/>
    </row>
    <row r="15" spans="1:12" ht="12.75">
      <c r="A15" s="92"/>
      <c r="B15" s="92"/>
      <c r="C15" s="31"/>
      <c r="D15" s="31"/>
      <c r="E15" s="31"/>
      <c r="F15" s="31"/>
      <c r="G15" s="31"/>
      <c r="H15" s="31"/>
      <c r="I15" s="31"/>
      <c r="J15" s="33"/>
      <c r="K15" s="33"/>
      <c r="L15" s="33"/>
    </row>
    <row r="16" spans="1:12" ht="12.75">
      <c r="A16" s="237" t="s">
        <v>219</v>
      </c>
      <c r="B16" s="238"/>
      <c r="C16" s="202" t="s">
        <v>220</v>
      </c>
      <c r="D16" s="275"/>
      <c r="E16" s="275"/>
      <c r="F16" s="275"/>
      <c r="G16" s="275"/>
      <c r="H16" s="275"/>
      <c r="I16" s="276"/>
      <c r="J16" s="33"/>
      <c r="K16" s="33"/>
      <c r="L16" s="33"/>
    </row>
    <row r="17" spans="1:12" ht="12.75">
      <c r="A17" s="92"/>
      <c r="B17" s="92"/>
      <c r="C17" s="31"/>
      <c r="D17" s="31"/>
      <c r="E17" s="31"/>
      <c r="F17" s="31"/>
      <c r="G17" s="31"/>
      <c r="H17" s="31"/>
      <c r="I17" s="31"/>
      <c r="J17" s="33"/>
      <c r="K17" s="33"/>
      <c r="L17" s="33"/>
    </row>
    <row r="18" spans="1:12" ht="12.75">
      <c r="A18" s="237" t="s">
        <v>5</v>
      </c>
      <c r="B18" s="238"/>
      <c r="C18" s="270" t="s">
        <v>221</v>
      </c>
      <c r="D18" s="271"/>
      <c r="E18" s="271"/>
      <c r="F18" s="271"/>
      <c r="G18" s="271"/>
      <c r="H18" s="271"/>
      <c r="I18" s="272"/>
      <c r="J18" s="33"/>
      <c r="K18" s="33"/>
      <c r="L18" s="33"/>
    </row>
    <row r="19" spans="1:12" ht="12.75">
      <c r="A19" s="92"/>
      <c r="B19" s="92"/>
      <c r="C19" s="95"/>
      <c r="D19" s="31"/>
      <c r="E19" s="31"/>
      <c r="F19" s="31"/>
      <c r="G19" s="31"/>
      <c r="H19" s="31"/>
      <c r="I19" s="31"/>
      <c r="J19" s="33"/>
      <c r="K19" s="33"/>
      <c r="L19" s="33"/>
    </row>
    <row r="20" spans="1:12" ht="12.75">
      <c r="A20" s="237" t="s">
        <v>222</v>
      </c>
      <c r="B20" s="238"/>
      <c r="C20" s="270" t="s">
        <v>223</v>
      </c>
      <c r="D20" s="271"/>
      <c r="E20" s="271"/>
      <c r="F20" s="271"/>
      <c r="G20" s="271"/>
      <c r="H20" s="271"/>
      <c r="I20" s="272"/>
      <c r="J20" s="33"/>
      <c r="K20" s="33"/>
      <c r="L20" s="33"/>
    </row>
    <row r="21" spans="1:12" ht="12.75">
      <c r="A21" s="92"/>
      <c r="B21" s="92"/>
      <c r="C21" s="95"/>
      <c r="D21" s="31"/>
      <c r="E21" s="31"/>
      <c r="F21" s="31"/>
      <c r="G21" s="31"/>
      <c r="H21" s="31"/>
      <c r="I21" s="31"/>
      <c r="J21" s="33"/>
      <c r="K21" s="33"/>
      <c r="L21" s="33"/>
    </row>
    <row r="22" spans="1:12" ht="12.75">
      <c r="A22" s="237" t="s">
        <v>224</v>
      </c>
      <c r="B22" s="238"/>
      <c r="C22" s="96">
        <v>472</v>
      </c>
      <c r="D22" s="202" t="s">
        <v>218</v>
      </c>
      <c r="E22" s="268"/>
      <c r="F22" s="269"/>
      <c r="G22" s="273"/>
      <c r="H22" s="274"/>
      <c r="I22" s="97"/>
      <c r="J22" s="33"/>
      <c r="K22" s="33"/>
      <c r="L22" s="33"/>
    </row>
    <row r="23" spans="1:12" ht="12.75">
      <c r="A23" s="92"/>
      <c r="B23" s="92"/>
      <c r="C23" s="31"/>
      <c r="D23" s="31"/>
      <c r="E23" s="31"/>
      <c r="F23" s="31"/>
      <c r="G23" s="31"/>
      <c r="H23" s="31"/>
      <c r="I23" s="32"/>
      <c r="J23" s="33"/>
      <c r="K23" s="33"/>
      <c r="L23" s="33"/>
    </row>
    <row r="24" spans="1:12" ht="12.75">
      <c r="A24" s="237" t="s">
        <v>225</v>
      </c>
      <c r="B24" s="238"/>
      <c r="C24" s="96">
        <v>5</v>
      </c>
      <c r="D24" s="202" t="s">
        <v>226</v>
      </c>
      <c r="E24" s="268"/>
      <c r="F24" s="268"/>
      <c r="G24" s="269"/>
      <c r="H24" s="89" t="s">
        <v>227</v>
      </c>
      <c r="I24" s="98">
        <v>2238</v>
      </c>
      <c r="J24" s="33"/>
      <c r="K24" s="33"/>
      <c r="L24" s="33"/>
    </row>
    <row r="25" spans="1:12" ht="12.75">
      <c r="A25" s="92"/>
      <c r="B25" s="92"/>
      <c r="C25" s="31"/>
      <c r="D25" s="31"/>
      <c r="E25" s="31"/>
      <c r="F25" s="31"/>
      <c r="G25" s="92"/>
      <c r="H25" s="92" t="s">
        <v>228</v>
      </c>
      <c r="I25" s="95"/>
      <c r="J25" s="33"/>
      <c r="K25" s="33"/>
      <c r="L25" s="33"/>
    </row>
    <row r="26" spans="1:12" ht="12.75">
      <c r="A26" s="237" t="s">
        <v>229</v>
      </c>
      <c r="B26" s="238"/>
      <c r="C26" s="99" t="s">
        <v>293</v>
      </c>
      <c r="D26" s="100"/>
      <c r="E26" s="33"/>
      <c r="F26" s="32"/>
      <c r="G26" s="237" t="s">
        <v>230</v>
      </c>
      <c r="H26" s="238"/>
      <c r="I26" s="98">
        <v>1413</v>
      </c>
      <c r="J26" s="33"/>
      <c r="K26" s="33"/>
      <c r="L26" s="33"/>
    </row>
    <row r="27" spans="1:12" ht="12.75">
      <c r="A27" s="92"/>
      <c r="B27" s="92"/>
      <c r="C27" s="31"/>
      <c r="D27" s="32"/>
      <c r="E27" s="32"/>
      <c r="F27" s="32"/>
      <c r="G27" s="32"/>
      <c r="H27" s="31"/>
      <c r="I27" s="101"/>
      <c r="J27" s="33"/>
      <c r="K27" s="33"/>
      <c r="L27" s="33"/>
    </row>
    <row r="28" spans="1:12" ht="12.75">
      <c r="A28" s="264" t="s">
        <v>231</v>
      </c>
      <c r="B28" s="265"/>
      <c r="C28" s="266"/>
      <c r="D28" s="266"/>
      <c r="E28" s="265" t="s">
        <v>232</v>
      </c>
      <c r="F28" s="267"/>
      <c r="G28" s="267"/>
      <c r="H28" s="266" t="s">
        <v>233</v>
      </c>
      <c r="I28" s="266"/>
      <c r="J28" s="33"/>
      <c r="K28" s="33"/>
      <c r="L28" s="33"/>
    </row>
    <row r="29" spans="1:12" ht="12.75">
      <c r="A29" s="221"/>
      <c r="B29" s="222"/>
      <c r="C29" s="222"/>
      <c r="D29" s="223"/>
      <c r="E29" s="109"/>
      <c r="F29" s="109"/>
      <c r="G29" s="109"/>
      <c r="H29" s="224"/>
      <c r="I29" s="225"/>
      <c r="J29" s="33"/>
      <c r="K29" s="169"/>
      <c r="L29" s="33"/>
    </row>
    <row r="30" spans="1:12" ht="12.75">
      <c r="A30" s="235" t="s">
        <v>294</v>
      </c>
      <c r="B30" s="236"/>
      <c r="C30" s="236"/>
      <c r="D30" s="236"/>
      <c r="E30" s="232" t="s">
        <v>296</v>
      </c>
      <c r="F30" s="232"/>
      <c r="G30" s="232"/>
      <c r="H30" s="233" t="s">
        <v>298</v>
      </c>
      <c r="I30" s="234"/>
      <c r="J30" s="33"/>
      <c r="K30" s="169"/>
      <c r="L30" s="33"/>
    </row>
    <row r="31" spans="1:12" ht="12.75">
      <c r="A31" s="226"/>
      <c r="B31" s="90"/>
      <c r="C31" s="95"/>
      <c r="D31" s="197"/>
      <c r="E31" s="197"/>
      <c r="F31" s="197"/>
      <c r="G31" s="198"/>
      <c r="H31" s="143"/>
      <c r="I31" s="144"/>
      <c r="J31" s="33"/>
      <c r="K31" s="169"/>
      <c r="L31" s="33"/>
    </row>
    <row r="32" spans="1:12" ht="15.75" customHeight="1">
      <c r="A32" s="227"/>
      <c r="B32" s="279" t="s">
        <v>327</v>
      </c>
      <c r="C32" s="279"/>
      <c r="D32" s="280"/>
      <c r="E32" s="259" t="s">
        <v>328</v>
      </c>
      <c r="F32" s="260"/>
      <c r="G32" s="261"/>
      <c r="H32" s="262" t="s">
        <v>329</v>
      </c>
      <c r="I32" s="263"/>
      <c r="J32" s="33"/>
      <c r="K32" s="169"/>
      <c r="L32" s="33"/>
    </row>
    <row r="33" spans="1:12" ht="12.75">
      <c r="A33" s="226"/>
      <c r="B33" s="90"/>
      <c r="C33" s="95"/>
      <c r="D33" s="102"/>
      <c r="E33" s="228"/>
      <c r="F33" s="102"/>
      <c r="G33" s="103"/>
      <c r="H33" s="143"/>
      <c r="I33" s="144"/>
      <c r="J33" s="33"/>
      <c r="K33" s="169"/>
      <c r="L33" s="33"/>
    </row>
    <row r="34" spans="1:12" ht="12.75">
      <c r="A34" s="235" t="s">
        <v>295</v>
      </c>
      <c r="B34" s="236"/>
      <c r="C34" s="236"/>
      <c r="D34" s="236"/>
      <c r="E34" s="232" t="s">
        <v>297</v>
      </c>
      <c r="F34" s="232"/>
      <c r="G34" s="232"/>
      <c r="H34" s="233" t="s">
        <v>299</v>
      </c>
      <c r="I34" s="234"/>
      <c r="J34" s="33"/>
      <c r="K34" s="169"/>
      <c r="L34" s="33"/>
    </row>
    <row r="35" spans="1:12" ht="12.75">
      <c r="A35" s="226"/>
      <c r="B35" s="90"/>
      <c r="C35" s="95"/>
      <c r="D35" s="102"/>
      <c r="E35" s="102"/>
      <c r="F35" s="102"/>
      <c r="G35" s="103"/>
      <c r="H35" s="31"/>
      <c r="I35" s="229"/>
      <c r="J35" s="33"/>
      <c r="K35" s="169"/>
      <c r="L35" s="33"/>
    </row>
    <row r="36" spans="1:12" ht="12.75">
      <c r="A36" s="235" t="s">
        <v>300</v>
      </c>
      <c r="B36" s="236"/>
      <c r="C36" s="236"/>
      <c r="D36" s="236"/>
      <c r="E36" s="232" t="s">
        <v>303</v>
      </c>
      <c r="F36" s="232"/>
      <c r="G36" s="232"/>
      <c r="H36" s="233" t="s">
        <v>306</v>
      </c>
      <c r="I36" s="234"/>
      <c r="J36" s="33"/>
      <c r="K36" s="169"/>
      <c r="L36" s="33"/>
    </row>
    <row r="37" spans="1:12" ht="12.75">
      <c r="A37" s="145"/>
      <c r="B37" s="146"/>
      <c r="C37" s="147"/>
      <c r="D37" s="148"/>
      <c r="E37" s="148"/>
      <c r="F37" s="148"/>
      <c r="G37" s="151"/>
      <c r="H37" s="152"/>
      <c r="I37" s="153"/>
      <c r="J37" s="33"/>
      <c r="K37" s="169"/>
      <c r="L37" s="33"/>
    </row>
    <row r="38" spans="1:12" ht="12.75">
      <c r="A38" s="235" t="s">
        <v>301</v>
      </c>
      <c r="B38" s="236"/>
      <c r="C38" s="236"/>
      <c r="D38" s="236"/>
      <c r="E38" s="232" t="s">
        <v>304</v>
      </c>
      <c r="F38" s="232"/>
      <c r="G38" s="232"/>
      <c r="H38" s="233" t="s">
        <v>307</v>
      </c>
      <c r="I38" s="234"/>
      <c r="J38" s="33"/>
      <c r="K38" s="169"/>
      <c r="L38" s="33"/>
    </row>
    <row r="39" spans="1:12" ht="12.75">
      <c r="A39" s="149"/>
      <c r="B39" s="150"/>
      <c r="C39" s="195"/>
      <c r="D39" s="196"/>
      <c r="E39" s="152"/>
      <c r="F39" s="195"/>
      <c r="G39" s="196"/>
      <c r="H39" s="152"/>
      <c r="I39" s="154"/>
      <c r="J39" s="33"/>
      <c r="K39" s="169"/>
      <c r="L39" s="33"/>
    </row>
    <row r="40" spans="1:12" ht="12.75">
      <c r="A40" s="235" t="s">
        <v>324</v>
      </c>
      <c r="B40" s="236"/>
      <c r="C40" s="236"/>
      <c r="D40" s="236"/>
      <c r="E40" s="232" t="s">
        <v>305</v>
      </c>
      <c r="F40" s="232"/>
      <c r="G40" s="232"/>
      <c r="H40" s="201"/>
      <c r="I40" s="194"/>
      <c r="J40" s="33"/>
      <c r="K40" s="169"/>
      <c r="L40" s="33"/>
    </row>
    <row r="41" spans="1:12" ht="12.75">
      <c r="A41" s="149"/>
      <c r="B41" s="150"/>
      <c r="C41" s="136"/>
      <c r="D41" s="137"/>
      <c r="E41" s="152"/>
      <c r="F41" s="136"/>
      <c r="G41" s="137"/>
      <c r="H41" s="152"/>
      <c r="I41" s="154"/>
      <c r="J41" s="33"/>
      <c r="K41" s="169"/>
      <c r="L41" s="33"/>
    </row>
    <row r="42" spans="1:12" ht="12.75">
      <c r="A42" s="235" t="s">
        <v>302</v>
      </c>
      <c r="B42" s="236"/>
      <c r="C42" s="236"/>
      <c r="D42" s="236"/>
      <c r="E42" s="232" t="s">
        <v>304</v>
      </c>
      <c r="F42" s="232"/>
      <c r="G42" s="232"/>
      <c r="H42" s="233" t="s">
        <v>326</v>
      </c>
      <c r="I42" s="234"/>
      <c r="J42" s="33"/>
      <c r="K42" s="169"/>
      <c r="L42" s="33"/>
    </row>
    <row r="43" spans="1:12" ht="12.75">
      <c r="A43" s="230"/>
      <c r="B43" s="106"/>
      <c r="C43" s="106"/>
      <c r="D43" s="106"/>
      <c r="E43" s="105"/>
      <c r="F43" s="106"/>
      <c r="G43" s="106"/>
      <c r="H43" s="107"/>
      <c r="I43" s="231"/>
      <c r="J43" s="33"/>
      <c r="K43" s="169"/>
      <c r="L43" s="33"/>
    </row>
    <row r="44" spans="1:12" ht="12.75">
      <c r="A44" s="235" t="s">
        <v>308</v>
      </c>
      <c r="B44" s="236"/>
      <c r="C44" s="236"/>
      <c r="D44" s="236"/>
      <c r="E44" s="232" t="s">
        <v>304</v>
      </c>
      <c r="F44" s="232"/>
      <c r="G44" s="232"/>
      <c r="H44" s="233" t="s">
        <v>309</v>
      </c>
      <c r="I44" s="234"/>
      <c r="J44" s="33"/>
      <c r="K44" s="169"/>
      <c r="L44" s="33"/>
    </row>
    <row r="45" spans="1:12" ht="12.75">
      <c r="A45" s="230"/>
      <c r="B45" s="106"/>
      <c r="C45" s="106"/>
      <c r="D45" s="106"/>
      <c r="E45" s="105"/>
      <c r="F45" s="106"/>
      <c r="G45" s="106"/>
      <c r="H45" s="107"/>
      <c r="I45" s="231"/>
      <c r="J45" s="33"/>
      <c r="K45" s="169"/>
      <c r="L45" s="33"/>
    </row>
    <row r="46" spans="1:12" ht="12.75">
      <c r="A46" s="235" t="s">
        <v>313</v>
      </c>
      <c r="B46" s="236"/>
      <c r="C46" s="236"/>
      <c r="D46" s="236"/>
      <c r="E46" s="232" t="s">
        <v>304</v>
      </c>
      <c r="F46" s="232"/>
      <c r="G46" s="232"/>
      <c r="H46" s="233" t="s">
        <v>318</v>
      </c>
      <c r="I46" s="234"/>
      <c r="J46" s="33"/>
      <c r="K46" s="169"/>
      <c r="L46" s="33"/>
    </row>
    <row r="47" spans="1:12" ht="12.75">
      <c r="A47" s="230"/>
      <c r="B47" s="106"/>
      <c r="C47" s="106"/>
      <c r="D47" s="106"/>
      <c r="E47" s="105"/>
      <c r="F47" s="106"/>
      <c r="G47" s="106"/>
      <c r="H47" s="107"/>
      <c r="I47" s="231"/>
      <c r="J47" s="33"/>
      <c r="K47" s="169"/>
      <c r="L47" s="33"/>
    </row>
    <row r="48" spans="1:12" ht="12.75">
      <c r="A48" s="235" t="s">
        <v>314</v>
      </c>
      <c r="B48" s="236"/>
      <c r="C48" s="236"/>
      <c r="D48" s="236"/>
      <c r="E48" s="232" t="s">
        <v>316</v>
      </c>
      <c r="F48" s="232"/>
      <c r="G48" s="232"/>
      <c r="H48" s="233" t="s">
        <v>319</v>
      </c>
      <c r="I48" s="234"/>
      <c r="J48" s="33"/>
      <c r="K48" s="169"/>
      <c r="L48" s="33"/>
    </row>
    <row r="49" spans="1:12" ht="12.75">
      <c r="A49" s="230"/>
      <c r="B49" s="106"/>
      <c r="C49" s="106"/>
      <c r="D49" s="106"/>
      <c r="E49" s="105"/>
      <c r="F49" s="106"/>
      <c r="G49" s="106"/>
      <c r="H49" s="107"/>
      <c r="I49" s="231"/>
      <c r="J49" s="33"/>
      <c r="K49" s="169"/>
      <c r="L49" s="33"/>
    </row>
    <row r="50" spans="1:12" ht="12.75">
      <c r="A50" s="242" t="s">
        <v>315</v>
      </c>
      <c r="B50" s="243"/>
      <c r="C50" s="243"/>
      <c r="D50" s="243"/>
      <c r="E50" s="244" t="s">
        <v>317</v>
      </c>
      <c r="F50" s="244"/>
      <c r="G50" s="244"/>
      <c r="H50" s="245" t="s">
        <v>320</v>
      </c>
      <c r="I50" s="246"/>
      <c r="J50" s="33"/>
      <c r="K50" s="169"/>
      <c r="L50" s="33"/>
    </row>
    <row r="51" spans="1:12" ht="12.75">
      <c r="A51" s="108"/>
      <c r="B51" s="108"/>
      <c r="C51" s="108"/>
      <c r="D51" s="94"/>
      <c r="E51" s="94"/>
      <c r="F51" s="108"/>
      <c r="G51" s="94"/>
      <c r="H51" s="94"/>
      <c r="I51" s="94"/>
      <c r="J51" s="33"/>
      <c r="K51" s="169"/>
      <c r="L51" s="33"/>
    </row>
    <row r="52" spans="1:12" ht="12.75">
      <c r="A52" s="247" t="s">
        <v>234</v>
      </c>
      <c r="B52" s="248"/>
      <c r="C52" s="210"/>
      <c r="D52" s="211"/>
      <c r="E52" s="32"/>
      <c r="F52" s="202"/>
      <c r="G52" s="203"/>
      <c r="H52" s="203"/>
      <c r="I52" s="204"/>
      <c r="J52" s="33"/>
      <c r="K52" s="169"/>
      <c r="L52" s="33"/>
    </row>
    <row r="53" spans="1:12" ht="12.75">
      <c r="A53" s="104"/>
      <c r="B53" s="104"/>
      <c r="C53" s="205"/>
      <c r="D53" s="199"/>
      <c r="E53" s="31"/>
      <c r="F53" s="205"/>
      <c r="G53" s="200"/>
      <c r="H53" s="109"/>
      <c r="I53" s="109"/>
      <c r="J53" s="33"/>
      <c r="K53" s="169"/>
      <c r="L53" s="33"/>
    </row>
    <row r="54" spans="1:12" ht="12.75">
      <c r="A54" s="247" t="s">
        <v>6</v>
      </c>
      <c r="B54" s="248"/>
      <c r="C54" s="249" t="s">
        <v>310</v>
      </c>
      <c r="D54" s="249"/>
      <c r="E54" s="249"/>
      <c r="F54" s="249"/>
      <c r="G54" s="249"/>
      <c r="H54" s="249"/>
      <c r="I54" s="249"/>
      <c r="J54" s="33"/>
      <c r="K54" s="169"/>
      <c r="L54" s="33"/>
    </row>
    <row r="55" spans="1:12" ht="12.75">
      <c r="A55" s="92"/>
      <c r="B55" s="92"/>
      <c r="C55" s="110" t="s">
        <v>235</v>
      </c>
      <c r="D55" s="32"/>
      <c r="E55" s="32"/>
      <c r="F55" s="32"/>
      <c r="G55" s="32"/>
      <c r="H55" s="32"/>
      <c r="I55" s="32"/>
      <c r="J55" s="33"/>
      <c r="K55" s="169"/>
      <c r="L55" s="33"/>
    </row>
    <row r="56" spans="1:12" ht="12.75">
      <c r="A56" s="247" t="s">
        <v>236</v>
      </c>
      <c r="B56" s="248"/>
      <c r="C56" s="255" t="s">
        <v>311</v>
      </c>
      <c r="D56" s="255"/>
      <c r="E56" s="255"/>
      <c r="F56" s="32"/>
      <c r="G56" s="89" t="s">
        <v>237</v>
      </c>
      <c r="H56" s="256" t="s">
        <v>311</v>
      </c>
      <c r="I56" s="256"/>
      <c r="J56" s="33"/>
      <c r="K56" s="169"/>
      <c r="L56" s="33"/>
    </row>
    <row r="57" spans="1:12" ht="12.75">
      <c r="A57" s="92"/>
      <c r="B57" s="92"/>
      <c r="C57" s="110"/>
      <c r="D57" s="32"/>
      <c r="E57" s="32"/>
      <c r="F57" s="32"/>
      <c r="G57" s="32"/>
      <c r="H57" s="32"/>
      <c r="I57" s="32"/>
      <c r="J57" s="33"/>
      <c r="K57" s="169"/>
      <c r="L57" s="33"/>
    </row>
    <row r="58" spans="1:12" ht="12.75">
      <c r="A58" s="247" t="s">
        <v>5</v>
      </c>
      <c r="B58" s="248"/>
      <c r="C58" s="257" t="s">
        <v>312</v>
      </c>
      <c r="D58" s="258"/>
      <c r="E58" s="258"/>
      <c r="F58" s="258"/>
      <c r="G58" s="258"/>
      <c r="H58" s="258"/>
      <c r="I58" s="206"/>
      <c r="J58" s="33"/>
      <c r="K58" s="33"/>
      <c r="L58" s="33"/>
    </row>
    <row r="59" spans="1:12" ht="12.75">
      <c r="A59" s="92"/>
      <c r="B59" s="92"/>
      <c r="C59" s="32"/>
      <c r="D59" s="32"/>
      <c r="E59" s="32"/>
      <c r="F59" s="32"/>
      <c r="G59" s="32"/>
      <c r="H59" s="32"/>
      <c r="I59" s="32"/>
      <c r="J59" s="33"/>
      <c r="K59" s="33"/>
      <c r="L59" s="33"/>
    </row>
    <row r="60" spans="1:12" ht="12.75">
      <c r="A60" s="237" t="s">
        <v>238</v>
      </c>
      <c r="B60" s="238"/>
      <c r="C60" s="239" t="s">
        <v>239</v>
      </c>
      <c r="D60" s="240"/>
      <c r="E60" s="240"/>
      <c r="F60" s="240"/>
      <c r="G60" s="240"/>
      <c r="H60" s="240"/>
      <c r="I60" s="241"/>
      <c r="J60" s="33"/>
      <c r="K60" s="33"/>
      <c r="L60" s="33"/>
    </row>
    <row r="61" spans="1:12" ht="12.75">
      <c r="A61" s="67"/>
      <c r="B61" s="67"/>
      <c r="C61" s="209" t="s">
        <v>240</v>
      </c>
      <c r="D61" s="209"/>
      <c r="E61" s="209"/>
      <c r="F61" s="209"/>
      <c r="G61" s="209"/>
      <c r="H61" s="209"/>
      <c r="I61" s="72"/>
      <c r="J61" s="33"/>
      <c r="K61" s="33"/>
      <c r="L61" s="33"/>
    </row>
    <row r="62" spans="1:12" ht="12.75">
      <c r="A62" s="67"/>
      <c r="B62" s="67"/>
      <c r="C62" s="80"/>
      <c r="D62" s="80"/>
      <c r="E62" s="80"/>
      <c r="F62" s="80"/>
      <c r="G62" s="80"/>
      <c r="H62" s="80"/>
      <c r="I62" s="72"/>
      <c r="J62" s="33"/>
      <c r="K62" s="33"/>
      <c r="L62" s="33"/>
    </row>
    <row r="63" spans="1:12" ht="12.75">
      <c r="A63" s="67"/>
      <c r="B63" s="250" t="s">
        <v>241</v>
      </c>
      <c r="C63" s="251"/>
      <c r="D63" s="251"/>
      <c r="E63" s="251"/>
      <c r="F63" s="81"/>
      <c r="G63" s="81"/>
      <c r="H63" s="81"/>
      <c r="I63" s="82"/>
      <c r="J63" s="33"/>
      <c r="K63" s="33"/>
      <c r="L63" s="33"/>
    </row>
    <row r="64" spans="1:12" ht="12.75">
      <c r="A64" s="67"/>
      <c r="B64" s="250" t="s">
        <v>242</v>
      </c>
      <c r="C64" s="251"/>
      <c r="D64" s="251"/>
      <c r="E64" s="251"/>
      <c r="F64" s="251"/>
      <c r="G64" s="251"/>
      <c r="H64" s="251"/>
      <c r="I64" s="251"/>
      <c r="J64" s="33"/>
      <c r="K64" s="33"/>
      <c r="L64" s="33"/>
    </row>
    <row r="65" spans="1:12" ht="12.75">
      <c r="A65" s="67"/>
      <c r="B65" s="250" t="s">
        <v>243</v>
      </c>
      <c r="C65" s="251"/>
      <c r="D65" s="251"/>
      <c r="E65" s="251"/>
      <c r="F65" s="251"/>
      <c r="G65" s="251"/>
      <c r="H65" s="251"/>
      <c r="I65" s="82"/>
      <c r="J65" s="33"/>
      <c r="K65" s="33"/>
      <c r="L65" s="33"/>
    </row>
    <row r="66" spans="1:12" ht="12.75">
      <c r="A66" s="67"/>
      <c r="B66" s="250" t="s">
        <v>244</v>
      </c>
      <c r="C66" s="251"/>
      <c r="D66" s="251"/>
      <c r="E66" s="251"/>
      <c r="F66" s="251"/>
      <c r="G66" s="251"/>
      <c r="H66" s="251"/>
      <c r="I66" s="251"/>
      <c r="J66" s="33"/>
      <c r="K66" s="33"/>
      <c r="L66" s="33"/>
    </row>
    <row r="67" spans="1:12" ht="12.75">
      <c r="A67" s="67"/>
      <c r="B67" s="250" t="s">
        <v>245</v>
      </c>
      <c r="C67" s="251"/>
      <c r="D67" s="251"/>
      <c r="E67" s="251"/>
      <c r="F67" s="251"/>
      <c r="G67" s="251"/>
      <c r="H67" s="251"/>
      <c r="I67" s="251"/>
      <c r="J67" s="33"/>
      <c r="K67" s="33"/>
      <c r="L67" s="33"/>
    </row>
    <row r="68" spans="1:12" ht="12.75">
      <c r="A68" s="67"/>
      <c r="B68" s="67"/>
      <c r="C68" s="80"/>
      <c r="D68" s="80"/>
      <c r="E68" s="80"/>
      <c r="F68" s="80"/>
      <c r="G68" s="80"/>
      <c r="H68" s="80"/>
      <c r="I68" s="72"/>
      <c r="J68" s="33"/>
      <c r="K68" s="33"/>
      <c r="L68" s="33"/>
    </row>
    <row r="69" spans="1:12" ht="13.5" thickBot="1">
      <c r="A69" s="83" t="s">
        <v>1</v>
      </c>
      <c r="B69" s="32"/>
      <c r="C69" s="32"/>
      <c r="D69" s="32"/>
      <c r="E69" s="32"/>
      <c r="F69" s="32"/>
      <c r="G69" s="84"/>
      <c r="H69" s="85"/>
      <c r="I69" s="84"/>
      <c r="J69" s="33"/>
      <c r="K69" s="33"/>
      <c r="L69" s="33"/>
    </row>
    <row r="70" spans="1:12" ht="12.75">
      <c r="A70" s="32"/>
      <c r="B70" s="32"/>
      <c r="C70" s="32"/>
      <c r="D70" s="32"/>
      <c r="E70" s="67" t="s">
        <v>246</v>
      </c>
      <c r="F70" s="33"/>
      <c r="G70" s="252" t="s">
        <v>247</v>
      </c>
      <c r="H70" s="253"/>
      <c r="I70" s="254"/>
      <c r="J70" s="33"/>
      <c r="K70" s="33"/>
      <c r="L70" s="33"/>
    </row>
    <row r="71" spans="1:12" ht="12.75">
      <c r="A71" s="86"/>
      <c r="B71" s="86"/>
      <c r="C71" s="79"/>
      <c r="D71" s="79"/>
      <c r="E71" s="79"/>
      <c r="F71" s="79"/>
      <c r="G71" s="207"/>
      <c r="H71" s="208"/>
      <c r="I71" s="79"/>
      <c r="J71" s="33"/>
      <c r="K71" s="33"/>
      <c r="L71" s="33"/>
    </row>
  </sheetData>
  <sheetProtection/>
  <protectedRanges>
    <protectedRange sqref="E2 H2 C26 I26 I24 A30:I30 A32:I32 A34:D34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89">
    <mergeCell ref="A1:C1"/>
    <mergeCell ref="A2:D2"/>
    <mergeCell ref="A4:I4"/>
    <mergeCell ref="A6:B6"/>
    <mergeCell ref="C6:D6"/>
    <mergeCell ref="E6:H8"/>
    <mergeCell ref="A8:B8"/>
    <mergeCell ref="C8:D8"/>
    <mergeCell ref="C10:D10"/>
    <mergeCell ref="A12:B12"/>
    <mergeCell ref="C12:I12"/>
    <mergeCell ref="A14:B14"/>
    <mergeCell ref="C14:D14"/>
    <mergeCell ref="F14:I14"/>
    <mergeCell ref="A10:B11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E32:G32"/>
    <mergeCell ref="H32:I32"/>
    <mergeCell ref="B32:D32"/>
    <mergeCell ref="A36:D36"/>
    <mergeCell ref="E36:G36"/>
    <mergeCell ref="H36:I36"/>
    <mergeCell ref="A38:D38"/>
    <mergeCell ref="E38:G38"/>
    <mergeCell ref="H38:I38"/>
    <mergeCell ref="C39:D39"/>
    <mergeCell ref="F39:G39"/>
    <mergeCell ref="A40:D40"/>
    <mergeCell ref="E40:G40"/>
    <mergeCell ref="H40:I40"/>
    <mergeCell ref="A42:D42"/>
    <mergeCell ref="E42:G42"/>
    <mergeCell ref="H42:I42"/>
    <mergeCell ref="A52:B52"/>
    <mergeCell ref="C52:D52"/>
    <mergeCell ref="F52:I52"/>
    <mergeCell ref="C53:D53"/>
    <mergeCell ref="F53:G53"/>
    <mergeCell ref="G71:H71"/>
    <mergeCell ref="C61:H61"/>
    <mergeCell ref="B63:E63"/>
    <mergeCell ref="B64:I64"/>
    <mergeCell ref="B65:H65"/>
    <mergeCell ref="A54:B54"/>
    <mergeCell ref="C54:I54"/>
    <mergeCell ref="B67:I67"/>
    <mergeCell ref="G70:I70"/>
    <mergeCell ref="A56:B56"/>
    <mergeCell ref="C56:E56"/>
    <mergeCell ref="H56:I56"/>
    <mergeCell ref="B66:I66"/>
    <mergeCell ref="A58:B58"/>
    <mergeCell ref="C58:I58"/>
    <mergeCell ref="A60:B60"/>
    <mergeCell ref="C60:I60"/>
    <mergeCell ref="H48:I48"/>
    <mergeCell ref="A44:D44"/>
    <mergeCell ref="E44:G44"/>
    <mergeCell ref="H44:I44"/>
    <mergeCell ref="A50:D50"/>
    <mergeCell ref="E50:G50"/>
    <mergeCell ref="H50:I50"/>
    <mergeCell ref="A46:D46"/>
    <mergeCell ref="E46:G46"/>
    <mergeCell ref="H46:I46"/>
    <mergeCell ref="A48:D48"/>
    <mergeCell ref="E48:G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8" r:id="rId3" display="vbols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SheetLayoutView="100" zoomScalePageLayoutView="0" workbookViewId="0" topLeftCell="A57">
      <selection activeCell="F78" sqref="F78"/>
    </sheetView>
  </sheetViews>
  <sheetFormatPr defaultColWidth="9.140625" defaultRowHeight="12.75"/>
  <cols>
    <col min="1" max="1" width="71.421875" style="68" customWidth="1"/>
    <col min="2" max="2" width="9.140625" style="12" customWidth="1"/>
    <col min="3" max="3" width="13.421875" style="12" customWidth="1"/>
    <col min="4" max="4" width="12.7109375" style="12" customWidth="1"/>
    <col min="5" max="5" width="11.140625" style="12" bestFit="1" customWidth="1"/>
    <col min="6" max="16384" width="9.140625" style="12" customWidth="1"/>
  </cols>
  <sheetData>
    <row r="1" spans="1:4" ht="12.75" customHeight="1">
      <c r="A1" s="53" t="s">
        <v>207</v>
      </c>
      <c r="B1" s="53"/>
      <c r="C1" s="53"/>
      <c r="D1" s="53"/>
    </row>
    <row r="2" spans="1:4" ht="12.75" customHeight="1">
      <c r="A2" s="54" t="s">
        <v>321</v>
      </c>
      <c r="B2" s="54"/>
      <c r="C2" s="54"/>
      <c r="D2" s="54"/>
    </row>
    <row r="3" spans="1:4" ht="12.75" customHeight="1">
      <c r="A3" s="55" t="s">
        <v>291</v>
      </c>
      <c r="B3" s="56"/>
      <c r="C3" s="56"/>
      <c r="D3" s="57"/>
    </row>
    <row r="4" spans="1:4" ht="22.5" customHeight="1">
      <c r="A4" s="58" t="s">
        <v>8</v>
      </c>
      <c r="B4" s="18" t="s">
        <v>9</v>
      </c>
      <c r="C4" s="19" t="s">
        <v>10</v>
      </c>
      <c r="D4" s="20" t="s">
        <v>11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59" t="s">
        <v>12</v>
      </c>
      <c r="B6" s="60"/>
      <c r="C6" s="60"/>
      <c r="D6" s="61"/>
    </row>
    <row r="7" spans="1:4" ht="12.75" customHeight="1">
      <c r="A7" s="162" t="s">
        <v>13</v>
      </c>
      <c r="B7" s="163">
        <v>1</v>
      </c>
      <c r="C7" s="164"/>
      <c r="D7" s="164"/>
    </row>
    <row r="8" spans="1:4" ht="12.75" customHeight="1">
      <c r="A8" s="162" t="s">
        <v>14</v>
      </c>
      <c r="B8" s="163">
        <v>2</v>
      </c>
      <c r="C8" s="175">
        <f>C9+C16+C26+C35</f>
        <v>805664625</v>
      </c>
      <c r="D8" s="175">
        <f>D9+D16+D26+D35</f>
        <v>801304493.978715</v>
      </c>
    </row>
    <row r="9" spans="1:4" ht="12.75" customHeight="1">
      <c r="A9" s="166" t="s">
        <v>15</v>
      </c>
      <c r="B9" s="163">
        <v>3</v>
      </c>
      <c r="C9" s="165">
        <v>7942676</v>
      </c>
      <c r="D9" s="165">
        <v>7577863.413139001</v>
      </c>
    </row>
    <row r="10" spans="1:4" ht="12.75">
      <c r="A10" s="166" t="s">
        <v>16</v>
      </c>
      <c r="B10" s="163">
        <v>4</v>
      </c>
      <c r="C10" s="164"/>
      <c r="D10" s="164"/>
    </row>
    <row r="11" spans="1:4" ht="24">
      <c r="A11" s="166" t="s">
        <v>17</v>
      </c>
      <c r="B11" s="163">
        <v>5</v>
      </c>
      <c r="C11" s="167">
        <v>7942676</v>
      </c>
      <c r="D11" s="164">
        <v>7577863.413139001</v>
      </c>
    </row>
    <row r="12" spans="1:4" ht="12.75">
      <c r="A12" s="166" t="s">
        <v>0</v>
      </c>
      <c r="B12" s="163">
        <v>6</v>
      </c>
      <c r="C12" s="168"/>
      <c r="D12" s="164"/>
    </row>
    <row r="13" spans="1:4" ht="12.75">
      <c r="A13" s="166" t="s">
        <v>18</v>
      </c>
      <c r="B13" s="163">
        <v>7</v>
      </c>
      <c r="C13" s="164"/>
      <c r="D13" s="164"/>
    </row>
    <row r="14" spans="1:4" ht="12.75">
      <c r="A14" s="166" t="s">
        <v>19</v>
      </c>
      <c r="B14" s="163">
        <v>8</v>
      </c>
      <c r="C14" s="164"/>
      <c r="D14" s="164"/>
    </row>
    <row r="15" spans="1:4" ht="12.75">
      <c r="A15" s="166" t="s">
        <v>20</v>
      </c>
      <c r="B15" s="163">
        <v>9</v>
      </c>
      <c r="C15" s="164"/>
      <c r="D15" s="164"/>
    </row>
    <row r="16" spans="1:4" ht="12.75">
      <c r="A16" s="166" t="s">
        <v>21</v>
      </c>
      <c r="B16" s="163">
        <v>10</v>
      </c>
      <c r="C16" s="165">
        <v>772690389</v>
      </c>
      <c r="D16" s="165">
        <v>768589280.565576</v>
      </c>
    </row>
    <row r="17" spans="1:4" ht="12.75">
      <c r="A17" s="166" t="s">
        <v>22</v>
      </c>
      <c r="B17" s="163">
        <v>11</v>
      </c>
      <c r="C17" s="164">
        <v>187556145</v>
      </c>
      <c r="D17" s="164">
        <v>187556077</v>
      </c>
    </row>
    <row r="18" spans="1:4" ht="12.75">
      <c r="A18" s="166" t="s">
        <v>23</v>
      </c>
      <c r="B18" s="163">
        <v>12</v>
      </c>
      <c r="C18" s="164">
        <v>517868425</v>
      </c>
      <c r="D18" s="164">
        <v>515816230.50371397</v>
      </c>
    </row>
    <row r="19" spans="1:4" ht="12.75">
      <c r="A19" s="166" t="s">
        <v>24</v>
      </c>
      <c r="B19" s="163">
        <v>13</v>
      </c>
      <c r="C19" s="164">
        <v>57169175</v>
      </c>
      <c r="D19" s="164">
        <v>55632183.963676006</v>
      </c>
    </row>
    <row r="20" spans="1:4" ht="12.75">
      <c r="A20" s="166" t="s">
        <v>25</v>
      </c>
      <c r="B20" s="163">
        <v>14</v>
      </c>
      <c r="C20" s="164">
        <v>9039734</v>
      </c>
      <c r="D20" s="164">
        <v>8510694.098186001</v>
      </c>
    </row>
    <row r="21" spans="1:4" ht="12.75">
      <c r="A21" s="166" t="s">
        <v>26</v>
      </c>
      <c r="B21" s="163">
        <v>15</v>
      </c>
      <c r="C21" s="164"/>
      <c r="D21" s="164"/>
    </row>
    <row r="22" spans="1:4" ht="12.75">
      <c r="A22" s="166" t="s">
        <v>27</v>
      </c>
      <c r="B22" s="163">
        <v>16</v>
      </c>
      <c r="C22" s="164"/>
      <c r="D22" s="164"/>
    </row>
    <row r="23" spans="1:4" ht="12.75">
      <c r="A23" s="166" t="s">
        <v>28</v>
      </c>
      <c r="B23" s="163">
        <v>17</v>
      </c>
      <c r="C23" s="164">
        <v>824862</v>
      </c>
      <c r="D23" s="164">
        <v>842047</v>
      </c>
    </row>
    <row r="24" spans="1:4" ht="12.75">
      <c r="A24" s="166" t="s">
        <v>29</v>
      </c>
      <c r="B24" s="163">
        <v>18</v>
      </c>
      <c r="C24" s="164">
        <v>232048</v>
      </c>
      <c r="D24" s="164">
        <v>232048</v>
      </c>
    </row>
    <row r="25" spans="1:4" ht="12.75">
      <c r="A25" s="166" t="s">
        <v>30</v>
      </c>
      <c r="B25" s="163">
        <v>19</v>
      </c>
      <c r="C25" s="164"/>
      <c r="D25" s="164"/>
    </row>
    <row r="26" spans="1:4" ht="12.75">
      <c r="A26" s="166" t="s">
        <v>31</v>
      </c>
      <c r="B26" s="163">
        <v>20</v>
      </c>
      <c r="C26" s="165">
        <f>SUM(C27:C34)</f>
        <v>21423349</v>
      </c>
      <c r="D26" s="165">
        <f>SUM(D27:D34)</f>
        <v>21570891</v>
      </c>
    </row>
    <row r="27" spans="1:4" ht="12.75">
      <c r="A27" s="166" t="s">
        <v>32</v>
      </c>
      <c r="B27" s="163">
        <v>21</v>
      </c>
      <c r="C27" s="164"/>
      <c r="D27" s="164"/>
    </row>
    <row r="28" spans="1:4" ht="12.75">
      <c r="A28" s="166" t="s">
        <v>33</v>
      </c>
      <c r="B28" s="163">
        <v>22</v>
      </c>
      <c r="C28" s="164"/>
      <c r="D28" s="164"/>
    </row>
    <row r="29" spans="1:4" ht="12.75">
      <c r="A29" s="166" t="s">
        <v>34</v>
      </c>
      <c r="B29" s="163">
        <v>23</v>
      </c>
      <c r="C29" s="164">
        <v>165900</v>
      </c>
      <c r="D29" s="164">
        <v>165900</v>
      </c>
    </row>
    <row r="30" spans="1:4" ht="12.75">
      <c r="A30" s="166" t="s">
        <v>35</v>
      </c>
      <c r="B30" s="163">
        <v>24</v>
      </c>
      <c r="C30" s="164"/>
      <c r="D30" s="164"/>
    </row>
    <row r="31" spans="1:4" ht="12.75">
      <c r="A31" s="166" t="s">
        <v>36</v>
      </c>
      <c r="B31" s="163">
        <v>25</v>
      </c>
      <c r="C31" s="164">
        <v>730375</v>
      </c>
      <c r="D31" s="164">
        <v>613673</v>
      </c>
    </row>
    <row r="32" spans="1:4" ht="12.75">
      <c r="A32" s="166" t="s">
        <v>37</v>
      </c>
      <c r="B32" s="163">
        <v>26</v>
      </c>
      <c r="C32" s="164"/>
      <c r="D32" s="164"/>
    </row>
    <row r="33" spans="1:4" ht="12.75">
      <c r="A33" s="166" t="s">
        <v>38</v>
      </c>
      <c r="B33" s="163">
        <v>27</v>
      </c>
      <c r="C33" s="164">
        <v>4365453</v>
      </c>
      <c r="D33" s="164">
        <v>4629697</v>
      </c>
    </row>
    <row r="34" spans="1:4" ht="12.75">
      <c r="A34" s="166" t="s">
        <v>39</v>
      </c>
      <c r="B34" s="163">
        <v>28</v>
      </c>
      <c r="C34" s="164">
        <v>16161621</v>
      </c>
      <c r="D34" s="164">
        <v>16161621</v>
      </c>
    </row>
    <row r="35" spans="1:4" ht="12.75">
      <c r="A35" s="166" t="s">
        <v>40</v>
      </c>
      <c r="B35" s="163">
        <v>29</v>
      </c>
      <c r="C35" s="164">
        <f>SUM(C36:C38)</f>
        <v>3608211</v>
      </c>
      <c r="D35" s="164">
        <f>SUM(D36:D38)</f>
        <v>3566459</v>
      </c>
    </row>
    <row r="36" spans="1:4" ht="12.75">
      <c r="A36" s="166" t="s">
        <v>41</v>
      </c>
      <c r="B36" s="163">
        <v>30</v>
      </c>
      <c r="C36" s="164"/>
      <c r="D36" s="164"/>
    </row>
    <row r="37" spans="1:4" ht="12.75">
      <c r="A37" s="166" t="s">
        <v>42</v>
      </c>
      <c r="B37" s="163">
        <v>31</v>
      </c>
      <c r="C37" s="164"/>
      <c r="D37" s="164"/>
    </row>
    <row r="38" spans="1:4" ht="12.75">
      <c r="A38" s="166" t="s">
        <v>43</v>
      </c>
      <c r="B38" s="163">
        <v>32</v>
      </c>
      <c r="C38" s="164">
        <v>3608211</v>
      </c>
      <c r="D38" s="164">
        <v>3566459</v>
      </c>
    </row>
    <row r="39" spans="1:4" ht="12.75">
      <c r="A39" s="166" t="s">
        <v>44</v>
      </c>
      <c r="B39" s="163">
        <v>33</v>
      </c>
      <c r="C39" s="164"/>
      <c r="D39" s="164"/>
    </row>
    <row r="40" spans="1:4" ht="12.75">
      <c r="A40" s="162" t="s">
        <v>45</v>
      </c>
      <c r="B40" s="163">
        <v>34</v>
      </c>
      <c r="C40" s="182">
        <f>C41+C49+C56+C64</f>
        <v>142611105</v>
      </c>
      <c r="D40" s="182">
        <f>D41+D49+D56+D64</f>
        <v>132101741.93676202</v>
      </c>
    </row>
    <row r="41" spans="1:4" ht="12.75">
      <c r="A41" s="166" t="s">
        <v>46</v>
      </c>
      <c r="B41" s="163">
        <v>35</v>
      </c>
      <c r="C41" s="165">
        <f>SUM(C42:C48)</f>
        <v>91311157</v>
      </c>
      <c r="D41" s="165">
        <f>SUM(D42:D48)</f>
        <v>83709866.09729101</v>
      </c>
    </row>
    <row r="42" spans="1:4" ht="12.75">
      <c r="A42" s="166" t="s">
        <v>47</v>
      </c>
      <c r="B42" s="163">
        <v>36</v>
      </c>
      <c r="C42" s="165">
        <v>33330637</v>
      </c>
      <c r="D42" s="164">
        <v>29872732</v>
      </c>
    </row>
    <row r="43" spans="1:4" ht="12.75">
      <c r="A43" s="166" t="s">
        <v>48</v>
      </c>
      <c r="B43" s="163">
        <v>37</v>
      </c>
      <c r="C43" s="164">
        <v>3416655</v>
      </c>
      <c r="D43" s="164">
        <v>2809208</v>
      </c>
    </row>
    <row r="44" spans="1:4" ht="12.75">
      <c r="A44" s="166" t="s">
        <v>49</v>
      </c>
      <c r="B44" s="163">
        <v>38</v>
      </c>
      <c r="C44" s="164">
        <v>23482388</v>
      </c>
      <c r="D44" s="164">
        <v>23519492</v>
      </c>
    </row>
    <row r="45" spans="1:4" ht="12.75">
      <c r="A45" s="166" t="s">
        <v>50</v>
      </c>
      <c r="B45" s="163">
        <v>39</v>
      </c>
      <c r="C45" s="164">
        <v>30631843</v>
      </c>
      <c r="D45" s="164">
        <v>27499109.057143</v>
      </c>
    </row>
    <row r="46" spans="1:4" ht="12.75">
      <c r="A46" s="166" t="s">
        <v>51</v>
      </c>
      <c r="B46" s="163">
        <v>40</v>
      </c>
      <c r="C46" s="164">
        <v>449634</v>
      </c>
      <c r="D46" s="164">
        <v>9325.040148</v>
      </c>
    </row>
    <row r="47" spans="1:4" ht="12.75">
      <c r="A47" s="166" t="s">
        <v>52</v>
      </c>
      <c r="B47" s="163">
        <v>41</v>
      </c>
      <c r="C47" s="164">
        <v>0</v>
      </c>
      <c r="D47" s="164">
        <v>0</v>
      </c>
    </row>
    <row r="48" spans="1:4" ht="12.75">
      <c r="A48" s="166" t="s">
        <v>53</v>
      </c>
      <c r="B48" s="163">
        <v>42</v>
      </c>
      <c r="C48" s="164"/>
      <c r="D48" s="165"/>
    </row>
    <row r="49" spans="1:4" ht="12.75">
      <c r="A49" s="166" t="s">
        <v>54</v>
      </c>
      <c r="B49" s="163">
        <v>43</v>
      </c>
      <c r="C49" s="164">
        <f>SUM(C50:C55)</f>
        <v>40069367</v>
      </c>
      <c r="D49" s="164">
        <f>SUM(D50:D55)</f>
        <v>40949527.587692</v>
      </c>
    </row>
    <row r="50" spans="1:4" ht="12.75">
      <c r="A50" s="166" t="s">
        <v>55</v>
      </c>
      <c r="B50" s="163">
        <v>44</v>
      </c>
      <c r="C50" s="164">
        <v>0</v>
      </c>
      <c r="D50" s="164">
        <v>0</v>
      </c>
    </row>
    <row r="51" spans="1:4" ht="12.75">
      <c r="A51" s="166" t="s">
        <v>56</v>
      </c>
      <c r="B51" s="163">
        <v>45</v>
      </c>
      <c r="C51" s="165">
        <v>26483372</v>
      </c>
      <c r="D51" s="164">
        <v>22863698.585301</v>
      </c>
    </row>
    <row r="52" spans="1:4" ht="12.75">
      <c r="A52" s="166" t="s">
        <v>57</v>
      </c>
      <c r="B52" s="163">
        <v>46</v>
      </c>
      <c r="C52" s="164"/>
      <c r="D52" s="164"/>
    </row>
    <row r="53" spans="1:4" ht="12.75">
      <c r="A53" s="166" t="s">
        <v>58</v>
      </c>
      <c r="B53" s="163">
        <v>47</v>
      </c>
      <c r="C53" s="164">
        <v>558491</v>
      </c>
      <c r="D53" s="164">
        <v>1038767.299922</v>
      </c>
    </row>
    <row r="54" spans="1:4" ht="12.75">
      <c r="A54" s="166" t="s">
        <v>59</v>
      </c>
      <c r="B54" s="163">
        <v>48</v>
      </c>
      <c r="C54" s="164">
        <v>12497085</v>
      </c>
      <c r="D54" s="164">
        <v>16768151.702469</v>
      </c>
    </row>
    <row r="55" spans="1:4" ht="12.75">
      <c r="A55" s="166" t="s">
        <v>60</v>
      </c>
      <c r="B55" s="163">
        <v>49</v>
      </c>
      <c r="C55" s="164">
        <v>530419</v>
      </c>
      <c r="D55" s="164">
        <v>278910</v>
      </c>
    </row>
    <row r="56" spans="1:4" ht="12.75">
      <c r="A56" s="166" t="s">
        <v>61</v>
      </c>
      <c r="B56" s="163">
        <v>50</v>
      </c>
      <c r="C56" s="164">
        <f>SUM(C57:C63)</f>
        <v>9298507</v>
      </c>
      <c r="D56" s="164">
        <f>SUM(D57:D63)</f>
        <v>5921671.456713</v>
      </c>
    </row>
    <row r="57" spans="1:4" ht="12.75">
      <c r="A57" s="166" t="s">
        <v>32</v>
      </c>
      <c r="B57" s="163">
        <v>51</v>
      </c>
      <c r="C57" s="164"/>
      <c r="D57" s="164"/>
    </row>
    <row r="58" spans="1:4" ht="12.75">
      <c r="A58" s="166" t="s">
        <v>33</v>
      </c>
      <c r="B58" s="163">
        <v>52</v>
      </c>
      <c r="C58" s="164"/>
      <c r="D58" s="164"/>
    </row>
    <row r="59" spans="1:4" ht="12.75">
      <c r="A59" s="166" t="s">
        <v>34</v>
      </c>
      <c r="B59" s="163">
        <v>53</v>
      </c>
      <c r="C59" s="164"/>
      <c r="D59" s="164"/>
    </row>
    <row r="60" spans="1:4" ht="12.75">
      <c r="A60" s="166" t="s">
        <v>35</v>
      </c>
      <c r="B60" s="163">
        <v>54</v>
      </c>
      <c r="C60" s="164"/>
      <c r="D60" s="164"/>
    </row>
    <row r="61" spans="1:4" ht="12.75">
      <c r="A61" s="166" t="s">
        <v>36</v>
      </c>
      <c r="B61" s="163">
        <v>55</v>
      </c>
      <c r="C61" s="164">
        <v>7320376</v>
      </c>
      <c r="D61" s="164">
        <v>4340512.4703170005</v>
      </c>
    </row>
    <row r="62" spans="1:4" ht="12.75">
      <c r="A62" s="166" t="s">
        <v>37</v>
      </c>
      <c r="B62" s="163">
        <v>56</v>
      </c>
      <c r="C62" s="164">
        <v>1978131</v>
      </c>
      <c r="D62" s="164">
        <v>1581158.9863959998</v>
      </c>
    </row>
    <row r="63" spans="1:4" ht="12.75">
      <c r="A63" s="166" t="s">
        <v>62</v>
      </c>
      <c r="B63" s="163">
        <v>57</v>
      </c>
      <c r="C63" s="164"/>
      <c r="D63" s="164"/>
    </row>
    <row r="64" spans="1:4" ht="12.75">
      <c r="A64" s="166" t="s">
        <v>63</v>
      </c>
      <c r="B64" s="163">
        <v>58</v>
      </c>
      <c r="C64" s="164">
        <v>1932074</v>
      </c>
      <c r="D64" s="164">
        <v>1520676.795066</v>
      </c>
    </row>
    <row r="65" spans="1:4" ht="12.75">
      <c r="A65" s="162" t="s">
        <v>64</v>
      </c>
      <c r="B65" s="163">
        <v>59</v>
      </c>
      <c r="C65" s="182">
        <v>445538</v>
      </c>
      <c r="D65" s="182">
        <v>3864521.7805729997</v>
      </c>
    </row>
    <row r="66" spans="1:5" ht="12.75">
      <c r="A66" s="162" t="s">
        <v>65</v>
      </c>
      <c r="B66" s="163">
        <v>60</v>
      </c>
      <c r="C66" s="175">
        <f>C7+C8+C40+C65</f>
        <v>948721268</v>
      </c>
      <c r="D66" s="175">
        <f>D7+D8+D40+D65</f>
        <v>937270757.6960499</v>
      </c>
      <c r="E66" s="35"/>
    </row>
    <row r="67" spans="1:4" ht="12.75">
      <c r="A67" s="162" t="s">
        <v>66</v>
      </c>
      <c r="B67" s="163">
        <v>61</v>
      </c>
      <c r="C67" s="182">
        <v>49071687</v>
      </c>
      <c r="D67" s="182">
        <v>47872152</v>
      </c>
    </row>
    <row r="68" spans="1:4" ht="12.75">
      <c r="A68" s="43" t="s">
        <v>107</v>
      </c>
      <c r="B68" s="51"/>
      <c r="C68" s="51"/>
      <c r="D68" s="52"/>
    </row>
    <row r="69" spans="1:4" ht="12.75">
      <c r="A69" s="47" t="s">
        <v>67</v>
      </c>
      <c r="B69" s="3">
        <v>62</v>
      </c>
      <c r="C69" s="188">
        <f>+C70+C71+C72+C78+C79+C82+C85</f>
        <v>316703078</v>
      </c>
      <c r="D69" s="189">
        <f>+D70+D71+D72+D78+D79+D82+D85</f>
        <v>301998304.38029706</v>
      </c>
    </row>
    <row r="70" spans="1:4" ht="12.75">
      <c r="A70" s="49" t="s">
        <v>68</v>
      </c>
      <c r="B70" s="1">
        <v>63</v>
      </c>
      <c r="C70" s="5">
        <v>96040350</v>
      </c>
      <c r="D70" s="158">
        <v>96040350</v>
      </c>
    </row>
    <row r="71" spans="1:4" ht="12.75">
      <c r="A71" s="49" t="s">
        <v>69</v>
      </c>
      <c r="B71" s="1">
        <v>64</v>
      </c>
      <c r="C71" s="5">
        <v>17748231</v>
      </c>
      <c r="D71" s="158">
        <v>17748231</v>
      </c>
    </row>
    <row r="72" spans="1:4" ht="12.75">
      <c r="A72" s="49" t="s">
        <v>70</v>
      </c>
      <c r="B72" s="1">
        <v>65</v>
      </c>
      <c r="C72" s="13">
        <f>SUM(C73:C77)-(C75*2)</f>
        <v>246700</v>
      </c>
      <c r="D72" s="156">
        <f>SUM(D73:D77)-(D75*2)</f>
        <v>475856.4872071594</v>
      </c>
    </row>
    <row r="73" spans="1:4" ht="12.75">
      <c r="A73" s="49" t="s">
        <v>71</v>
      </c>
      <c r="B73" s="1">
        <v>66</v>
      </c>
      <c r="C73" s="5"/>
      <c r="D73" s="158"/>
    </row>
    <row r="74" spans="1:4" ht="12.75">
      <c r="A74" s="49" t="s">
        <v>72</v>
      </c>
      <c r="B74" s="1">
        <v>67</v>
      </c>
      <c r="C74" s="5">
        <v>9182650</v>
      </c>
      <c r="D74" s="158">
        <v>9182650</v>
      </c>
    </row>
    <row r="75" spans="1:4" ht="12.75">
      <c r="A75" s="49" t="s">
        <v>73</v>
      </c>
      <c r="B75" s="1">
        <v>68</v>
      </c>
      <c r="C75" s="5">
        <v>9182650</v>
      </c>
      <c r="D75" s="158">
        <v>9182650</v>
      </c>
    </row>
    <row r="76" spans="1:4" ht="12.75">
      <c r="A76" s="49" t="s">
        <v>74</v>
      </c>
      <c r="B76" s="1">
        <v>69</v>
      </c>
      <c r="C76" s="5"/>
      <c r="D76" s="158"/>
    </row>
    <row r="77" spans="1:4" ht="12.75">
      <c r="A77" s="49" t="s">
        <v>75</v>
      </c>
      <c r="B77" s="1">
        <v>70</v>
      </c>
      <c r="C77" s="5">
        <v>246700</v>
      </c>
      <c r="D77" s="158">
        <v>475856.48720716</v>
      </c>
    </row>
    <row r="78" spans="1:6" ht="12.75">
      <c r="A78" s="49" t="s">
        <v>76</v>
      </c>
      <c r="B78" s="1">
        <v>71</v>
      </c>
      <c r="C78" s="5">
        <v>278255370</v>
      </c>
      <c r="D78" s="158">
        <v>278428496.710318</v>
      </c>
      <c r="F78" s="35"/>
    </row>
    <row r="79" spans="1:4" ht="12.75">
      <c r="A79" s="49" t="s">
        <v>77</v>
      </c>
      <c r="B79" s="1">
        <v>72</v>
      </c>
      <c r="C79" s="156">
        <f>C80-C81</f>
        <v>-4906751</v>
      </c>
      <c r="D79" s="156">
        <f>D80-D81</f>
        <v>-75587573</v>
      </c>
    </row>
    <row r="80" spans="1:4" ht="12.75">
      <c r="A80" s="49" t="s">
        <v>78</v>
      </c>
      <c r="B80" s="1">
        <v>73</v>
      </c>
      <c r="C80" s="5"/>
      <c r="D80" s="158"/>
    </row>
    <row r="81" spans="1:4" ht="12.75">
      <c r="A81" s="49" t="s">
        <v>79</v>
      </c>
      <c r="B81" s="1">
        <v>74</v>
      </c>
      <c r="C81" s="5">
        <v>4906751</v>
      </c>
      <c r="D81" s="155">
        <v>75587573</v>
      </c>
    </row>
    <row r="82" spans="1:4" ht="12.75">
      <c r="A82" s="49" t="s">
        <v>80</v>
      </c>
      <c r="B82" s="1">
        <v>75</v>
      </c>
      <c r="C82" s="156">
        <f>C83-C84</f>
        <v>-70680822</v>
      </c>
      <c r="D82" s="156">
        <f>D83-D84</f>
        <v>-15107056.817228159</v>
      </c>
    </row>
    <row r="83" spans="1:4" ht="12.75">
      <c r="A83" s="49" t="s">
        <v>81</v>
      </c>
      <c r="B83" s="1">
        <v>76</v>
      </c>
      <c r="C83" s="5"/>
      <c r="D83" s="158"/>
    </row>
    <row r="84" spans="1:4" ht="12.75">
      <c r="A84" s="49" t="s">
        <v>82</v>
      </c>
      <c r="B84" s="1">
        <v>77</v>
      </c>
      <c r="C84" s="159">
        <v>70680822</v>
      </c>
      <c r="D84" s="155">
        <v>15107056.817228159</v>
      </c>
    </row>
    <row r="85" spans="1:4" ht="12.75">
      <c r="A85" s="49" t="s">
        <v>83</v>
      </c>
      <c r="B85" s="1">
        <v>78</v>
      </c>
      <c r="C85" s="5"/>
      <c r="D85" s="158"/>
    </row>
    <row r="86" spans="1:4" ht="12.75">
      <c r="A86" s="36" t="s">
        <v>84</v>
      </c>
      <c r="B86" s="1">
        <v>79</v>
      </c>
      <c r="C86" s="190">
        <f>SUM(C87:C89)</f>
        <v>239775</v>
      </c>
      <c r="D86" s="190">
        <f>SUM(D87:D89)</f>
        <v>254343.65698</v>
      </c>
    </row>
    <row r="87" spans="1:4" ht="12.75">
      <c r="A87" s="49" t="s">
        <v>85</v>
      </c>
      <c r="B87" s="1">
        <v>80</v>
      </c>
      <c r="C87" s="5"/>
      <c r="D87" s="158"/>
    </row>
    <row r="88" spans="1:4" ht="12.75">
      <c r="A88" s="49" t="s">
        <v>86</v>
      </c>
      <c r="B88" s="1">
        <v>81</v>
      </c>
      <c r="C88" s="13"/>
      <c r="D88" s="158"/>
    </row>
    <row r="89" spans="1:4" ht="12.75">
      <c r="A89" s="49" t="s">
        <v>87</v>
      </c>
      <c r="B89" s="1">
        <v>82</v>
      </c>
      <c r="C89" s="5">
        <v>239775</v>
      </c>
      <c r="D89" s="158">
        <v>254343.65698</v>
      </c>
    </row>
    <row r="90" spans="1:4" ht="12.75">
      <c r="A90" s="36" t="s">
        <v>88</v>
      </c>
      <c r="B90" s="1">
        <v>83</v>
      </c>
      <c r="C90" s="191">
        <f>SUM(C91:C99)</f>
        <v>204431050</v>
      </c>
      <c r="D90" s="190">
        <f>SUM(D91:D99)</f>
        <v>195275977</v>
      </c>
    </row>
    <row r="91" spans="1:4" ht="12.75">
      <c r="A91" s="49" t="s">
        <v>89</v>
      </c>
      <c r="B91" s="1">
        <v>84</v>
      </c>
      <c r="C91" s="5"/>
      <c r="D91" s="158"/>
    </row>
    <row r="92" spans="1:4" ht="12.75">
      <c r="A92" s="49" t="s">
        <v>90</v>
      </c>
      <c r="B92" s="1">
        <v>85</v>
      </c>
      <c r="C92" s="13">
        <v>4802795</v>
      </c>
      <c r="D92" s="158"/>
    </row>
    <row r="93" spans="1:4" ht="12.75">
      <c r="A93" s="49" t="s">
        <v>91</v>
      </c>
      <c r="B93" s="1">
        <v>86</v>
      </c>
      <c r="C93" s="5">
        <v>130064412</v>
      </c>
      <c r="D93" s="158">
        <v>125712134</v>
      </c>
    </row>
    <row r="94" spans="1:4" ht="12.75">
      <c r="A94" s="49" t="s">
        <v>92</v>
      </c>
      <c r="B94" s="1">
        <v>87</v>
      </c>
      <c r="C94" s="5"/>
      <c r="D94" s="158"/>
    </row>
    <row r="95" spans="1:4" ht="12.75">
      <c r="A95" s="49" t="s">
        <v>93</v>
      </c>
      <c r="B95" s="1">
        <v>88</v>
      </c>
      <c r="C95" s="5"/>
      <c r="D95" s="158">
        <v>0</v>
      </c>
    </row>
    <row r="96" spans="1:4" ht="12.75">
      <c r="A96" s="49" t="s">
        <v>94</v>
      </c>
      <c r="B96" s="1">
        <v>89</v>
      </c>
      <c r="C96" s="5"/>
      <c r="D96" s="158"/>
    </row>
    <row r="97" spans="1:4" ht="12.75">
      <c r="A97" s="49" t="s">
        <v>95</v>
      </c>
      <c r="B97" s="1">
        <v>90</v>
      </c>
      <c r="C97" s="5"/>
      <c r="D97" s="5"/>
    </row>
    <row r="98" spans="1:4" ht="12.75">
      <c r="A98" s="49" t="s">
        <v>96</v>
      </c>
      <c r="B98" s="1">
        <v>91</v>
      </c>
      <c r="C98" s="5"/>
      <c r="D98" s="5"/>
    </row>
    <row r="99" spans="1:4" ht="12.75">
      <c r="A99" s="49" t="s">
        <v>97</v>
      </c>
      <c r="B99" s="1">
        <v>92</v>
      </c>
      <c r="C99" s="5">
        <v>69563843</v>
      </c>
      <c r="D99" s="5">
        <v>69563843</v>
      </c>
    </row>
    <row r="100" spans="1:4" ht="12.75">
      <c r="A100" s="36" t="s">
        <v>98</v>
      </c>
      <c r="B100" s="1">
        <v>93</v>
      </c>
      <c r="C100" s="191">
        <f>SUM(C101:C112)</f>
        <v>426721970</v>
      </c>
      <c r="D100" s="141">
        <f>SUM(D101:D112)</f>
        <v>439126118.88819104</v>
      </c>
    </row>
    <row r="101" spans="1:4" ht="12.75">
      <c r="A101" s="49" t="s">
        <v>89</v>
      </c>
      <c r="B101" s="1">
        <v>94</v>
      </c>
      <c r="C101" s="5">
        <v>17320</v>
      </c>
      <c r="D101" s="5"/>
    </row>
    <row r="102" spans="1:4" ht="12.75">
      <c r="A102" s="49" t="s">
        <v>90</v>
      </c>
      <c r="B102" s="1">
        <v>95</v>
      </c>
      <c r="C102" s="5">
        <v>6414281</v>
      </c>
      <c r="D102" s="5">
        <v>3245595</v>
      </c>
    </row>
    <row r="103" spans="1:4" ht="12.75">
      <c r="A103" s="49" t="s">
        <v>91</v>
      </c>
      <c r="B103" s="1">
        <v>96</v>
      </c>
      <c r="C103" s="13">
        <v>158923445</v>
      </c>
      <c r="D103" s="5">
        <v>162468178.248573</v>
      </c>
    </row>
    <row r="104" spans="1:4" ht="12.75">
      <c r="A104" s="49" t="s">
        <v>92</v>
      </c>
      <c r="B104" s="1">
        <v>97</v>
      </c>
      <c r="C104" s="5">
        <v>1948936</v>
      </c>
      <c r="D104" s="5">
        <v>2165951.029318</v>
      </c>
    </row>
    <row r="105" spans="1:4" ht="12.75">
      <c r="A105" s="49" t="s">
        <v>93</v>
      </c>
      <c r="B105" s="1">
        <v>98</v>
      </c>
      <c r="C105" s="5">
        <v>102701466</v>
      </c>
      <c r="D105" s="5">
        <v>96454821</v>
      </c>
    </row>
    <row r="106" spans="1:4" ht="12.75">
      <c r="A106" s="49" t="s">
        <v>94</v>
      </c>
      <c r="B106" s="1">
        <v>99</v>
      </c>
      <c r="C106" s="5"/>
      <c r="D106" s="5"/>
    </row>
    <row r="107" spans="1:4" ht="12.75">
      <c r="A107" s="49" t="s">
        <v>95</v>
      </c>
      <c r="B107" s="1">
        <v>100</v>
      </c>
      <c r="C107" s="5"/>
      <c r="D107" s="5"/>
    </row>
    <row r="108" spans="1:4" ht="12.75">
      <c r="A108" s="49" t="s">
        <v>99</v>
      </c>
      <c r="B108" s="1">
        <v>101</v>
      </c>
      <c r="C108" s="5">
        <v>11998383</v>
      </c>
      <c r="D108" s="5">
        <v>14345067.439999</v>
      </c>
    </row>
    <row r="109" spans="1:4" ht="12.75">
      <c r="A109" s="49" t="s">
        <v>100</v>
      </c>
      <c r="B109" s="1">
        <v>102</v>
      </c>
      <c r="C109" s="160">
        <v>136546089</v>
      </c>
      <c r="D109" s="5">
        <v>152276825.761976</v>
      </c>
    </row>
    <row r="110" spans="1:4" ht="12.75">
      <c r="A110" s="49" t="s">
        <v>101</v>
      </c>
      <c r="B110" s="1">
        <v>103</v>
      </c>
      <c r="C110" s="160"/>
      <c r="D110" s="5"/>
    </row>
    <row r="111" spans="1:4" ht="12.75">
      <c r="A111" s="49" t="s">
        <v>102</v>
      </c>
      <c r="B111" s="1">
        <v>104</v>
      </c>
      <c r="C111" s="5"/>
      <c r="D111" s="5"/>
    </row>
    <row r="112" spans="1:4" ht="12.75">
      <c r="A112" s="49" t="s">
        <v>103</v>
      </c>
      <c r="B112" s="1">
        <v>105</v>
      </c>
      <c r="C112" s="160">
        <v>8172050</v>
      </c>
      <c r="D112" s="5">
        <v>8169680.408325</v>
      </c>
    </row>
    <row r="113" spans="1:4" ht="12.75">
      <c r="A113" s="36" t="s">
        <v>104</v>
      </c>
      <c r="B113" s="1">
        <v>106</v>
      </c>
      <c r="C113" s="192">
        <v>625395</v>
      </c>
      <c r="D113" s="191">
        <v>616013.712795</v>
      </c>
    </row>
    <row r="114" spans="1:4" ht="12.75">
      <c r="A114" s="36" t="s">
        <v>105</v>
      </c>
      <c r="B114" s="1">
        <v>107</v>
      </c>
      <c r="C114" s="141">
        <f>+C69+C86+C90+C100+C113</f>
        <v>948721268</v>
      </c>
      <c r="D114" s="141">
        <f>+D69+D86+D90+D100+D113</f>
        <v>937270757.6382631</v>
      </c>
    </row>
    <row r="115" spans="1:4" ht="12.75">
      <c r="A115" s="42" t="s">
        <v>106</v>
      </c>
      <c r="B115" s="2">
        <v>108</v>
      </c>
      <c r="C115" s="192">
        <v>49071687</v>
      </c>
      <c r="D115" s="193">
        <v>47872152</v>
      </c>
    </row>
    <row r="116" spans="1:4" ht="12.75">
      <c r="A116" s="43" t="s">
        <v>108</v>
      </c>
      <c r="B116" s="45"/>
      <c r="C116" s="45"/>
      <c r="D116" s="46"/>
    </row>
    <row r="117" spans="1:4" ht="12.75">
      <c r="A117" s="47" t="s">
        <v>109</v>
      </c>
      <c r="B117" s="15"/>
      <c r="C117" s="15"/>
      <c r="D117" s="48"/>
    </row>
    <row r="118" spans="1:4" ht="12.75">
      <c r="A118" s="49" t="s">
        <v>110</v>
      </c>
      <c r="B118" s="1">
        <v>109</v>
      </c>
      <c r="C118" s="14">
        <v>316703078</v>
      </c>
      <c r="D118" s="157">
        <v>301998304.38029706</v>
      </c>
    </row>
    <row r="119" spans="1:4" ht="12.75">
      <c r="A119" s="37" t="s">
        <v>111</v>
      </c>
      <c r="B119" s="4">
        <v>110</v>
      </c>
      <c r="C119" s="6"/>
      <c r="D119" s="6"/>
    </row>
    <row r="120" spans="1:4" ht="12.75">
      <c r="A120" s="38"/>
      <c r="B120" s="39"/>
      <c r="C120" s="39"/>
      <c r="D120" s="112"/>
    </row>
    <row r="121" spans="1:4" ht="12.75">
      <c r="A121" s="40"/>
      <c r="B121" s="41"/>
      <c r="C121" s="41"/>
      <c r="D121" s="41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87 C119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 C118:D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8:C115 C72:D77 C70:D70 C79:D84 C86 D86:D115 C7:D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1">
      <selection activeCell="H15" sqref="H15"/>
    </sheetView>
  </sheetViews>
  <sheetFormatPr defaultColWidth="9.140625" defaultRowHeight="12.75"/>
  <cols>
    <col min="1" max="1" width="70.421875" style="68" customWidth="1"/>
    <col min="2" max="2" width="9.140625" style="12" customWidth="1"/>
    <col min="3" max="4" width="11.7109375" style="12" bestFit="1" customWidth="1"/>
    <col min="5" max="6" width="11.140625" style="12" bestFit="1" customWidth="1"/>
    <col min="7" max="13" width="9.140625" style="212" customWidth="1"/>
    <col min="14" max="16384" width="9.140625" style="12" customWidth="1"/>
  </cols>
  <sheetData>
    <row r="1" spans="1:6" ht="15.75">
      <c r="A1" s="53" t="s">
        <v>176</v>
      </c>
      <c r="B1" s="53"/>
      <c r="C1" s="53"/>
      <c r="D1" s="53"/>
      <c r="E1" s="53"/>
      <c r="F1" s="53"/>
    </row>
    <row r="2" spans="1:6" ht="12.75">
      <c r="A2" s="62" t="s">
        <v>322</v>
      </c>
      <c r="B2" s="62"/>
      <c r="C2" s="62"/>
      <c r="D2" s="62"/>
      <c r="E2" s="62"/>
      <c r="F2" s="62"/>
    </row>
    <row r="3" spans="1:13" ht="12.75">
      <c r="A3" s="292" t="s">
        <v>292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6" s="212" customFormat="1" ht="22.5">
      <c r="A4" s="18" t="s">
        <v>8</v>
      </c>
      <c r="B4" s="18" t="s">
        <v>9</v>
      </c>
      <c r="C4" s="20" t="s">
        <v>10</v>
      </c>
      <c r="D4" s="20" t="s">
        <v>10</v>
      </c>
      <c r="E4" s="20" t="s">
        <v>11</v>
      </c>
      <c r="F4" s="20" t="s">
        <v>11</v>
      </c>
    </row>
    <row r="5" spans="1:6" ht="22.5">
      <c r="A5" s="213"/>
      <c r="B5" s="213"/>
      <c r="C5" s="16" t="s">
        <v>175</v>
      </c>
      <c r="D5" s="16" t="s">
        <v>174</v>
      </c>
      <c r="E5" s="16" t="s">
        <v>175</v>
      </c>
      <c r="F5" s="16" t="s">
        <v>174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6" ht="12.75">
      <c r="A7" s="47" t="s">
        <v>112</v>
      </c>
      <c r="B7" s="170">
        <v>111</v>
      </c>
      <c r="C7" s="175">
        <f>SUM(C8:C9)</f>
        <v>87189269</v>
      </c>
      <c r="D7" s="175">
        <f>SUM(D8:D9)</f>
        <v>87189269</v>
      </c>
      <c r="E7" s="175">
        <f>SUM(E8:E9)</f>
        <v>65172586.9408</v>
      </c>
      <c r="F7" s="175">
        <f>SUM(F8:F9)</f>
        <v>65172586.9408</v>
      </c>
    </row>
    <row r="8" spans="1:6" ht="12.75">
      <c r="A8" s="36" t="s">
        <v>113</v>
      </c>
      <c r="B8" s="171">
        <v>112</v>
      </c>
      <c r="C8" s="140">
        <v>84129392</v>
      </c>
      <c r="D8" s="140">
        <f>+C8</f>
        <v>84129392</v>
      </c>
      <c r="E8" s="176">
        <v>61848281.433520004</v>
      </c>
      <c r="F8" s="176">
        <v>61848281.433520004</v>
      </c>
    </row>
    <row r="9" spans="1:6" ht="12.75">
      <c r="A9" s="36" t="s">
        <v>114</v>
      </c>
      <c r="B9" s="171">
        <v>113</v>
      </c>
      <c r="C9" s="140">
        <v>3059877</v>
      </c>
      <c r="D9" s="140">
        <f>+C9</f>
        <v>3059877</v>
      </c>
      <c r="E9" s="176">
        <v>3324305.50728</v>
      </c>
      <c r="F9" s="176">
        <v>3324305.50728</v>
      </c>
    </row>
    <row r="10" spans="1:6" ht="12.75">
      <c r="A10" s="36" t="s">
        <v>115</v>
      </c>
      <c r="B10" s="171">
        <v>114</v>
      </c>
      <c r="C10" s="175">
        <f>C11+C12+C16+C20+C21+C22+C25+C26</f>
        <v>98938199</v>
      </c>
      <c r="D10" s="175">
        <f>D11+D12+D16+D20+D21+D22+D25+D26</f>
        <v>98938199</v>
      </c>
      <c r="E10" s="175">
        <f>E11+E12+E16+E20+E21+E22+E25+E26</f>
        <v>74812304.21555199</v>
      </c>
      <c r="F10" s="175">
        <f>F11+F12+F16+F20+F21+F22+F25+F26</f>
        <v>74812304.21555199</v>
      </c>
    </row>
    <row r="11" spans="1:6" ht="12.75">
      <c r="A11" s="36" t="s">
        <v>116</v>
      </c>
      <c r="B11" s="171">
        <v>115</v>
      </c>
      <c r="C11" s="142">
        <v>729622</v>
      </c>
      <c r="D11" s="142">
        <v>729622</v>
      </c>
      <c r="E11" s="177">
        <v>562995</v>
      </c>
      <c r="F11" s="177">
        <v>562995</v>
      </c>
    </row>
    <row r="12" spans="1:6" ht="12.75">
      <c r="A12" s="36" t="s">
        <v>117</v>
      </c>
      <c r="B12" s="171">
        <v>116</v>
      </c>
      <c r="C12" s="175">
        <v>54613022</v>
      </c>
      <c r="D12" s="175">
        <v>54613022</v>
      </c>
      <c r="E12" s="175">
        <v>32391210.380847998</v>
      </c>
      <c r="F12" s="175">
        <v>32391210.380847998</v>
      </c>
    </row>
    <row r="13" spans="1:6" ht="12.75">
      <c r="A13" s="49" t="s">
        <v>118</v>
      </c>
      <c r="B13" s="171">
        <v>117</v>
      </c>
      <c r="C13" s="164"/>
      <c r="D13" s="164"/>
      <c r="E13" s="164"/>
      <c r="F13" s="164"/>
    </row>
    <row r="14" spans="1:6" ht="12.75">
      <c r="A14" s="49" t="s">
        <v>119</v>
      </c>
      <c r="B14" s="171">
        <v>118</v>
      </c>
      <c r="C14" s="164"/>
      <c r="D14" s="164"/>
      <c r="E14" s="164"/>
      <c r="F14" s="164"/>
    </row>
    <row r="15" spans="1:6" ht="12.75">
      <c r="A15" s="49" t="s">
        <v>120</v>
      </c>
      <c r="B15" s="171">
        <v>119</v>
      </c>
      <c r="C15" s="164"/>
      <c r="D15" s="164"/>
      <c r="E15" s="164"/>
      <c r="F15" s="164"/>
    </row>
    <row r="16" spans="1:6" ht="12.75">
      <c r="A16" s="36" t="s">
        <v>121</v>
      </c>
      <c r="B16" s="171">
        <v>120</v>
      </c>
      <c r="C16" s="175">
        <v>30995558</v>
      </c>
      <c r="D16" s="175">
        <v>30995558</v>
      </c>
      <c r="E16" s="175">
        <v>28363147.307728</v>
      </c>
      <c r="F16" s="175">
        <v>28363147.307728</v>
      </c>
    </row>
    <row r="17" spans="1:6" ht="12.75">
      <c r="A17" s="49" t="s">
        <v>122</v>
      </c>
      <c r="B17" s="171">
        <v>121</v>
      </c>
      <c r="C17" s="164"/>
      <c r="D17" s="164"/>
      <c r="E17" s="164"/>
      <c r="F17" s="164"/>
    </row>
    <row r="18" spans="1:6" ht="12.75">
      <c r="A18" s="49" t="s">
        <v>123</v>
      </c>
      <c r="B18" s="171">
        <v>122</v>
      </c>
      <c r="C18" s="164"/>
      <c r="D18" s="164"/>
      <c r="E18" s="164"/>
      <c r="F18" s="164"/>
    </row>
    <row r="19" spans="1:6" ht="12.75">
      <c r="A19" s="49" t="s">
        <v>124</v>
      </c>
      <c r="B19" s="171">
        <v>123</v>
      </c>
      <c r="C19" s="164"/>
      <c r="D19" s="164"/>
      <c r="E19" s="164"/>
      <c r="F19" s="164"/>
    </row>
    <row r="20" spans="1:6" ht="12.75">
      <c r="A20" s="36" t="s">
        <v>125</v>
      </c>
      <c r="B20" s="171">
        <v>124</v>
      </c>
      <c r="C20" s="142">
        <v>3461631</v>
      </c>
      <c r="D20" s="142">
        <v>3461631</v>
      </c>
      <c r="E20" s="177">
        <v>4341542.120336</v>
      </c>
      <c r="F20" s="177">
        <v>4341542.120336</v>
      </c>
    </row>
    <row r="21" spans="1:6" ht="12.75">
      <c r="A21" s="36" t="s">
        <v>126</v>
      </c>
      <c r="B21" s="171">
        <v>125</v>
      </c>
      <c r="C21" s="142">
        <v>8349872</v>
      </c>
      <c r="D21" s="142">
        <v>8349872</v>
      </c>
      <c r="E21" s="177">
        <v>6634772.547072</v>
      </c>
      <c r="F21" s="177">
        <v>6634772.547072</v>
      </c>
    </row>
    <row r="22" spans="1:6" ht="12.75">
      <c r="A22" s="36" t="s">
        <v>127</v>
      </c>
      <c r="B22" s="171">
        <v>126</v>
      </c>
      <c r="C22" s="175">
        <v>233</v>
      </c>
      <c r="D22" s="175">
        <v>233</v>
      </c>
      <c r="E22" s="175">
        <v>9134</v>
      </c>
      <c r="F22" s="175">
        <v>9134</v>
      </c>
    </row>
    <row r="23" spans="1:6" ht="12.75">
      <c r="A23" s="49" t="s">
        <v>128</v>
      </c>
      <c r="B23" s="171">
        <v>127</v>
      </c>
      <c r="C23" s="164"/>
      <c r="D23" s="164"/>
      <c r="E23" s="164"/>
      <c r="F23" s="164"/>
    </row>
    <row r="24" spans="1:6" ht="12.75">
      <c r="A24" s="49" t="s">
        <v>129</v>
      </c>
      <c r="B24" s="171">
        <v>128</v>
      </c>
      <c r="C24" s="164"/>
      <c r="D24" s="164"/>
      <c r="E24" s="176"/>
      <c r="F24" s="176"/>
    </row>
    <row r="25" spans="1:6" ht="12.75">
      <c r="A25" s="36" t="s">
        <v>130</v>
      </c>
      <c r="B25" s="171">
        <v>129</v>
      </c>
      <c r="C25" s="164"/>
      <c r="D25" s="164"/>
      <c r="E25" s="164"/>
      <c r="F25" s="164"/>
    </row>
    <row r="26" spans="1:6" ht="12.75">
      <c r="A26" s="36" t="s">
        <v>131</v>
      </c>
      <c r="B26" s="171">
        <v>130</v>
      </c>
      <c r="C26" s="140">
        <v>788261</v>
      </c>
      <c r="D26" s="140">
        <v>788261</v>
      </c>
      <c r="E26" s="176">
        <v>2509502.859568</v>
      </c>
      <c r="F26" s="176">
        <v>2509502.859568</v>
      </c>
    </row>
    <row r="27" spans="1:6" ht="12.75">
      <c r="A27" s="36" t="s">
        <v>132</v>
      </c>
      <c r="B27" s="171">
        <v>131</v>
      </c>
      <c r="C27" s="175">
        <f>SUM(C28:C32)</f>
        <v>110857</v>
      </c>
      <c r="D27" s="175">
        <f>SUM(D28:D32)</f>
        <v>110857</v>
      </c>
      <c r="E27" s="175">
        <f>SUM(E28:E32)</f>
        <v>163644.991232</v>
      </c>
      <c r="F27" s="175">
        <f>SUM(F28:F32)</f>
        <v>163644.991232</v>
      </c>
    </row>
    <row r="28" spans="1:6" ht="24" customHeight="1">
      <c r="A28" s="36" t="s">
        <v>133</v>
      </c>
      <c r="B28" s="171">
        <v>132</v>
      </c>
      <c r="C28" s="140"/>
      <c r="D28" s="140">
        <v>0</v>
      </c>
      <c r="E28" s="178">
        <v>0</v>
      </c>
      <c r="F28" s="178">
        <v>0</v>
      </c>
    </row>
    <row r="29" spans="1:6" ht="28.5" customHeight="1">
      <c r="A29" s="36" t="s">
        <v>134</v>
      </c>
      <c r="B29" s="171">
        <v>133</v>
      </c>
      <c r="C29" s="140">
        <v>110857</v>
      </c>
      <c r="D29" s="140">
        <v>110857</v>
      </c>
      <c r="E29" s="178">
        <v>163410.77656</v>
      </c>
      <c r="F29" s="178">
        <v>163410.77656</v>
      </c>
    </row>
    <row r="30" spans="1:6" ht="12.75">
      <c r="A30" s="36" t="s">
        <v>135</v>
      </c>
      <c r="B30" s="171">
        <v>134</v>
      </c>
      <c r="C30" s="140"/>
      <c r="D30" s="140">
        <v>0</v>
      </c>
      <c r="E30" s="176"/>
      <c r="F30" s="176">
        <v>0</v>
      </c>
    </row>
    <row r="31" spans="1:6" ht="12.75">
      <c r="A31" s="36" t="s">
        <v>136</v>
      </c>
      <c r="B31" s="171">
        <v>135</v>
      </c>
      <c r="C31" s="140"/>
      <c r="D31" s="140">
        <v>0</v>
      </c>
      <c r="E31" s="176"/>
      <c r="F31" s="176">
        <v>0</v>
      </c>
    </row>
    <row r="32" spans="1:6" ht="12.75">
      <c r="A32" s="36" t="s">
        <v>137</v>
      </c>
      <c r="B32" s="171">
        <v>136</v>
      </c>
      <c r="C32" s="140"/>
      <c r="D32" s="140">
        <v>0</v>
      </c>
      <c r="E32" s="176">
        <v>234.214672</v>
      </c>
      <c r="F32" s="176">
        <v>234.214672</v>
      </c>
    </row>
    <row r="33" spans="1:6" ht="12.75">
      <c r="A33" s="36" t="s">
        <v>138</v>
      </c>
      <c r="B33" s="171">
        <v>137</v>
      </c>
      <c r="C33" s="175">
        <f>SUM(C34:C37)</f>
        <v>5002735</v>
      </c>
      <c r="D33" s="175">
        <f>SUM(D34:D37)</f>
        <v>5002735</v>
      </c>
      <c r="E33" s="175">
        <f>SUM(E34:E37)</f>
        <v>5625131.92703616</v>
      </c>
      <c r="F33" s="175">
        <f>SUM(F34:F37)</f>
        <v>5625131.92703616</v>
      </c>
    </row>
    <row r="34" spans="1:6" ht="22.5" customHeight="1">
      <c r="A34" s="36" t="s">
        <v>139</v>
      </c>
      <c r="B34" s="171">
        <v>138</v>
      </c>
      <c r="C34" s="164"/>
      <c r="D34" s="164">
        <v>0</v>
      </c>
      <c r="E34" s="164">
        <v>0</v>
      </c>
      <c r="F34" s="164">
        <v>0</v>
      </c>
    </row>
    <row r="35" spans="1:6" ht="26.25" customHeight="1">
      <c r="A35" s="36" t="s">
        <v>140</v>
      </c>
      <c r="B35" s="171">
        <v>139</v>
      </c>
      <c r="C35" s="140">
        <v>4969812</v>
      </c>
      <c r="D35" s="140">
        <v>4969812</v>
      </c>
      <c r="E35" s="176">
        <v>5625131.92703616</v>
      </c>
      <c r="F35" s="176">
        <v>5625131.92703616</v>
      </c>
    </row>
    <row r="36" spans="1:6" ht="12.75">
      <c r="A36" s="36" t="s">
        <v>141</v>
      </c>
      <c r="B36" s="171">
        <v>140</v>
      </c>
      <c r="C36" s="140"/>
      <c r="D36" s="140">
        <v>0</v>
      </c>
      <c r="E36" s="178"/>
      <c r="F36" s="178">
        <v>0</v>
      </c>
    </row>
    <row r="37" spans="1:6" ht="12.75">
      <c r="A37" s="36" t="s">
        <v>142</v>
      </c>
      <c r="B37" s="171">
        <v>141</v>
      </c>
      <c r="C37" s="140">
        <v>32923</v>
      </c>
      <c r="D37" s="140">
        <v>32923</v>
      </c>
      <c r="E37" s="176">
        <v>0</v>
      </c>
      <c r="F37" s="176">
        <v>0</v>
      </c>
    </row>
    <row r="38" spans="1:6" ht="12.75">
      <c r="A38" s="36" t="s">
        <v>143</v>
      </c>
      <c r="B38" s="171">
        <v>142</v>
      </c>
      <c r="C38" s="164"/>
      <c r="D38" s="164">
        <v>0</v>
      </c>
      <c r="E38" s="164"/>
      <c r="F38" s="164"/>
    </row>
    <row r="39" spans="1:6" ht="12.75">
      <c r="A39" s="36" t="s">
        <v>144</v>
      </c>
      <c r="B39" s="171">
        <v>143</v>
      </c>
      <c r="C39" s="164"/>
      <c r="D39" s="164">
        <v>0</v>
      </c>
      <c r="E39" s="164"/>
      <c r="F39" s="164"/>
    </row>
    <row r="40" spans="1:6" ht="12.75">
      <c r="A40" s="36" t="s">
        <v>145</v>
      </c>
      <c r="B40" s="171">
        <v>144</v>
      </c>
      <c r="C40" s="164"/>
      <c r="D40" s="164"/>
      <c r="E40" s="164"/>
      <c r="F40" s="164"/>
    </row>
    <row r="41" spans="1:6" ht="12.75">
      <c r="A41" s="36" t="s">
        <v>146</v>
      </c>
      <c r="B41" s="171">
        <v>145</v>
      </c>
      <c r="C41" s="164"/>
      <c r="D41" s="164"/>
      <c r="E41" s="164"/>
      <c r="F41" s="164"/>
    </row>
    <row r="42" spans="1:6" ht="12.75">
      <c r="A42" s="36" t="s">
        <v>330</v>
      </c>
      <c r="B42" s="171">
        <v>146</v>
      </c>
      <c r="C42" s="175">
        <f>C7+C27+C38+C40</f>
        <v>87300126</v>
      </c>
      <c r="D42" s="175">
        <f>D7+D27+D38+D40</f>
        <v>87300126</v>
      </c>
      <c r="E42" s="175">
        <f>E7+E27+E38+E40</f>
        <v>65336231.932032004</v>
      </c>
      <c r="F42" s="175">
        <f>F7+F27+F38+F40</f>
        <v>65336231.932032004</v>
      </c>
    </row>
    <row r="43" spans="1:6" ht="12.75">
      <c r="A43" s="36" t="s">
        <v>147</v>
      </c>
      <c r="B43" s="171">
        <v>147</v>
      </c>
      <c r="C43" s="175">
        <f>C10+C33+C39+C41</f>
        <v>103940934</v>
      </c>
      <c r="D43" s="175">
        <f>D10+D33+D39+D41</f>
        <v>103940934</v>
      </c>
      <c r="E43" s="175">
        <f>E10+E33+E39+E41</f>
        <v>80437436.14258815</v>
      </c>
      <c r="F43" s="175">
        <f>F10+F33+F39+F41</f>
        <v>80437436.14258815</v>
      </c>
    </row>
    <row r="44" spans="1:6" ht="12.75">
      <c r="A44" s="36" t="s">
        <v>148</v>
      </c>
      <c r="B44" s="171">
        <v>148</v>
      </c>
      <c r="C44" s="175">
        <f>C42-C43</f>
        <v>-16640808</v>
      </c>
      <c r="D44" s="175">
        <f>D42-D43</f>
        <v>-16640808</v>
      </c>
      <c r="E44" s="175">
        <f>E42-E43</f>
        <v>-15101204.21055615</v>
      </c>
      <c r="F44" s="175">
        <f>F42-F43</f>
        <v>-15101204.21055615</v>
      </c>
    </row>
    <row r="45" spans="1:6" ht="12.75">
      <c r="A45" s="49" t="s">
        <v>149</v>
      </c>
      <c r="B45" s="171">
        <v>149</v>
      </c>
      <c r="C45" s="165">
        <f>IF(C42&gt;C43,C42-C43,0)</f>
        <v>0</v>
      </c>
      <c r="D45" s="165">
        <f>IF(D42&gt;D43,D42-D43,0)</f>
        <v>0</v>
      </c>
      <c r="E45" s="165"/>
      <c r="F45" s="165">
        <f>IF(F42&gt;F43,F42-F43,0)</f>
        <v>0</v>
      </c>
    </row>
    <row r="46" spans="1:6" ht="12.75">
      <c r="A46" s="49" t="s">
        <v>150</v>
      </c>
      <c r="B46" s="171">
        <v>150</v>
      </c>
      <c r="C46" s="165">
        <f>IF(C43&gt;C42,C43-C42,0)</f>
        <v>16640808</v>
      </c>
      <c r="D46" s="165">
        <f>IF(D43&gt;D42,D43-D42,0)</f>
        <v>16640808</v>
      </c>
      <c r="E46" s="165">
        <f>IF(E43&gt;E42,E43-E42,0)</f>
        <v>15101204.21055615</v>
      </c>
      <c r="F46" s="165">
        <f>IF(F43&gt;F42,F43-F42,0)</f>
        <v>15101204.21055615</v>
      </c>
    </row>
    <row r="47" spans="1:6" ht="12.75">
      <c r="A47" s="36" t="s">
        <v>151</v>
      </c>
      <c r="B47" s="171">
        <v>151</v>
      </c>
      <c r="C47" s="142">
        <v>11819</v>
      </c>
      <c r="D47" s="142">
        <v>11819</v>
      </c>
      <c r="E47" s="179">
        <v>5851.671344</v>
      </c>
      <c r="F47" s="179">
        <v>5851.671344</v>
      </c>
    </row>
    <row r="48" spans="1:6" ht="12.75">
      <c r="A48" s="36" t="s">
        <v>152</v>
      </c>
      <c r="B48" s="171">
        <v>152</v>
      </c>
      <c r="C48" s="175">
        <f>C44-C47</f>
        <v>-16652627</v>
      </c>
      <c r="D48" s="175">
        <f>D44-D47</f>
        <v>-16652627</v>
      </c>
      <c r="E48" s="175">
        <f>E44-E47</f>
        <v>-15107055.88190015</v>
      </c>
      <c r="F48" s="175">
        <f>F44-F47</f>
        <v>-15107055.88190015</v>
      </c>
    </row>
    <row r="49" spans="1:6" ht="12.75">
      <c r="A49" s="49" t="s">
        <v>153</v>
      </c>
      <c r="B49" s="171">
        <v>153</v>
      </c>
      <c r="C49" s="165">
        <f>IF(C48&gt;0,C48,0)</f>
        <v>0</v>
      </c>
      <c r="D49" s="165">
        <f>IF(D48&gt;0,D48,0)</f>
        <v>0</v>
      </c>
      <c r="E49" s="165">
        <f>IF(E48&gt;0,E48,0)</f>
        <v>0</v>
      </c>
      <c r="F49" s="165">
        <f>IF(F48&gt;0,F48,0)</f>
        <v>0</v>
      </c>
    </row>
    <row r="50" spans="1:6" ht="12.75">
      <c r="A50" s="69" t="s">
        <v>154</v>
      </c>
      <c r="B50" s="172">
        <v>154</v>
      </c>
      <c r="C50" s="165">
        <f>IF(C48&lt;0,-C48,0)</f>
        <v>16652627</v>
      </c>
      <c r="D50" s="165">
        <f>IF(D48&lt;0,-D48,0)</f>
        <v>16652627</v>
      </c>
      <c r="E50" s="165">
        <f>IF(E48&lt;0,-E48,0)</f>
        <v>15107055.88190015</v>
      </c>
      <c r="F50" s="165">
        <f>IF(F48&lt;0,-F48,0)</f>
        <v>15107055.88190015</v>
      </c>
    </row>
    <row r="51" spans="1:6" ht="24" customHeight="1">
      <c r="A51" s="43" t="s">
        <v>155</v>
      </c>
      <c r="B51" s="44"/>
      <c r="C51" s="162"/>
      <c r="D51" s="162"/>
      <c r="E51" s="162"/>
      <c r="F51" s="162"/>
    </row>
    <row r="52" spans="1:6" ht="12.75">
      <c r="A52" s="47" t="s">
        <v>156</v>
      </c>
      <c r="B52" s="15"/>
      <c r="C52" s="180"/>
      <c r="D52" s="180"/>
      <c r="E52" s="180"/>
      <c r="F52" s="343"/>
    </row>
    <row r="53" spans="1:6" ht="12.75">
      <c r="A53" s="36" t="s">
        <v>157</v>
      </c>
      <c r="B53" s="171">
        <v>155</v>
      </c>
      <c r="C53" s="165">
        <v>-16652627</v>
      </c>
      <c r="D53" s="165">
        <v>-16652627</v>
      </c>
      <c r="E53" s="165">
        <v>-15107055.88190015</v>
      </c>
      <c r="F53" s="165">
        <v>-15107055.88190015</v>
      </c>
    </row>
    <row r="54" spans="1:6" ht="12.75">
      <c r="A54" s="36" t="s">
        <v>158</v>
      </c>
      <c r="B54" s="171">
        <v>156</v>
      </c>
      <c r="C54" s="181"/>
      <c r="D54" s="181"/>
      <c r="E54" s="181"/>
      <c r="F54" s="181"/>
    </row>
    <row r="55" spans="1:6" ht="12.75">
      <c r="A55" s="43" t="s">
        <v>159</v>
      </c>
      <c r="B55" s="44"/>
      <c r="C55" s="183"/>
      <c r="D55" s="183"/>
      <c r="E55" s="183"/>
      <c r="F55" s="183"/>
    </row>
    <row r="56" spans="1:6" ht="12.75">
      <c r="A56" s="47" t="s">
        <v>160</v>
      </c>
      <c r="B56" s="173">
        <v>157</v>
      </c>
      <c r="C56" s="182">
        <f>C48</f>
        <v>-16652627</v>
      </c>
      <c r="D56" s="182">
        <f>D48</f>
        <v>-16652627</v>
      </c>
      <c r="E56" s="182">
        <f>E48</f>
        <v>-15107055.88190015</v>
      </c>
      <c r="F56" s="182">
        <f>F48</f>
        <v>-15107055.88190015</v>
      </c>
    </row>
    <row r="57" spans="1:6" ht="12.75">
      <c r="A57" s="36" t="s">
        <v>161</v>
      </c>
      <c r="B57" s="171">
        <v>158</v>
      </c>
      <c r="C57" s="165">
        <f>SUM(C58:C64)</f>
        <v>0</v>
      </c>
      <c r="D57" s="165">
        <f>SUM(D58:D64)</f>
        <v>0</v>
      </c>
      <c r="E57" s="165">
        <f>SUM(E58:E64)</f>
        <v>0</v>
      </c>
      <c r="F57" s="165">
        <f>SUM(F58:F64)</f>
        <v>0</v>
      </c>
    </row>
    <row r="58" spans="1:6" ht="12.75">
      <c r="A58" s="36" t="s">
        <v>162</v>
      </c>
      <c r="B58" s="171">
        <v>159</v>
      </c>
      <c r="C58" s="164"/>
      <c r="D58" s="164"/>
      <c r="E58" s="164"/>
      <c r="F58" s="164"/>
    </row>
    <row r="59" spans="1:6" ht="12.75">
      <c r="A59" s="36" t="s">
        <v>163</v>
      </c>
      <c r="B59" s="171">
        <v>160</v>
      </c>
      <c r="C59" s="164"/>
      <c r="D59" s="164"/>
      <c r="E59" s="164"/>
      <c r="F59" s="164"/>
    </row>
    <row r="60" spans="1:6" ht="12.75">
      <c r="A60" s="36" t="s">
        <v>164</v>
      </c>
      <c r="B60" s="171">
        <v>161</v>
      </c>
      <c r="C60" s="164"/>
      <c r="D60" s="164"/>
      <c r="E60" s="164"/>
      <c r="F60" s="164"/>
    </row>
    <row r="61" spans="1:6" ht="12.75">
      <c r="A61" s="36" t="s">
        <v>165</v>
      </c>
      <c r="B61" s="171">
        <v>162</v>
      </c>
      <c r="C61" s="164"/>
      <c r="D61" s="164"/>
      <c r="E61" s="164"/>
      <c r="F61" s="164"/>
    </row>
    <row r="62" spans="1:6" ht="12.75">
      <c r="A62" s="36" t="s">
        <v>166</v>
      </c>
      <c r="B62" s="171">
        <v>163</v>
      </c>
      <c r="C62" s="164"/>
      <c r="D62" s="164"/>
      <c r="E62" s="164"/>
      <c r="F62" s="164"/>
    </row>
    <row r="63" spans="1:6" ht="12.75">
      <c r="A63" s="36" t="s">
        <v>167</v>
      </c>
      <c r="B63" s="171">
        <v>164</v>
      </c>
      <c r="C63" s="164"/>
      <c r="D63" s="164"/>
      <c r="E63" s="164"/>
      <c r="F63" s="164"/>
    </row>
    <row r="64" spans="1:6" ht="12.75">
      <c r="A64" s="36" t="s">
        <v>168</v>
      </c>
      <c r="B64" s="171">
        <v>165</v>
      </c>
      <c r="C64" s="164"/>
      <c r="D64" s="164"/>
      <c r="E64" s="164"/>
      <c r="F64" s="164"/>
    </row>
    <row r="65" spans="1:6" ht="12.75">
      <c r="A65" s="36" t="s">
        <v>169</v>
      </c>
      <c r="B65" s="171">
        <v>166</v>
      </c>
      <c r="C65" s="164"/>
      <c r="D65" s="164"/>
      <c r="E65" s="164"/>
      <c r="F65" s="164"/>
    </row>
    <row r="66" spans="1:6" ht="12.75">
      <c r="A66" s="36" t="s">
        <v>170</v>
      </c>
      <c r="B66" s="171">
        <v>167</v>
      </c>
      <c r="C66" s="165">
        <f>C57-C65</f>
        <v>0</v>
      </c>
      <c r="D66" s="165">
        <f>D57-D65</f>
        <v>0</v>
      </c>
      <c r="E66" s="165">
        <f>E57-E65</f>
        <v>0</v>
      </c>
      <c r="F66" s="165">
        <f>F57-F65</f>
        <v>0</v>
      </c>
    </row>
    <row r="67" spans="1:6" ht="12.75">
      <c r="A67" s="36" t="s">
        <v>171</v>
      </c>
      <c r="B67" s="171">
        <v>168</v>
      </c>
      <c r="C67" s="165">
        <f>C56+C66</f>
        <v>-16652627</v>
      </c>
      <c r="D67" s="165">
        <f>D56+D66</f>
        <v>-16652627</v>
      </c>
      <c r="E67" s="165">
        <f>E56+E66</f>
        <v>-15107055.88190015</v>
      </c>
      <c r="F67" s="165">
        <f>F56+F66</f>
        <v>-15107055.88190015</v>
      </c>
    </row>
    <row r="68" spans="1:6" ht="24" customHeight="1">
      <c r="A68" s="63" t="s">
        <v>172</v>
      </c>
      <c r="B68" s="64"/>
      <c r="C68" s="162"/>
      <c r="D68" s="162"/>
      <c r="E68" s="162"/>
      <c r="F68" s="162"/>
    </row>
    <row r="69" spans="1:6" ht="12.75">
      <c r="A69" s="65" t="s">
        <v>173</v>
      </c>
      <c r="B69" s="66"/>
      <c r="C69" s="162"/>
      <c r="D69" s="162"/>
      <c r="E69" s="162"/>
      <c r="F69" s="162"/>
    </row>
    <row r="70" spans="1:6" ht="12.75">
      <c r="A70" s="36" t="s">
        <v>157</v>
      </c>
      <c r="B70" s="171">
        <v>169</v>
      </c>
      <c r="C70" s="165">
        <v>-16652627</v>
      </c>
      <c r="D70" s="165">
        <v>-16652627</v>
      </c>
      <c r="E70" s="165">
        <v>-15107055.88190015</v>
      </c>
      <c r="F70" s="165">
        <v>-15107055.88190015</v>
      </c>
    </row>
    <row r="71" spans="1:6" ht="12.75">
      <c r="A71" s="50" t="s">
        <v>158</v>
      </c>
      <c r="B71" s="174">
        <v>170</v>
      </c>
      <c r="C71" s="181"/>
      <c r="D71" s="181"/>
      <c r="E71" s="181"/>
      <c r="F71" s="181"/>
    </row>
    <row r="72" spans="2:6" ht="12.75">
      <c r="B72" s="111"/>
      <c r="C72" s="111"/>
      <c r="D72" s="111"/>
      <c r="E72" s="111"/>
      <c r="F72" s="111"/>
    </row>
  </sheetData>
  <sheetProtection/>
  <mergeCells count="1">
    <mergeCell ref="A3:M3"/>
  </mergeCells>
  <dataValidations count="4">
    <dataValidation type="whole" operator="notEqual" allowBlank="1" showInputMessage="1" showErrorMessage="1" errorTitle="Pogrešan unos" error="Mogu se unijeti samo cjelobrojne vrijednosti." sqref="C47:E47 F61 C54:F54 C56:C67 D66:F67 C71:E71 D58:E65 D56:F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C48:F50 D25:D27 F33:F37 C25:C46 C70:F70 F26:F27 E23:E27 C7:F10 E12:F22 C12:D12 C16:D16 C20:D23 C53:F53 D28:F32 D33:E41">
      <formula1>0</formula1>
    </dataValidation>
    <dataValidation type="whole" operator="greaterThanOrEqual" allowBlank="1" showErrorMessage="1" errorTitle="Pogrešan unos" error="Mogu se unijeti samo cjelobrojne pozitivne vrijednosti." sqref="C13:D15 C24:D24 C17:D19">
      <formula1>0</formula1>
    </dataValidation>
  </dataValidations>
  <printOptions/>
  <pageMargins left="0.46" right="0.75" top="1" bottom="1" header="0.5" footer="0.5"/>
  <pageSetup horizontalDpi="600" verticalDpi="600" orientation="portrait" paperSize="9" scale="7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7"/>
  <sheetViews>
    <sheetView view="pageBreakPreview" zoomScale="60" zoomScalePageLayoutView="0" workbookViewId="0" topLeftCell="A1">
      <selection activeCell="L34" sqref="L1:EZ16384"/>
    </sheetView>
  </sheetViews>
  <sheetFormatPr defaultColWidth="9.140625" defaultRowHeight="12.75"/>
  <cols>
    <col min="1" max="5" width="9.140625" style="115" customWidth="1"/>
    <col min="6" max="6" width="10.57421875" style="115" customWidth="1"/>
    <col min="7" max="9" width="9.140625" style="115" customWidth="1"/>
    <col min="10" max="11" width="9.8515625" style="115" customWidth="1"/>
    <col min="12" max="16384" width="9.140625" style="115" customWidth="1"/>
  </cols>
  <sheetData>
    <row r="1" spans="1:11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>
      <c r="A2" s="306" t="s">
        <v>248</v>
      </c>
      <c r="B2" s="307"/>
      <c r="C2" s="307"/>
      <c r="D2" s="307"/>
      <c r="E2" s="307"/>
      <c r="F2" s="307"/>
      <c r="G2" s="307"/>
      <c r="H2" s="307"/>
      <c r="I2" s="307"/>
      <c r="J2" s="308"/>
      <c r="K2" s="309"/>
    </row>
    <row r="3" spans="1:11" ht="15.75">
      <c r="A3" s="118"/>
      <c r="B3" s="119"/>
      <c r="C3" s="119"/>
      <c r="D3" s="119"/>
      <c r="E3" s="119"/>
      <c r="F3" s="119"/>
      <c r="G3" s="119"/>
      <c r="H3" s="119"/>
      <c r="I3" s="119"/>
      <c r="J3" s="120"/>
      <c r="K3" s="117"/>
    </row>
    <row r="4" spans="1:11" ht="12.75">
      <c r="A4" s="121"/>
      <c r="B4" s="122"/>
      <c r="C4" s="117"/>
      <c r="D4" s="310" t="s">
        <v>184</v>
      </c>
      <c r="E4" s="311"/>
      <c r="F4" s="123">
        <v>40909</v>
      </c>
      <c r="G4" s="124" t="s">
        <v>7</v>
      </c>
      <c r="H4" s="312">
        <v>40999</v>
      </c>
      <c r="I4" s="313"/>
      <c r="J4" s="116"/>
      <c r="K4" s="117"/>
    </row>
    <row r="5" spans="1:11" ht="12.75">
      <c r="A5" s="319"/>
      <c r="B5" s="319"/>
      <c r="C5" s="319"/>
      <c r="D5" s="319"/>
      <c r="E5" s="319"/>
      <c r="F5" s="319"/>
      <c r="G5" s="125"/>
      <c r="H5" s="125"/>
      <c r="I5" s="125"/>
      <c r="J5" s="320" t="s">
        <v>249</v>
      </c>
      <c r="K5" s="321"/>
    </row>
    <row r="6" spans="1:11" ht="12.75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6"/>
    </row>
    <row r="7" spans="1:11" ht="24" thickBot="1">
      <c r="A7" s="317" t="s">
        <v>8</v>
      </c>
      <c r="B7" s="317"/>
      <c r="C7" s="317"/>
      <c r="D7" s="317"/>
      <c r="E7" s="317"/>
      <c r="F7" s="317"/>
      <c r="G7" s="317"/>
      <c r="H7" s="317"/>
      <c r="I7" s="126" t="s">
        <v>250</v>
      </c>
      <c r="J7" s="127" t="s">
        <v>10</v>
      </c>
      <c r="K7" s="127" t="s">
        <v>11</v>
      </c>
    </row>
    <row r="8" spans="1:11" ht="12.75">
      <c r="A8" s="318">
        <v>1</v>
      </c>
      <c r="B8" s="318"/>
      <c r="C8" s="318"/>
      <c r="D8" s="318"/>
      <c r="E8" s="318"/>
      <c r="F8" s="318"/>
      <c r="G8" s="318"/>
      <c r="H8" s="318"/>
      <c r="I8" s="128">
        <v>2</v>
      </c>
      <c r="J8" s="129" t="s">
        <v>2</v>
      </c>
      <c r="K8" s="129" t="s">
        <v>3</v>
      </c>
    </row>
    <row r="9" spans="1:11" ht="12.75">
      <c r="A9" s="295" t="s">
        <v>251</v>
      </c>
      <c r="B9" s="296"/>
      <c r="C9" s="296"/>
      <c r="D9" s="296"/>
      <c r="E9" s="296"/>
      <c r="F9" s="296"/>
      <c r="G9" s="296"/>
      <c r="H9" s="296"/>
      <c r="I9" s="297"/>
      <c r="J9" s="297"/>
      <c r="K9" s="298"/>
    </row>
    <row r="10" spans="1:11" ht="12.75">
      <c r="A10" s="301" t="s">
        <v>252</v>
      </c>
      <c r="B10" s="302"/>
      <c r="C10" s="302"/>
      <c r="D10" s="302"/>
      <c r="E10" s="302"/>
      <c r="F10" s="302"/>
      <c r="G10" s="302"/>
      <c r="H10" s="303"/>
      <c r="I10" s="130">
        <v>73</v>
      </c>
      <c r="J10" s="139">
        <v>-70450158</v>
      </c>
      <c r="K10" s="139">
        <v>-15101204.210556172</v>
      </c>
    </row>
    <row r="11" spans="1:11" ht="12.75">
      <c r="A11" s="293" t="s">
        <v>253</v>
      </c>
      <c r="B11" s="294"/>
      <c r="C11" s="294"/>
      <c r="D11" s="294"/>
      <c r="E11" s="294"/>
      <c r="F11" s="294"/>
      <c r="G11" s="294"/>
      <c r="H11" s="294"/>
      <c r="I11" s="130">
        <v>74</v>
      </c>
      <c r="J11" s="139">
        <v>16303323</v>
      </c>
      <c r="K11" s="139">
        <v>4341542.120336</v>
      </c>
    </row>
    <row r="12" spans="1:11" ht="12.75">
      <c r="A12" s="293" t="s">
        <v>254</v>
      </c>
      <c r="B12" s="294"/>
      <c r="C12" s="294"/>
      <c r="D12" s="294"/>
      <c r="E12" s="294"/>
      <c r="F12" s="294"/>
      <c r="G12" s="294"/>
      <c r="H12" s="294"/>
      <c r="I12" s="130">
        <v>75</v>
      </c>
      <c r="J12" s="139">
        <v>68691071</v>
      </c>
      <c r="K12" s="139">
        <v>12028101.545514047</v>
      </c>
    </row>
    <row r="13" spans="1:11" ht="12.75">
      <c r="A13" s="293" t="s">
        <v>255</v>
      </c>
      <c r="B13" s="294"/>
      <c r="C13" s="294"/>
      <c r="D13" s="294"/>
      <c r="E13" s="294"/>
      <c r="F13" s="294"/>
      <c r="G13" s="294"/>
      <c r="H13" s="294"/>
      <c r="I13" s="130">
        <v>76</v>
      </c>
      <c r="J13" s="139">
        <v>16310266</v>
      </c>
      <c r="K13" s="139">
        <v>0</v>
      </c>
    </row>
    <row r="14" spans="1:11" ht="12.75">
      <c r="A14" s="293" t="s">
        <v>256</v>
      </c>
      <c r="B14" s="294"/>
      <c r="C14" s="294"/>
      <c r="D14" s="294"/>
      <c r="E14" s="294"/>
      <c r="F14" s="294"/>
      <c r="G14" s="294"/>
      <c r="H14" s="294"/>
      <c r="I14" s="130">
        <v>77</v>
      </c>
      <c r="J14" s="139">
        <v>19829656</v>
      </c>
      <c r="K14" s="139">
        <v>7601290.902708992</v>
      </c>
    </row>
    <row r="15" spans="1:11" ht="12.75">
      <c r="A15" s="293" t="s">
        <v>257</v>
      </c>
      <c r="B15" s="294"/>
      <c r="C15" s="294"/>
      <c r="D15" s="294"/>
      <c r="E15" s="294"/>
      <c r="F15" s="294"/>
      <c r="G15" s="294"/>
      <c r="H15" s="294"/>
      <c r="I15" s="130">
        <v>78</v>
      </c>
      <c r="J15" s="139">
        <v>3073843</v>
      </c>
      <c r="K15" s="139">
        <v>0</v>
      </c>
    </row>
    <row r="16" spans="1:11" ht="12.75">
      <c r="A16" s="299" t="s">
        <v>258</v>
      </c>
      <c r="B16" s="300"/>
      <c r="C16" s="300"/>
      <c r="D16" s="300"/>
      <c r="E16" s="300"/>
      <c r="F16" s="300"/>
      <c r="G16" s="300"/>
      <c r="H16" s="300"/>
      <c r="I16" s="130">
        <v>79</v>
      </c>
      <c r="J16" s="184">
        <f>SUM(J10:J15)</f>
        <v>53758001</v>
      </c>
      <c r="K16" s="184">
        <f>SUM(K10:K15)</f>
        <v>8869730.358002868</v>
      </c>
    </row>
    <row r="17" spans="1:11" ht="12.75">
      <c r="A17" s="293" t="s">
        <v>259</v>
      </c>
      <c r="B17" s="294"/>
      <c r="C17" s="294"/>
      <c r="D17" s="294"/>
      <c r="E17" s="294"/>
      <c r="F17" s="294"/>
      <c r="G17" s="294"/>
      <c r="H17" s="294"/>
      <c r="I17" s="130">
        <v>80</v>
      </c>
      <c r="J17" s="139"/>
      <c r="K17" s="139">
        <v>0</v>
      </c>
    </row>
    <row r="18" spans="1:11" ht="12.75">
      <c r="A18" s="293" t="s">
        <v>260</v>
      </c>
      <c r="B18" s="294"/>
      <c r="C18" s="294"/>
      <c r="D18" s="294"/>
      <c r="E18" s="294"/>
      <c r="F18" s="294"/>
      <c r="G18" s="294"/>
      <c r="H18" s="294"/>
      <c r="I18" s="130">
        <v>81</v>
      </c>
      <c r="J18" s="139">
        <v>32111362</v>
      </c>
      <c r="K18" s="139">
        <v>880160.587692</v>
      </c>
    </row>
    <row r="19" spans="1:11" ht="12.75">
      <c r="A19" s="293" t="s">
        <v>261</v>
      </c>
      <c r="B19" s="294"/>
      <c r="C19" s="294"/>
      <c r="D19" s="294"/>
      <c r="E19" s="294"/>
      <c r="F19" s="294"/>
      <c r="G19" s="294"/>
      <c r="H19" s="294"/>
      <c r="I19" s="130">
        <v>82</v>
      </c>
      <c r="J19" s="139"/>
      <c r="K19" s="139">
        <v>0</v>
      </c>
    </row>
    <row r="20" spans="1:11" ht="12.75">
      <c r="A20" s="293" t="s">
        <v>262</v>
      </c>
      <c r="B20" s="294"/>
      <c r="C20" s="294"/>
      <c r="D20" s="294"/>
      <c r="E20" s="294"/>
      <c r="F20" s="294"/>
      <c r="G20" s="294"/>
      <c r="H20" s="294"/>
      <c r="I20" s="130">
        <v>83</v>
      </c>
      <c r="J20" s="139">
        <v>504306</v>
      </c>
      <c r="K20" s="139">
        <v>51529.52449099906</v>
      </c>
    </row>
    <row r="21" spans="1:11" ht="12.75">
      <c r="A21" s="299" t="s">
        <v>263</v>
      </c>
      <c r="B21" s="300"/>
      <c r="C21" s="300"/>
      <c r="D21" s="300"/>
      <c r="E21" s="300"/>
      <c r="F21" s="300"/>
      <c r="G21" s="300"/>
      <c r="H21" s="300"/>
      <c r="I21" s="130">
        <v>84</v>
      </c>
      <c r="J21" s="184">
        <f>SUM(J17:J20)</f>
        <v>32615668</v>
      </c>
      <c r="K21" s="184">
        <f>SUM(K17:K20)</f>
        <v>931690.112182999</v>
      </c>
    </row>
    <row r="22" spans="1:11" ht="12.75">
      <c r="A22" s="299" t="s">
        <v>264</v>
      </c>
      <c r="B22" s="300"/>
      <c r="C22" s="300"/>
      <c r="D22" s="300"/>
      <c r="E22" s="300"/>
      <c r="F22" s="300"/>
      <c r="G22" s="300"/>
      <c r="H22" s="300"/>
      <c r="I22" s="130">
        <v>85</v>
      </c>
      <c r="J22" s="184">
        <f>IF(J16&gt;J21,J16-J21,0)</f>
        <v>21142333</v>
      </c>
      <c r="K22" s="184">
        <f>IF(K16&gt;K21,K16-K21,0)</f>
        <v>7938040.2458198685</v>
      </c>
    </row>
    <row r="23" spans="1:11" ht="12.75">
      <c r="A23" s="299" t="s">
        <v>265</v>
      </c>
      <c r="B23" s="300"/>
      <c r="C23" s="300"/>
      <c r="D23" s="300"/>
      <c r="E23" s="300"/>
      <c r="F23" s="300"/>
      <c r="G23" s="300"/>
      <c r="H23" s="300"/>
      <c r="I23" s="130">
        <v>86</v>
      </c>
      <c r="J23" s="184">
        <f>IF(J21&gt;J16,J21-J16,0)</f>
        <v>0</v>
      </c>
      <c r="K23" s="184">
        <f>IF(K21&gt;K16,K21-K16,0)</f>
        <v>0</v>
      </c>
    </row>
    <row r="24" spans="1:11" ht="12.75">
      <c r="A24" s="295" t="s">
        <v>177</v>
      </c>
      <c r="B24" s="296"/>
      <c r="C24" s="296"/>
      <c r="D24" s="296"/>
      <c r="E24" s="296"/>
      <c r="F24" s="296"/>
      <c r="G24" s="296"/>
      <c r="H24" s="296"/>
      <c r="I24" s="297"/>
      <c r="J24" s="297"/>
      <c r="K24" s="298"/>
    </row>
    <row r="25" spans="1:11" ht="12.75">
      <c r="A25" s="301" t="s">
        <v>266</v>
      </c>
      <c r="B25" s="302"/>
      <c r="C25" s="302"/>
      <c r="D25" s="302"/>
      <c r="E25" s="302"/>
      <c r="F25" s="302"/>
      <c r="G25" s="302"/>
      <c r="H25" s="303"/>
      <c r="I25" s="130">
        <v>87</v>
      </c>
      <c r="J25" s="139">
        <v>5676031</v>
      </c>
      <c r="K25" s="139">
        <v>124378.90094905719</v>
      </c>
    </row>
    <row r="26" spans="1:11" ht="12.75">
      <c r="A26" s="293" t="s">
        <v>267</v>
      </c>
      <c r="B26" s="294"/>
      <c r="C26" s="294"/>
      <c r="D26" s="294"/>
      <c r="E26" s="294"/>
      <c r="F26" s="294"/>
      <c r="G26" s="294"/>
      <c r="H26" s="294"/>
      <c r="I26" s="130">
        <v>88</v>
      </c>
      <c r="J26" s="139"/>
      <c r="K26" s="139"/>
    </row>
    <row r="27" spans="1:11" ht="12.75">
      <c r="A27" s="293" t="s">
        <v>268</v>
      </c>
      <c r="B27" s="294"/>
      <c r="C27" s="294"/>
      <c r="D27" s="294"/>
      <c r="E27" s="294"/>
      <c r="F27" s="294"/>
      <c r="G27" s="294"/>
      <c r="H27" s="294"/>
      <c r="I27" s="130">
        <v>89</v>
      </c>
      <c r="J27" s="139"/>
      <c r="K27" s="139">
        <v>0</v>
      </c>
    </row>
    <row r="28" spans="1:11" ht="12.75">
      <c r="A28" s="293" t="s">
        <v>269</v>
      </c>
      <c r="B28" s="294"/>
      <c r="C28" s="294"/>
      <c r="D28" s="294"/>
      <c r="E28" s="294"/>
      <c r="F28" s="294"/>
      <c r="G28" s="294"/>
      <c r="H28" s="294"/>
      <c r="I28" s="130">
        <v>90</v>
      </c>
      <c r="J28" s="139"/>
      <c r="K28" s="139">
        <v>0</v>
      </c>
    </row>
    <row r="29" spans="1:11" ht="12.75">
      <c r="A29" s="293" t="s">
        <v>270</v>
      </c>
      <c r="B29" s="294"/>
      <c r="C29" s="294"/>
      <c r="D29" s="294"/>
      <c r="E29" s="294"/>
      <c r="F29" s="294"/>
      <c r="G29" s="294"/>
      <c r="H29" s="294"/>
      <c r="I29" s="130">
        <v>91</v>
      </c>
      <c r="J29" s="139">
        <v>2633292</v>
      </c>
      <c r="K29" s="139">
        <v>0</v>
      </c>
    </row>
    <row r="30" spans="1:11" ht="12.75">
      <c r="A30" s="299" t="s">
        <v>271</v>
      </c>
      <c r="B30" s="300"/>
      <c r="C30" s="300"/>
      <c r="D30" s="300"/>
      <c r="E30" s="300"/>
      <c r="F30" s="300"/>
      <c r="G30" s="300"/>
      <c r="H30" s="300"/>
      <c r="I30" s="130">
        <v>92</v>
      </c>
      <c r="J30" s="184">
        <f>SUM(J25:J29)</f>
        <v>8309323</v>
      </c>
      <c r="K30" s="184">
        <f>SUM(K25:K29)</f>
        <v>124378.90094905719</v>
      </c>
    </row>
    <row r="31" spans="1:11" ht="12.75">
      <c r="A31" s="293" t="s">
        <v>272</v>
      </c>
      <c r="B31" s="294"/>
      <c r="C31" s="294"/>
      <c r="D31" s="294"/>
      <c r="E31" s="294"/>
      <c r="F31" s="294"/>
      <c r="G31" s="294"/>
      <c r="H31" s="294"/>
      <c r="I31" s="130">
        <v>93</v>
      </c>
      <c r="J31" s="139">
        <v>3566911</v>
      </c>
      <c r="K31" s="139">
        <v>0</v>
      </c>
    </row>
    <row r="32" spans="1:11" ht="12.75">
      <c r="A32" s="293" t="s">
        <v>273</v>
      </c>
      <c r="B32" s="294"/>
      <c r="C32" s="294"/>
      <c r="D32" s="294"/>
      <c r="E32" s="294"/>
      <c r="F32" s="294"/>
      <c r="G32" s="294"/>
      <c r="H32" s="294"/>
      <c r="I32" s="130">
        <v>94</v>
      </c>
      <c r="J32" s="139">
        <v>3739027</v>
      </c>
      <c r="K32" s="139">
        <v>0</v>
      </c>
    </row>
    <row r="33" spans="1:11" ht="12.75">
      <c r="A33" s="293" t="s">
        <v>178</v>
      </c>
      <c r="B33" s="294"/>
      <c r="C33" s="294"/>
      <c r="D33" s="294"/>
      <c r="E33" s="294"/>
      <c r="F33" s="294"/>
      <c r="G33" s="294"/>
      <c r="H33" s="294"/>
      <c r="I33" s="130">
        <v>95</v>
      </c>
      <c r="J33" s="139">
        <v>1120</v>
      </c>
      <c r="K33" s="139">
        <v>105790</v>
      </c>
    </row>
    <row r="34" spans="1:11" ht="12.75">
      <c r="A34" s="299" t="s">
        <v>274</v>
      </c>
      <c r="B34" s="300"/>
      <c r="C34" s="300"/>
      <c r="D34" s="300"/>
      <c r="E34" s="300"/>
      <c r="F34" s="300"/>
      <c r="G34" s="300"/>
      <c r="H34" s="300"/>
      <c r="I34" s="130">
        <v>96</v>
      </c>
      <c r="J34" s="184">
        <f>SUM(J31:J33)</f>
        <v>7307058</v>
      </c>
      <c r="K34" s="141">
        <f>SUM(K31:K33)</f>
        <v>105790</v>
      </c>
    </row>
    <row r="35" spans="1:11" ht="12.75">
      <c r="A35" s="299" t="s">
        <v>275</v>
      </c>
      <c r="B35" s="300"/>
      <c r="C35" s="300"/>
      <c r="D35" s="300"/>
      <c r="E35" s="300"/>
      <c r="F35" s="300"/>
      <c r="G35" s="300"/>
      <c r="H35" s="300"/>
      <c r="I35" s="130">
        <v>97</v>
      </c>
      <c r="J35" s="184">
        <f>IF(J30&gt;J34,J30-J34,0)</f>
        <v>1002265</v>
      </c>
      <c r="K35" s="141">
        <f>IF(K30&gt;K34,K30-K34,0)</f>
        <v>18588.90094905719</v>
      </c>
    </row>
    <row r="36" spans="1:11" ht="12.75">
      <c r="A36" s="299" t="s">
        <v>276</v>
      </c>
      <c r="B36" s="300"/>
      <c r="C36" s="300"/>
      <c r="D36" s="300"/>
      <c r="E36" s="300"/>
      <c r="F36" s="300"/>
      <c r="G36" s="300"/>
      <c r="H36" s="300"/>
      <c r="I36" s="130">
        <v>98</v>
      </c>
      <c r="J36" s="184">
        <f>IF(J34&gt;J30,J34-J30,0)</f>
        <v>0</v>
      </c>
      <c r="K36" s="141">
        <f>IF(K34&gt;K30,K34-K30,0)</f>
        <v>0</v>
      </c>
    </row>
    <row r="37" spans="1:11" ht="12.75">
      <c r="A37" s="295" t="s">
        <v>179</v>
      </c>
      <c r="B37" s="296"/>
      <c r="C37" s="296"/>
      <c r="D37" s="296"/>
      <c r="E37" s="296"/>
      <c r="F37" s="296"/>
      <c r="G37" s="296"/>
      <c r="H37" s="296"/>
      <c r="I37" s="297"/>
      <c r="J37" s="297"/>
      <c r="K37" s="298"/>
    </row>
    <row r="38" spans="1:11" ht="12.75">
      <c r="A38" s="301" t="s">
        <v>277</v>
      </c>
      <c r="B38" s="302"/>
      <c r="C38" s="302"/>
      <c r="D38" s="302"/>
      <c r="E38" s="302"/>
      <c r="F38" s="302"/>
      <c r="G38" s="302"/>
      <c r="H38" s="302"/>
      <c r="I38" s="218">
        <v>99</v>
      </c>
      <c r="J38" s="219">
        <v>27757671</v>
      </c>
      <c r="K38" s="219">
        <v>0</v>
      </c>
    </row>
    <row r="39" spans="1:11" ht="12.75">
      <c r="A39" s="293" t="s">
        <v>278</v>
      </c>
      <c r="B39" s="294"/>
      <c r="C39" s="294"/>
      <c r="D39" s="294"/>
      <c r="E39" s="294"/>
      <c r="F39" s="294"/>
      <c r="G39" s="294"/>
      <c r="H39" s="294"/>
      <c r="I39" s="130">
        <v>100</v>
      </c>
      <c r="J39" s="139"/>
      <c r="K39" s="139">
        <v>0</v>
      </c>
    </row>
    <row r="40" spans="1:11" ht="12.75">
      <c r="A40" s="293" t="s">
        <v>279</v>
      </c>
      <c r="B40" s="294"/>
      <c r="C40" s="294"/>
      <c r="D40" s="294"/>
      <c r="E40" s="294"/>
      <c r="F40" s="294"/>
      <c r="G40" s="294"/>
      <c r="H40" s="294"/>
      <c r="I40" s="130">
        <v>101</v>
      </c>
      <c r="J40" s="139"/>
      <c r="K40" s="139">
        <v>410999</v>
      </c>
    </row>
    <row r="41" spans="1:11" ht="12.75">
      <c r="A41" s="299" t="s">
        <v>280</v>
      </c>
      <c r="B41" s="300"/>
      <c r="C41" s="300"/>
      <c r="D41" s="300"/>
      <c r="E41" s="300"/>
      <c r="F41" s="300"/>
      <c r="G41" s="300"/>
      <c r="H41" s="300"/>
      <c r="I41" s="130">
        <v>102</v>
      </c>
      <c r="J41" s="184">
        <f>SUM(J38:J40)</f>
        <v>27757671</v>
      </c>
      <c r="K41" s="141">
        <f>SUM(K38:K40)</f>
        <v>410999</v>
      </c>
    </row>
    <row r="42" spans="1:11" ht="12.75">
      <c r="A42" s="293" t="s">
        <v>281</v>
      </c>
      <c r="B42" s="294"/>
      <c r="C42" s="294"/>
      <c r="D42" s="294"/>
      <c r="E42" s="294"/>
      <c r="F42" s="294"/>
      <c r="G42" s="294"/>
      <c r="H42" s="294"/>
      <c r="I42" s="130">
        <v>103</v>
      </c>
      <c r="J42" s="139">
        <v>45920417</v>
      </c>
      <c r="K42" s="139">
        <v>8779024.75142699</v>
      </c>
    </row>
    <row r="43" spans="1:11" ht="12.75">
      <c r="A43" s="293" t="s">
        <v>180</v>
      </c>
      <c r="B43" s="294"/>
      <c r="C43" s="294"/>
      <c r="D43" s="294"/>
      <c r="E43" s="294"/>
      <c r="F43" s="294"/>
      <c r="G43" s="294"/>
      <c r="H43" s="294"/>
      <c r="I43" s="130">
        <v>104</v>
      </c>
      <c r="J43" s="139">
        <v>0</v>
      </c>
      <c r="K43" s="139">
        <v>0</v>
      </c>
    </row>
    <row r="44" spans="1:11" ht="12.75">
      <c r="A44" s="293" t="s">
        <v>282</v>
      </c>
      <c r="B44" s="294"/>
      <c r="C44" s="294"/>
      <c r="D44" s="294"/>
      <c r="E44" s="294"/>
      <c r="F44" s="294"/>
      <c r="G44" s="294"/>
      <c r="H44" s="294"/>
      <c r="I44" s="130">
        <v>105</v>
      </c>
      <c r="J44" s="139">
        <v>0</v>
      </c>
      <c r="K44" s="139">
        <v>0</v>
      </c>
    </row>
    <row r="45" spans="1:11" ht="12.75">
      <c r="A45" s="293" t="s">
        <v>283</v>
      </c>
      <c r="B45" s="294"/>
      <c r="C45" s="294"/>
      <c r="D45" s="294"/>
      <c r="E45" s="294"/>
      <c r="F45" s="294"/>
      <c r="G45" s="294"/>
      <c r="H45" s="294"/>
      <c r="I45" s="130">
        <v>106</v>
      </c>
      <c r="J45" s="139">
        <v>0</v>
      </c>
      <c r="K45" s="139">
        <v>0</v>
      </c>
    </row>
    <row r="46" spans="1:11" ht="12.75">
      <c r="A46" s="293" t="s">
        <v>181</v>
      </c>
      <c r="B46" s="294"/>
      <c r="C46" s="294"/>
      <c r="D46" s="294"/>
      <c r="E46" s="294"/>
      <c r="F46" s="294"/>
      <c r="G46" s="294"/>
      <c r="H46" s="294"/>
      <c r="I46" s="130">
        <v>107</v>
      </c>
      <c r="J46" s="139">
        <v>5055877</v>
      </c>
      <c r="K46" s="139">
        <v>0</v>
      </c>
    </row>
    <row r="47" spans="1:11" ht="12.75">
      <c r="A47" s="299" t="s">
        <v>284</v>
      </c>
      <c r="B47" s="300"/>
      <c r="C47" s="300"/>
      <c r="D47" s="300"/>
      <c r="E47" s="300"/>
      <c r="F47" s="300"/>
      <c r="G47" s="300"/>
      <c r="H47" s="300"/>
      <c r="I47" s="130">
        <v>108</v>
      </c>
      <c r="J47" s="184">
        <f>SUM(J42:J46)</f>
        <v>50976294</v>
      </c>
      <c r="K47" s="141">
        <f>SUM(K42:K46)</f>
        <v>8779024.75142699</v>
      </c>
    </row>
    <row r="48" spans="1:11" ht="12.75">
      <c r="A48" s="299" t="s">
        <v>285</v>
      </c>
      <c r="B48" s="300"/>
      <c r="C48" s="300"/>
      <c r="D48" s="300"/>
      <c r="E48" s="300"/>
      <c r="F48" s="300"/>
      <c r="G48" s="300"/>
      <c r="H48" s="300"/>
      <c r="I48" s="130">
        <v>109</v>
      </c>
      <c r="J48" s="184">
        <f>IF(J41&gt;J47,J41-J47,0)</f>
        <v>0</v>
      </c>
      <c r="K48" s="141">
        <f>IF(K41&gt;K47,K41-K47,0)</f>
        <v>0</v>
      </c>
    </row>
    <row r="49" spans="1:11" ht="12.75">
      <c r="A49" s="299" t="s">
        <v>286</v>
      </c>
      <c r="B49" s="300"/>
      <c r="C49" s="300"/>
      <c r="D49" s="300"/>
      <c r="E49" s="300"/>
      <c r="F49" s="300"/>
      <c r="G49" s="300"/>
      <c r="H49" s="300"/>
      <c r="I49" s="130">
        <v>110</v>
      </c>
      <c r="J49" s="184">
        <f>IF(J47&gt;J41,J47-J41,0)</f>
        <v>23218623</v>
      </c>
      <c r="K49" s="141">
        <f>IF(K47&gt;K41,K47-K41,0)</f>
        <v>8368025.751426989</v>
      </c>
    </row>
    <row r="50" spans="1:11" ht="12.75">
      <c r="A50" s="293" t="s">
        <v>287</v>
      </c>
      <c r="B50" s="294"/>
      <c r="C50" s="294"/>
      <c r="D50" s="294"/>
      <c r="E50" s="294"/>
      <c r="F50" s="294"/>
      <c r="G50" s="294"/>
      <c r="H50" s="294"/>
      <c r="I50" s="130">
        <v>111</v>
      </c>
      <c r="J50" s="134">
        <f>IF(J22-J23+J35-J36+J48-J49&gt;0,J22-J23+J35-J36+J48-J49,0)</f>
        <v>0</v>
      </c>
      <c r="K50" s="13">
        <f>IF(K22-K23+K35-K36+K48-K49&gt;0,K22-K23+K35-K36+K48-K49,0)</f>
        <v>0</v>
      </c>
    </row>
    <row r="51" spans="1:11" ht="12.75">
      <c r="A51" s="293" t="s">
        <v>288</v>
      </c>
      <c r="B51" s="294"/>
      <c r="C51" s="294"/>
      <c r="D51" s="294"/>
      <c r="E51" s="294"/>
      <c r="F51" s="294"/>
      <c r="G51" s="294"/>
      <c r="H51" s="294"/>
      <c r="I51" s="130">
        <v>112</v>
      </c>
      <c r="J51" s="134">
        <f>IF(J23-J22+J36-J35+J49-J48&gt;0,J23-J22+J36-J35+J49-J48,0)</f>
        <v>1074025</v>
      </c>
      <c r="K51" s="13">
        <f>IF(K23-K22+K36-K35+K49-K48&gt;0,K23-K22+K36-K35+K49-K48,0)</f>
        <v>411396.6046580635</v>
      </c>
    </row>
    <row r="52" spans="1:11" ht="12.75">
      <c r="A52" s="293" t="s">
        <v>182</v>
      </c>
      <c r="B52" s="294"/>
      <c r="C52" s="294"/>
      <c r="D52" s="294"/>
      <c r="E52" s="294"/>
      <c r="F52" s="294"/>
      <c r="G52" s="294"/>
      <c r="H52" s="294"/>
      <c r="I52" s="130">
        <v>113</v>
      </c>
      <c r="J52" s="139">
        <v>3006099</v>
      </c>
      <c r="K52" s="139">
        <v>1932074</v>
      </c>
    </row>
    <row r="53" spans="1:11" ht="12.75">
      <c r="A53" s="293" t="s">
        <v>289</v>
      </c>
      <c r="B53" s="294"/>
      <c r="C53" s="294"/>
      <c r="D53" s="294"/>
      <c r="E53" s="294"/>
      <c r="F53" s="294"/>
      <c r="G53" s="294"/>
      <c r="H53" s="294"/>
      <c r="I53" s="130">
        <v>114</v>
      </c>
      <c r="J53" s="133"/>
      <c r="K53" s="5"/>
    </row>
    <row r="54" spans="1:11" ht="12.75">
      <c r="A54" s="293" t="s">
        <v>290</v>
      </c>
      <c r="B54" s="294"/>
      <c r="C54" s="294"/>
      <c r="D54" s="294"/>
      <c r="E54" s="294"/>
      <c r="F54" s="294"/>
      <c r="G54" s="294"/>
      <c r="H54" s="294"/>
      <c r="I54" s="130">
        <v>115</v>
      </c>
      <c r="J54" s="133">
        <v>1074025</v>
      </c>
      <c r="K54" s="13">
        <v>411397.16413188167</v>
      </c>
    </row>
    <row r="55" spans="1:11" ht="12.75">
      <c r="A55" s="304" t="s">
        <v>183</v>
      </c>
      <c r="B55" s="305"/>
      <c r="C55" s="305"/>
      <c r="D55" s="305"/>
      <c r="E55" s="305"/>
      <c r="F55" s="305"/>
      <c r="G55" s="305"/>
      <c r="H55" s="305"/>
      <c r="I55" s="132">
        <v>116</v>
      </c>
      <c r="J55" s="135">
        <f>J52+J53-J54</f>
        <v>1932074</v>
      </c>
      <c r="K55" s="220">
        <f>K52+K53-K54</f>
        <v>1520676.8358681183</v>
      </c>
    </row>
    <row r="56" spans="1:11" s="216" customFormat="1" ht="12.75">
      <c r="A56" s="214"/>
      <c r="B56" s="214"/>
      <c r="C56" s="214"/>
      <c r="D56" s="214"/>
      <c r="E56" s="214"/>
      <c r="F56" s="214"/>
      <c r="G56" s="214"/>
      <c r="H56" s="214"/>
      <c r="I56" s="214"/>
      <c r="J56" s="215"/>
      <c r="K56" s="215"/>
    </row>
    <row r="57" spans="1:11" s="216" customFormat="1" ht="12.75">
      <c r="A57" s="214"/>
      <c r="B57" s="214"/>
      <c r="C57" s="214"/>
      <c r="D57" s="214"/>
      <c r="E57" s="214"/>
      <c r="F57" s="214"/>
      <c r="G57" s="214"/>
      <c r="H57" s="214"/>
      <c r="I57" s="214"/>
      <c r="J57" s="217"/>
      <c r="K57" s="217"/>
    </row>
    <row r="58" spans="1:11" s="216" customFormat="1" ht="12.7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</row>
    <row r="59" spans="1:11" s="216" customFormat="1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</row>
    <row r="60" spans="1:11" ht="12.7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1:11" ht="12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1:11" ht="12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1:11" ht="12.7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ht="12.7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1:11" ht="12.7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ht="12.7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1:11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1:11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1:11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1:11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</row>
    <row r="71" spans="1:11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</row>
    <row r="72" spans="1:11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</row>
    <row r="73" spans="1:11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1:11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1:11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1:11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1:11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1:11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</row>
    <row r="80" spans="1:11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</row>
    <row r="81" spans="1:11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11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1:11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1:11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1:11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1:11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1:11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1:11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1:11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1:11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1:11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1:11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1:11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1:11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1:11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1:11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1:11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1:11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1:11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1:11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1:11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</row>
    <row r="108" spans="1:11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</row>
    <row r="109" spans="1:11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1:11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1:11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1:11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1:11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1:11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1:11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1:11" ht="12.7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1:11" ht="12.7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1:11" ht="12.7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1:11" ht="12.7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1:11" ht="12.7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1:11" ht="12.7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1:11" ht="12.7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1:11" ht="12.7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1:11" ht="12.7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1:11" ht="12.7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1:11" ht="12.7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1:11" ht="12.7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1:11" ht="12.7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1:11" ht="12.7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1:11" ht="12.7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1:11" ht="12.7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1:11" ht="12.7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1:11" ht="12.7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1:11" ht="12.7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1:11" ht="12.7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1:11" ht="12.7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1:11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1:11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1:11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1:11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1:11" ht="12.7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1:11" ht="12.7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1:11" ht="12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1:11" ht="12.7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1:11" ht="12.7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1:11" ht="12.7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1:11" ht="12.7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1:11" ht="12.7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1:11" ht="12.7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1:11" ht="12.7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1:11" ht="12.7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1:11" ht="12.7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1:11" ht="12.7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1:11" ht="12.7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1:11" ht="12.7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1:11" ht="12.7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1:11" ht="12.7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1:11" ht="12.7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1:11" ht="12.7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1:11" ht="12.7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1:11" ht="12.7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1:11" ht="12.7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1:11" ht="12.7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1:11" ht="12.7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1:11" ht="12.7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1:11" ht="12.7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1:11" ht="12.7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1:11" ht="12.7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1:11" ht="12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1:11" ht="12.7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1:11" ht="12.7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1:11" ht="12.7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1:11" ht="12.7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1:11" ht="12.7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1:11" ht="12.7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1:11" ht="12.7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1:11" ht="12.7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1:11" ht="12.7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1:11" ht="12.7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1:11" ht="12.7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1:11" ht="12.7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1:11" ht="12.7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1:11" ht="12.7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1:11" ht="12.7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1:11" ht="12.7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1:11" ht="12.7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1:11" ht="12.7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1:11" ht="12.7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1:11" ht="12.7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1:11" ht="12.7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 ht="12.7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 ht="12.7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1:11" ht="12.7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1:11" ht="12.7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1:11" ht="12.7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1:11" ht="12.7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1:11" ht="12.75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1:11" ht="12.75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1:11" ht="12.75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1:11" ht="12.75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1:11" ht="12.75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1:11" ht="12.75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1:11" ht="12.75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1:11" ht="12.75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1:11" ht="12.7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1:11" ht="12.75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1:11" ht="12.7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1:11" ht="12.75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1:11" ht="12.7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1:11" ht="12.75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1:11" ht="12.75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1:11" ht="12.75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1:11" ht="12.75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1:11" ht="12.75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1:11" ht="12.7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1:11" ht="12.75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1:11" ht="12.7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1:11" ht="12.7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1:11" ht="12.75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1:11" ht="12.75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1:11" ht="12.7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1:11" ht="12.7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1:11" ht="12.75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1:11" ht="12.75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1:11" ht="12.7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1:11" ht="12.75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1:11" ht="12.75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1:11" ht="12.75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1:11" ht="12.7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1:11" ht="12.7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1:11" ht="12.75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1:11" ht="12.75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1:11" ht="12.75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1:11" ht="12.75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1:11" ht="12.7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1:11" ht="12.75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1:11" ht="12.75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1:11" ht="12.7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1:11" ht="12.75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1:11" ht="12.7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1:11" ht="12.75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1:11" ht="12.75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1:11" ht="12.7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1:11" ht="12.75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1:11" ht="12.7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1:11" ht="12.75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1:11" ht="12.75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1:11" ht="12.75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1:11" ht="12.75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1:11" ht="12.7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1:11" ht="12.7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1:11" ht="12.75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1:11" ht="12.75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1:11" ht="12.7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1:11" ht="12.7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1:11" ht="12.75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1:11" ht="12.75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1:11" ht="12.75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1:11" ht="12.75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1:11" ht="12.75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1:11" ht="12.75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1:11" ht="12.75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1:11" ht="12.75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1:11" ht="12.75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1:11" ht="12.75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1:11" ht="12.75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1:11" ht="12.75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1:11" ht="12.75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1:11" ht="12.75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1:11" ht="12.75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1:11" ht="12.75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1:11" ht="12.75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1:11" ht="12.75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1:11" ht="12.75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1:11" ht="12.75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1:11" ht="12.75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1:11" ht="12.75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1:11" ht="12.75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1:11" ht="12.7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1:11" ht="12.75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1:11" ht="12.75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1:11" ht="12.75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1:11" ht="12.75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1:11" ht="12.75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1:11" ht="12.7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1:11" ht="12.75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1:11" ht="12.75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1:11" ht="12.75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1:11" ht="12.75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1:11" ht="12.75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1:11" ht="12.75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1:11" ht="12.75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1:11" ht="12.75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1:11" ht="12.75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1:11" ht="12.75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1:11" ht="12.75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1:11" ht="12.75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1:11" ht="12.75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1:11" ht="12.75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1:11" ht="12.75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1:11" ht="12.75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1:11" ht="12.75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1:11" ht="12.75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1:11" ht="12.75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1:11" ht="12.75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1:11" ht="12.75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1:11" ht="12.75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1:11" ht="12.75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1:11" ht="12.75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1:11" ht="12.75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1:11" ht="12.75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1:11" ht="12.75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1:11" ht="12.75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1:11" ht="12.75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1:11" ht="12.7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1:11" ht="12.75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1:11" ht="12.75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1:11" ht="12.75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1:11" ht="12.75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1:11" ht="12.75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1:11" ht="12.75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1:11" ht="12.75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1:11" ht="12.75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1:11" ht="12.75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1:11" ht="12.75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1:11" ht="12.75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1:11" ht="12.75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1:11" ht="12.75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1:11" ht="12.75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1:11" ht="12.75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1:11" ht="12.75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1:11" ht="12.75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1:11" ht="12.75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1:11" ht="12.75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1:11" ht="12.75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1:11" ht="12.75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1:11" ht="12.75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1:11" ht="12.75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1:11" ht="12.75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1:11" ht="12.75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1:11" ht="12.75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1:11" ht="12.75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1:11" ht="12.75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1:11" ht="12.75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1:11" ht="12.7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1:11" ht="12.75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1:11" ht="12.75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1:11" ht="12.75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1:11" ht="12.75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1:11" ht="12.75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1:11" ht="12.75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1:11" ht="12.75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1:11" ht="12.75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1:11" ht="12.75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1:11" ht="12.75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1:11" ht="12.75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1:11" ht="12.75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1:11" ht="12.75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1:11" ht="12.75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1:11" ht="12.75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1:11" ht="12.75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1:11" ht="12.75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1:11" ht="12.75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1:11" ht="12.75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1:11" ht="12.75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1:11" ht="12.75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1:11" ht="12.75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1:11" ht="12.75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1:11" ht="12.75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1:11" ht="12.75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1:11" ht="12.75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1:11" ht="12.75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1:11" ht="12.75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1:11" ht="12.75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1:11" ht="12.75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1:11" ht="12.75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1:11" ht="12.75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1:11" ht="12.75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1:11" ht="12.75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1:11" ht="12.75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1:11" ht="12.75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1:11" ht="12.75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1:11" ht="12.75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1:11" ht="12.75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1:11" ht="12.75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1:11" ht="12.75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1:11" ht="12.75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1:11" ht="12.75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1:11" ht="12.75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1:11" ht="12.75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1:11" ht="12.75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1:11" ht="12.75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1:11" ht="12.75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1:11" ht="12.75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1:11" ht="12.75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1:11" ht="12.75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1:11" ht="12.75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1:11" ht="12.75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1:11" ht="12.75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1:11" ht="12.75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1:11" ht="12.75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1:11" ht="12.75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1:11" ht="12.75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1:11" ht="12.75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1:11" ht="12.75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1:11" ht="12.75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1:11" ht="12.75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1:11" ht="12.75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1:11" ht="12.75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1:11" ht="12.75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1:11" ht="12.75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1:11" ht="12.75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1:11" ht="12.75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1:11" ht="12.75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1:11" ht="12.75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1:11" ht="12.75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1:11" ht="12.75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1:11" ht="12.75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1:11" ht="12.75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1:11" ht="12.75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1:11" ht="12.75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1:11" ht="12.75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1:11" ht="12.75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1:11" ht="12.75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1:11" ht="12.75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1:11" ht="12.75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1:11" ht="12.75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1:11" ht="12.75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1:11" ht="12.75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1:11" ht="12.75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1:11" ht="12.75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1:11" ht="12.75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1:11" ht="12.75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1:11" ht="12.75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1:11" ht="12.75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1:11" ht="12.75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1:11" ht="12.75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1:11" ht="12.75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1:11" ht="12.75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1:11" ht="12.75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1:11" ht="12.75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1:11" ht="12.75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1:11" ht="12.75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1:11" ht="12.75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1:11" ht="12.75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1:11" ht="12.75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1:11" ht="12.75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1:11" ht="12.75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1:11" ht="12.75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1:11" ht="12.75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1:11" ht="12.75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1:11" ht="12.75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1:11" ht="12.75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1:11" ht="12.75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1:11" ht="12.75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1:11" ht="12.75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1:11" ht="12.75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1:11" ht="12.75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1:11" ht="12.75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1:11" ht="12.75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</row>
    <row r="461" spans="1:11" ht="12.75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</row>
    <row r="462" spans="1:11" ht="12.75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</row>
    <row r="463" spans="1:11" ht="12.75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</row>
    <row r="464" spans="1:11" ht="12.75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1:11" ht="12.75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1:11" ht="12.75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1:11" ht="12.75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1:11" ht="12.75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1:11" ht="12.75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</row>
    <row r="470" spans="1:11" ht="12.75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</row>
    <row r="471" spans="1:11" ht="12.75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</row>
    <row r="472" spans="1:11" ht="12.75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</row>
    <row r="473" spans="1:11" ht="12.75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</row>
    <row r="474" spans="1:11" ht="12.75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</row>
    <row r="475" spans="1:11" ht="12.75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</row>
    <row r="476" spans="1:11" ht="12.75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</row>
    <row r="477" spans="1:11" ht="12.75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</row>
    <row r="478" spans="1:11" ht="12.75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</row>
    <row r="479" spans="1:11" ht="12.75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</row>
    <row r="480" spans="1:11" ht="12.75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</row>
    <row r="481" spans="1:11" ht="12.75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</row>
    <row r="482" spans="1:11" ht="12.75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</row>
    <row r="483" spans="1:11" ht="12.75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</row>
    <row r="484" spans="1:11" ht="12.75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</row>
    <row r="485" spans="1:11" ht="12.75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</row>
    <row r="486" spans="1:11" ht="12.75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</row>
    <row r="487" spans="1:11" ht="12.75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</row>
    <row r="488" spans="1:11" ht="12.75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</row>
    <row r="489" spans="1:11" ht="12.75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</row>
    <row r="490" spans="1:11" ht="12.75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</row>
    <row r="491" spans="1:11" ht="12.75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</row>
    <row r="492" spans="1:11" ht="12.75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</row>
    <row r="493" spans="1:11" ht="12.75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</row>
    <row r="494" spans="1:11" ht="12.75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</row>
    <row r="495" spans="1:11" ht="12.75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</row>
    <row r="496" spans="1:11" ht="12.75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</row>
    <row r="497" spans="1:11" ht="12.75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</row>
    <row r="498" spans="1:11" ht="12.75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</row>
    <row r="499" spans="1:11" ht="12.75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</row>
    <row r="500" spans="1:11" ht="12.75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</row>
    <row r="501" spans="1:11" ht="12.75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</row>
    <row r="502" spans="1:11" ht="12.75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</row>
    <row r="503" spans="1:11" ht="12.75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</row>
    <row r="504" spans="1:11" ht="12.75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</row>
    <row r="505" spans="1:11" ht="12.75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</row>
    <row r="506" spans="1:11" ht="12.75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</row>
    <row r="507" spans="1:11" ht="12.75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</row>
    <row r="508" spans="1:11" ht="12.75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</row>
    <row r="509" spans="1:11" ht="12.75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</row>
    <row r="510" spans="1:11" ht="12.75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</row>
    <row r="511" spans="1:11" ht="12.75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</row>
    <row r="512" spans="1:11" ht="12.75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</row>
    <row r="513" spans="1:11" ht="12.75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</row>
    <row r="514" spans="1:11" ht="12.75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</row>
    <row r="515" spans="1:11" ht="12.75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</row>
    <row r="516" spans="1:11" ht="12.75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1:11" ht="12.75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</row>
    <row r="518" spans="1:11" ht="12.75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</row>
    <row r="519" spans="1:11" ht="12.75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</row>
    <row r="520" spans="1:11" ht="12.75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</row>
    <row r="521" spans="1:11" ht="12.75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</row>
    <row r="522" spans="1:11" ht="12.75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</row>
    <row r="523" spans="1:11" ht="12.75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</row>
    <row r="524" spans="1:11" ht="12.75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</row>
    <row r="525" spans="1:11" ht="12.75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</row>
    <row r="526" spans="1:11" ht="12.75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</row>
    <row r="527" spans="1:11" ht="12.75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</row>
    <row r="528" spans="1:11" ht="12.75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</row>
    <row r="529" spans="1:11" ht="12.75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spans="1:11" ht="12.75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</row>
    <row r="531" spans="1:11" ht="12.75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</row>
    <row r="532" spans="1:11" ht="12.75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</row>
    <row r="533" spans="1:11" ht="12.75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</row>
    <row r="534" spans="1:11" ht="12.75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</row>
    <row r="535" spans="1:11" ht="12.75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</row>
    <row r="536" spans="1:11" ht="12.75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</row>
    <row r="537" spans="1:11" ht="12.75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3">
    <dataValidation type="whole" operator="greaterThanOrEqual" allowBlank="1" showInputMessage="1" showErrorMessage="1" errorTitle="Pogrešan unos" error="Mogu se unijeti samo cjelobrojne pozitivne vrijednosti." sqref="J34:K36 J55 J30:K30 J41:K41 J47:K51 J16:K16 K54:K55 J21:K23">
      <formula1>0</formula1>
    </dataValidation>
    <dataValidation type="whole" operator="notEqual" allowBlank="1" showInputMessage="1" showErrorMessage="1" errorTitle="Pogrešan unos" error="Mogu se unijeti samo cjelobrojne vrijednosti." sqref="J53:J54 K53">
      <formula1>9999999998</formula1>
    </dataValidation>
    <dataValidation operator="greaterThan" allowBlank="1" showInputMessage="1" showErrorMessage="1" sqref="J31:K33 J52:K52 J42:K46 J38:K40 J17:K20 J25:K29 J10:K15"/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7" sqref="M17"/>
    </sheetView>
  </sheetViews>
  <sheetFormatPr defaultColWidth="9.140625" defaultRowHeight="12.75"/>
  <cols>
    <col min="1" max="4" width="9.140625" style="24" customWidth="1"/>
    <col min="5" max="5" width="10.421875" style="24" bestFit="1" customWidth="1"/>
    <col min="6" max="6" width="4.140625" style="24" customWidth="1"/>
    <col min="7" max="8" width="9.140625" style="24" hidden="1" customWidth="1"/>
    <col min="9" max="9" width="10.7109375" style="24" customWidth="1"/>
    <col min="10" max="11" width="10.8515625" style="24" bestFit="1" customWidth="1"/>
    <col min="12" max="12" width="11.421875" style="24" bestFit="1" customWidth="1"/>
    <col min="13" max="16384" width="9.140625" style="24" customWidth="1"/>
  </cols>
  <sheetData>
    <row r="1" spans="1:12" ht="12.75">
      <c r="A1" s="337" t="s">
        <v>206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23"/>
    </row>
    <row r="2" spans="1:12" ht="15.75">
      <c r="A2" s="7"/>
      <c r="B2" s="22"/>
      <c r="C2" s="324" t="s">
        <v>184</v>
      </c>
      <c r="D2" s="324"/>
      <c r="E2" s="25">
        <v>40909</v>
      </c>
      <c r="F2" s="8" t="s">
        <v>7</v>
      </c>
      <c r="G2" s="325">
        <v>40633</v>
      </c>
      <c r="H2" s="326"/>
      <c r="I2" s="113" t="s">
        <v>323</v>
      </c>
      <c r="J2" s="22"/>
      <c r="K2" s="22"/>
      <c r="L2" s="26"/>
    </row>
    <row r="3" spans="1:11" ht="22.5">
      <c r="A3" s="327" t="s">
        <v>8</v>
      </c>
      <c r="B3" s="327"/>
      <c r="C3" s="327"/>
      <c r="D3" s="327"/>
      <c r="E3" s="327"/>
      <c r="F3" s="327"/>
      <c r="G3" s="327"/>
      <c r="H3" s="327"/>
      <c r="I3" s="27" t="s">
        <v>9</v>
      </c>
      <c r="J3" s="28" t="s">
        <v>185</v>
      </c>
      <c r="K3" s="28" t="s">
        <v>186</v>
      </c>
    </row>
    <row r="4" spans="1:11" ht="12.75">
      <c r="A4" s="328">
        <v>1</v>
      </c>
      <c r="B4" s="328"/>
      <c r="C4" s="328"/>
      <c r="D4" s="328"/>
      <c r="E4" s="328"/>
      <c r="F4" s="328"/>
      <c r="G4" s="328"/>
      <c r="H4" s="328"/>
      <c r="I4" s="30">
        <v>2</v>
      </c>
      <c r="J4" s="29" t="s">
        <v>2</v>
      </c>
      <c r="K4" s="29" t="s">
        <v>3</v>
      </c>
    </row>
    <row r="5" spans="1:11" ht="12.75">
      <c r="A5" s="322" t="s">
        <v>187</v>
      </c>
      <c r="B5" s="323"/>
      <c r="C5" s="323"/>
      <c r="D5" s="323"/>
      <c r="E5" s="323"/>
      <c r="F5" s="323"/>
      <c r="G5" s="323"/>
      <c r="H5" s="323"/>
      <c r="I5" s="9">
        <v>1</v>
      </c>
      <c r="J5" s="185">
        <v>96040350</v>
      </c>
      <c r="K5" s="185">
        <v>96040350</v>
      </c>
    </row>
    <row r="6" spans="1:11" ht="12.75">
      <c r="A6" s="322" t="s">
        <v>188</v>
      </c>
      <c r="B6" s="323"/>
      <c r="C6" s="323"/>
      <c r="D6" s="323"/>
      <c r="E6" s="323"/>
      <c r="F6" s="323"/>
      <c r="G6" s="323"/>
      <c r="H6" s="323"/>
      <c r="I6" s="9">
        <v>2</v>
      </c>
      <c r="J6" s="185">
        <v>17748231</v>
      </c>
      <c r="K6" s="185">
        <v>17748231</v>
      </c>
    </row>
    <row r="7" spans="1:11" ht="12.75">
      <c r="A7" s="322" t="s">
        <v>189</v>
      </c>
      <c r="B7" s="323"/>
      <c r="C7" s="323"/>
      <c r="D7" s="323"/>
      <c r="E7" s="323"/>
      <c r="F7" s="323"/>
      <c r="G7" s="323"/>
      <c r="H7" s="323"/>
      <c r="I7" s="9">
        <v>3</v>
      </c>
      <c r="J7" s="138">
        <v>246700</v>
      </c>
      <c r="K7" s="186">
        <v>475856.48720716</v>
      </c>
    </row>
    <row r="8" spans="1:11" ht="12.75">
      <c r="A8" s="322" t="s">
        <v>190</v>
      </c>
      <c r="B8" s="323"/>
      <c r="C8" s="323"/>
      <c r="D8" s="323"/>
      <c r="E8" s="323"/>
      <c r="F8" s="323"/>
      <c r="G8" s="323"/>
      <c r="H8" s="323"/>
      <c r="I8" s="9">
        <v>4</v>
      </c>
      <c r="J8" s="138">
        <v>-4906751</v>
      </c>
      <c r="K8" s="186">
        <v>-75587573</v>
      </c>
    </row>
    <row r="9" spans="1:11" ht="12.75">
      <c r="A9" s="322" t="s">
        <v>191</v>
      </c>
      <c r="B9" s="323"/>
      <c r="C9" s="323"/>
      <c r="D9" s="323"/>
      <c r="E9" s="323"/>
      <c r="F9" s="323"/>
      <c r="G9" s="323"/>
      <c r="H9" s="323"/>
      <c r="I9" s="9">
        <v>5</v>
      </c>
      <c r="J9" s="138">
        <v>-70680822</v>
      </c>
      <c r="K9" s="186">
        <v>-15107056.8172282</v>
      </c>
    </row>
    <row r="10" spans="1:11" ht="12.75">
      <c r="A10" s="322" t="s">
        <v>192</v>
      </c>
      <c r="B10" s="323"/>
      <c r="C10" s="323"/>
      <c r="D10" s="323"/>
      <c r="E10" s="323"/>
      <c r="F10" s="323"/>
      <c r="G10" s="323"/>
      <c r="H10" s="323"/>
      <c r="I10" s="9">
        <v>6</v>
      </c>
      <c r="J10" s="185">
        <v>278255370</v>
      </c>
      <c r="K10" s="185">
        <v>278428496.710318</v>
      </c>
    </row>
    <row r="11" spans="1:11" ht="12.75">
      <c r="A11" s="322" t="s">
        <v>193</v>
      </c>
      <c r="B11" s="323"/>
      <c r="C11" s="323"/>
      <c r="D11" s="323"/>
      <c r="E11" s="323"/>
      <c r="F11" s="323"/>
      <c r="G11" s="323"/>
      <c r="H11" s="323"/>
      <c r="I11" s="9">
        <v>7</v>
      </c>
      <c r="J11" s="185">
        <v>0</v>
      </c>
      <c r="K11" s="185">
        <v>0</v>
      </c>
    </row>
    <row r="12" spans="1:11" ht="12.75">
      <c r="A12" s="322" t="s">
        <v>194</v>
      </c>
      <c r="B12" s="323"/>
      <c r="C12" s="323"/>
      <c r="D12" s="323"/>
      <c r="E12" s="323"/>
      <c r="F12" s="323"/>
      <c r="G12" s="323"/>
      <c r="H12" s="323"/>
      <c r="I12" s="9">
        <v>8</v>
      </c>
      <c r="J12" s="185">
        <v>0</v>
      </c>
      <c r="K12" s="185">
        <v>0</v>
      </c>
    </row>
    <row r="13" spans="1:11" ht="12.75">
      <c r="A13" s="322" t="s">
        <v>195</v>
      </c>
      <c r="B13" s="323"/>
      <c r="C13" s="323"/>
      <c r="D13" s="323"/>
      <c r="E13" s="323"/>
      <c r="F13" s="323"/>
      <c r="G13" s="323"/>
      <c r="H13" s="323"/>
      <c r="I13" s="9">
        <v>9</v>
      </c>
      <c r="J13" s="185">
        <v>0</v>
      </c>
      <c r="K13" s="185">
        <v>0</v>
      </c>
    </row>
    <row r="14" spans="1:12" ht="12.75">
      <c r="A14" s="333" t="s">
        <v>196</v>
      </c>
      <c r="B14" s="334"/>
      <c r="C14" s="334"/>
      <c r="D14" s="334"/>
      <c r="E14" s="334"/>
      <c r="F14" s="334"/>
      <c r="G14" s="334"/>
      <c r="H14" s="334"/>
      <c r="I14" s="9">
        <v>10</v>
      </c>
      <c r="J14" s="175">
        <f>SUM(J5:J13)</f>
        <v>316703078</v>
      </c>
      <c r="K14" s="175">
        <f>SUM(K5:K13)</f>
        <v>301998304.380297</v>
      </c>
      <c r="L14" s="34"/>
    </row>
    <row r="15" spans="1:11" ht="12.75">
      <c r="A15" s="322" t="s">
        <v>205</v>
      </c>
      <c r="B15" s="323"/>
      <c r="C15" s="323"/>
      <c r="D15" s="323"/>
      <c r="E15" s="323"/>
      <c r="F15" s="323"/>
      <c r="G15" s="323"/>
      <c r="H15" s="323"/>
      <c r="I15" s="9">
        <v>11</v>
      </c>
      <c r="J15" s="185"/>
      <c r="K15" s="185"/>
    </row>
    <row r="16" spans="1:11" ht="12.75">
      <c r="A16" s="322" t="s">
        <v>204</v>
      </c>
      <c r="B16" s="323"/>
      <c r="C16" s="323"/>
      <c r="D16" s="323"/>
      <c r="E16" s="323"/>
      <c r="F16" s="323"/>
      <c r="G16" s="323"/>
      <c r="H16" s="323"/>
      <c r="I16" s="9">
        <v>12</v>
      </c>
      <c r="J16" s="185"/>
      <c r="K16" s="185"/>
    </row>
    <row r="17" spans="1:11" ht="12.75">
      <c r="A17" s="322" t="s">
        <v>203</v>
      </c>
      <c r="B17" s="323"/>
      <c r="C17" s="323"/>
      <c r="D17" s="323"/>
      <c r="E17" s="323"/>
      <c r="F17" s="323"/>
      <c r="G17" s="323"/>
      <c r="H17" s="323"/>
      <c r="I17" s="9">
        <v>13</v>
      </c>
      <c r="J17" s="185"/>
      <c r="K17" s="185"/>
    </row>
    <row r="18" spans="1:11" ht="12.75">
      <c r="A18" s="322" t="s">
        <v>202</v>
      </c>
      <c r="B18" s="323"/>
      <c r="C18" s="323"/>
      <c r="D18" s="323"/>
      <c r="E18" s="323"/>
      <c r="F18" s="323"/>
      <c r="G18" s="323"/>
      <c r="H18" s="323"/>
      <c r="I18" s="9">
        <v>14</v>
      </c>
      <c r="J18" s="185"/>
      <c r="K18" s="185"/>
    </row>
    <row r="19" spans="1:11" ht="12.75">
      <c r="A19" s="322" t="s">
        <v>201</v>
      </c>
      <c r="B19" s="323"/>
      <c r="C19" s="323"/>
      <c r="D19" s="323"/>
      <c r="E19" s="323"/>
      <c r="F19" s="323"/>
      <c r="G19" s="323"/>
      <c r="H19" s="323"/>
      <c r="I19" s="9">
        <v>15</v>
      </c>
      <c r="J19" s="185"/>
      <c r="K19" s="185"/>
    </row>
    <row r="20" spans="1:11" ht="12.75">
      <c r="A20" s="322" t="s">
        <v>200</v>
      </c>
      <c r="B20" s="323"/>
      <c r="C20" s="323"/>
      <c r="D20" s="323"/>
      <c r="E20" s="323"/>
      <c r="F20" s="323"/>
      <c r="G20" s="323"/>
      <c r="H20" s="323"/>
      <c r="I20" s="9">
        <v>16</v>
      </c>
      <c r="J20" s="185"/>
      <c r="K20" s="185"/>
    </row>
    <row r="21" spans="1:11" ht="12.75">
      <c r="A21" s="333" t="s">
        <v>199</v>
      </c>
      <c r="B21" s="334"/>
      <c r="C21" s="334"/>
      <c r="D21" s="334"/>
      <c r="E21" s="334"/>
      <c r="F21" s="334"/>
      <c r="G21" s="334"/>
      <c r="H21" s="334"/>
      <c r="I21" s="9">
        <v>17</v>
      </c>
      <c r="J21" s="175">
        <f>SUM(J15:J20)</f>
        <v>0</v>
      </c>
      <c r="K21" s="175">
        <f>SUM(K15:K20)</f>
        <v>0</v>
      </c>
    </row>
    <row r="22" spans="1:11" ht="12.75">
      <c r="A22" s="339"/>
      <c r="B22" s="340"/>
      <c r="C22" s="340"/>
      <c r="D22" s="340"/>
      <c r="E22" s="340"/>
      <c r="F22" s="340"/>
      <c r="G22" s="340"/>
      <c r="H22" s="340"/>
      <c r="I22" s="341"/>
      <c r="J22" s="341"/>
      <c r="K22" s="342"/>
    </row>
    <row r="23" spans="1:11" ht="12.75">
      <c r="A23" s="329" t="s">
        <v>198</v>
      </c>
      <c r="B23" s="330"/>
      <c r="C23" s="330"/>
      <c r="D23" s="330"/>
      <c r="E23" s="330"/>
      <c r="F23" s="330"/>
      <c r="G23" s="330"/>
      <c r="H23" s="330"/>
      <c r="I23" s="10">
        <v>18</v>
      </c>
      <c r="J23" s="185">
        <v>316703078</v>
      </c>
      <c r="K23" s="185">
        <v>301998304.380297</v>
      </c>
    </row>
    <row r="24" spans="1:11" ht="17.25" customHeight="1">
      <c r="A24" s="331" t="s">
        <v>197</v>
      </c>
      <c r="B24" s="332"/>
      <c r="C24" s="332"/>
      <c r="D24" s="332"/>
      <c r="E24" s="332"/>
      <c r="F24" s="332"/>
      <c r="G24" s="332"/>
      <c r="H24" s="332"/>
      <c r="I24" s="11">
        <v>19</v>
      </c>
      <c r="J24" s="187"/>
      <c r="K24" s="187"/>
    </row>
    <row r="25" spans="1:11" ht="30" customHeight="1">
      <c r="A25" s="335"/>
      <c r="B25" s="336"/>
      <c r="C25" s="336"/>
      <c r="D25" s="336"/>
      <c r="E25" s="336"/>
      <c r="F25" s="336"/>
      <c r="G25" s="336"/>
      <c r="H25" s="336"/>
      <c r="I25" s="336"/>
      <c r="J25" s="336"/>
      <c r="K25" s="33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2012-07-23T13:13:28Z</cp:lastPrinted>
  <dcterms:created xsi:type="dcterms:W3CDTF">2008-10-17T11:51:54Z</dcterms:created>
  <dcterms:modified xsi:type="dcterms:W3CDTF">2012-07-23T13:16:09Z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