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75" windowHeight="1317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<sst xmlns="http://schemas.openxmlformats.org/spreadsheetml/2006/main" count="330" uniqueCount="300">
  <si>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</si>
  <si>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</si>
  <si>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</si>
  <si>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</si>
  <si>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</si>
  <si>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</si>
  <si>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</si>
  <si>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</si>
  <si>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</si>
  <si>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</si>
  <si>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</si>
  <si>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</si>
  <si>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</si>
  <si>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</si>
  <si>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5020</t>
  </si>
  <si>
    <t>052 492598</t>
  </si>
  <si>
    <t>DRAGUTIN PAVLETIĆ</t>
  </si>
  <si>
    <t>Attachment 1.</t>
  </si>
  <si>
    <t>Reporting period:</t>
  </si>
  <si>
    <t>to</t>
  </si>
  <si>
    <t>Annual financial statement of the entrepreneur -  GFI-POD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</si>
  <si>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</si>
  <si>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</si>
  <si>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</si>
  <si>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</si>
  <si>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</si>
  <si>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</si>
  <si>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</si>
  <si>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</si>
  <si>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</si>
  <si>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</si>
  <si>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</si>
  <si>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</si>
  <si>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</si>
  <si>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</si>
  <si>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(quarter end)</t>
  </si>
  <si>
    <t>NKD code:</t>
  </si>
  <si>
    <t>NO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</si>
  <si>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</si>
  <si>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</si>
  <si>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</si>
  <si>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</si>
  <si>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</si>
  <si>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</si>
  <si>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</si>
  <si>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</si>
  <si>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</si>
  <si>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</si>
  <si>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</si>
  <si>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</si>
  <si>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</si>
  <si>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(signature of the person authorized to represent the company)</t>
  </si>
  <si>
    <t>BALANCE SHEET</t>
  </si>
  <si>
    <t>Company: ULJANIK PLOVIDBA D.D.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</si>
  <si>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</si>
  <si>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</si>
  <si>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</si>
  <si>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</si>
  <si>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</si>
  <si>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</si>
  <si>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</si>
  <si>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</si>
  <si>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</si>
  <si>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</si>
  <si>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</si>
  <si>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</si>
  <si>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</si>
  <si>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</si>
  <si>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</si>
  <si>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</si>
  <si>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</si>
  <si>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</si>
  <si>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</si>
  <si>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</si>
  <si>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</si>
  <si>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</si>
  <si>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</si>
  <si>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</si>
  <si>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</si>
  <si>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</si>
  <si>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</si>
  <si>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</si>
  <si>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</si>
  <si>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</si>
  <si>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</si>
  <si>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</si>
  <si>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</si>
  <si>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</si>
  <si>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</si>
  <si>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</si>
  <si>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</si>
  <si>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</si>
  <si>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</si>
  <si>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</si>
  <si>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</si>
  <si>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</si>
  <si>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</si>
  <si>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</si>
  <si>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</si>
  <si>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</si>
  <si>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</si>
  <si>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</si>
  <si>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</si>
  <si>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</si>
  <si>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</si>
  <si>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</si>
  <si>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</si>
  <si>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</si>
  <si>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</si>
  <si>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</si>
  <si>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</si>
  <si>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</si>
  <si>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</si>
  <si>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</si>
  <si>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</si>
  <si>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</si>
  <si>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</si>
  <si>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</si>
  <si>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</si>
  <si>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</si>
  <si>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</si>
  <si>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</si>
  <si>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</si>
  <si>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</si>
  <si>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</si>
  <si>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</si>
  <si>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</si>
  <si>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</si>
  <si>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</si>
  <si>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</si>
  <si>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</si>
  <si>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</si>
  <si>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</si>
  <si>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</si>
  <si>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</si>
  <si>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</si>
  <si>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</si>
  <si>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</si>
  <si>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</si>
  <si>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</si>
  <si>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</si>
  <si>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</si>
  <si>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</si>
  <si>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</si>
  <si>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</si>
  <si>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</si>
  <si>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</si>
  <si>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</si>
  <si>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</si>
  <si>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</si>
  <si>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</si>
  <si>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</si>
  <si>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</si>
  <si>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</si>
  <si>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</si>
  <si>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</si>
  <si>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</si>
  <si>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</si>
  <si>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</si>
  <si>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t>Previous year</t>
  </si>
  <si>
    <t>Current year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</si>
  <si>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</si>
  <si>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</si>
  <si>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</si>
  <si>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</si>
  <si>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</si>
  <si>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</si>
  <si>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</si>
  <si>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</si>
  <si>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</si>
  <si>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</si>
  <si>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</si>
  <si>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</si>
  <si>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</si>
  <si>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</si>
  <si>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</si>
  <si>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</si>
  <si>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</si>
  <si>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</si>
  <si>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</si>
  <si>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</si>
  <si>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</si>
  <si>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</si>
  <si>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</si>
  <si>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</si>
  <si>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</si>
  <si>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</si>
  <si>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</si>
  <si>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</si>
  <si>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</si>
  <si>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</si>
  <si>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</si>
  <si>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</si>
  <si>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</si>
  <si>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</si>
  <si>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</si>
  <si>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</si>
  <si>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</si>
  <si>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</si>
  <si>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</si>
  <si>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</si>
  <si>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</si>
  <si>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</si>
  <si>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</si>
  <si>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</si>
  <si>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</si>
  <si>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</si>
  <si>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</si>
  <si>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</si>
  <si>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</si>
  <si>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</si>
  <si>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</si>
  <si>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</si>
  <si>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</si>
  <si>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</si>
  <si>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</si>
  <si>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</si>
  <si>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</si>
  <si>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</si>
  <si>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</si>
  <si>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</si>
  <si>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</si>
  <si>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</si>
  <si>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</si>
  <si>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</si>
  <si>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</si>
  <si>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</si>
  <si>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</si>
  <si>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</si>
  <si>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</si>
  <si>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</si>
  <si>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</si>
  <si>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</si>
  <si>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</si>
  <si>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</si>
  <si>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</si>
  <si>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</si>
  <si>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</si>
  <si>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</si>
  <si>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</si>
  <si>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</si>
  <si>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</si>
  <si>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</si>
  <si>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</si>
  <si>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</si>
  <si>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</si>
  <si>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</si>
  <si>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</si>
  <si>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</si>
  <si>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</si>
  <si>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</si>
  <si>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</si>
  <si>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</si>
  <si>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</si>
  <si>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</si>
  <si>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</si>
  <si>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</si>
  <si>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</si>
  <si>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</si>
  <si>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</si>
  <si>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</si>
  <si>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</si>
  <si>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</si>
  <si>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</si>
  <si>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</si>
  <si>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</si>
  <si>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</si>
  <si>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</si>
  <si>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</si>
  <si>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</si>
  <si>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</si>
  <si>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</si>
  <si>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</si>
  <si>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</si>
  <si>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</si>
  <si>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</si>
  <si>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</si>
  <si>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</si>
  <si>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</si>
  <si>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</si>
  <si>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</si>
  <si>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</si>
  <si>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</si>
  <si>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</si>
  <si>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</si>
  <si>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</si>
  <si>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</si>
  <si>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</si>
  <si>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</si>
  <si>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</si>
  <si>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</si>
  <si>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</si>
  <si>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</si>
  <si>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</si>
  <si>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</si>
  <si>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</si>
  <si>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</si>
  <si>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period  01.01.2016. to 31.12.2016.</t>
  </si>
  <si>
    <t>as of  31.12.2016.</t>
  </si>
  <si>
    <t>for period  01.01.2016. to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</si>
</sst>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9" xfId="58" applyFont="1" applyBorder="1" applyAlignment="1" applyProtection="1">
      <alignment horizontal="center" vertical="center" wrapText="1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40" xfId="0" applyFont="1" applyFill="1" applyBorder="1" applyAlignment="1" applyProtection="1">
      <alignment vertical="center" wrapText="1"/>
      <protection hidden="1"/>
    </xf>
    <xf numFmtId="0" fontId="7" fillId="33" borderId="41" xfId="0" applyFont="1" applyFill="1" applyBorder="1" applyAlignment="1" applyProtection="1">
      <alignment vertical="center" wrapText="1"/>
      <protection hidden="1"/>
    </xf>
    <xf numFmtId="0" fontId="7" fillId="33" borderId="42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0" fillId="35" borderId="41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6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1" name="Picture 1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0869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58</xdr:row>
      <xdr:rowOff>38100</xdr:rowOff>
    </xdr:from>
    <xdr:to>
      <xdr:col>8</xdr:col>
      <xdr:colOff>523875</xdr:colOff>
      <xdr:row>61</xdr:row>
      <xdr:rowOff>152400</xdr:rowOff>
    </xdr:to>
    <xdr:pic>
      <xdr:nvPicPr>
        <xdr:cNvPr id="2" name="Picture 2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59167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9" customWidth="1"/>
    <col min="2" max="2" width="16.7109375" style="19" customWidth="1"/>
    <col min="3" max="6" width="9.140625" style="19" customWidth="1"/>
    <col min="7" max="7" width="16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58" t="s">
        <v>17</v>
      </c>
      <c r="B1" s="159"/>
      <c r="C1" s="159"/>
      <c r="D1" s="18"/>
      <c r="E1" s="18"/>
      <c r="F1" s="18"/>
      <c r="G1" s="18"/>
      <c r="H1" s="18"/>
      <c r="I1" s="18"/>
      <c r="J1" s="18"/>
      <c r="K1" s="18"/>
      <c r="L1" s="18"/>
    </row>
    <row r="2" spans="1:12" ht="12.75" customHeight="1">
      <c r="A2" s="116" t="s">
        <v>18</v>
      </c>
      <c r="B2" s="117"/>
      <c r="C2" s="117"/>
      <c r="D2" s="118"/>
      <c r="E2" s="20">
        <v>42370</v>
      </c>
      <c r="F2" s="21"/>
      <c r="G2" s="22" t="s">
        <v>19</v>
      </c>
      <c r="H2" s="20">
        <v>42735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 customHeight="1">
      <c r="A4" s="119" t="s">
        <v>20</v>
      </c>
      <c r="B4" s="120"/>
      <c r="C4" s="120"/>
      <c r="D4" s="120"/>
      <c r="E4" s="120"/>
      <c r="F4" s="120"/>
      <c r="G4" s="120"/>
      <c r="H4" s="120"/>
      <c r="I4" s="121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2" t="s">
        <v>21</v>
      </c>
      <c r="B6" s="123"/>
      <c r="C6" s="114" t="s">
        <v>6</v>
      </c>
      <c r="D6" s="115"/>
      <c r="E6" s="124"/>
      <c r="F6" s="124"/>
      <c r="G6" s="124"/>
      <c r="H6" s="124"/>
      <c r="I6" s="34"/>
      <c r="J6" s="18"/>
      <c r="K6" s="18"/>
      <c r="L6" s="18"/>
    </row>
    <row r="7" spans="1:12" ht="12" customHeight="1">
      <c r="A7" s="104"/>
      <c r="B7" s="39"/>
      <c r="C7" s="27"/>
      <c r="D7" s="27"/>
      <c r="E7" s="124"/>
      <c r="F7" s="124"/>
      <c r="G7" s="124"/>
      <c r="H7" s="124"/>
      <c r="I7" s="34"/>
      <c r="J7" s="18"/>
      <c r="K7" s="18"/>
      <c r="L7" s="18"/>
    </row>
    <row r="8" spans="1:12" ht="21" customHeight="1">
      <c r="A8" s="125" t="s">
        <v>22</v>
      </c>
      <c r="B8" s="126"/>
      <c r="C8" s="114" t="s">
        <v>7</v>
      </c>
      <c r="D8" s="115"/>
      <c r="E8" s="124"/>
      <c r="F8" s="124"/>
      <c r="G8" s="124"/>
      <c r="H8" s="124"/>
      <c r="I8" s="28"/>
      <c r="J8" s="18"/>
      <c r="K8" s="18"/>
      <c r="L8" s="18"/>
    </row>
    <row r="9" spans="1:12" ht="12.75">
      <c r="A9" s="105"/>
      <c r="B9" s="103"/>
      <c r="C9" s="36"/>
      <c r="D9" s="27"/>
      <c r="E9" s="27"/>
      <c r="F9" s="27"/>
      <c r="G9" s="27"/>
      <c r="H9" s="27"/>
      <c r="I9" s="27"/>
      <c r="J9" s="18"/>
      <c r="K9" s="18"/>
      <c r="L9" s="18"/>
    </row>
    <row r="10" spans="1:12" ht="12.75" customHeight="1">
      <c r="A10" s="111" t="s">
        <v>23</v>
      </c>
      <c r="B10" s="112"/>
      <c r="C10" s="114" t="s">
        <v>8</v>
      </c>
      <c r="D10" s="115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13"/>
      <c r="B11" s="11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2" t="s">
        <v>24</v>
      </c>
      <c r="B12" s="123"/>
      <c r="C12" s="127" t="s">
        <v>9</v>
      </c>
      <c r="D12" s="131"/>
      <c r="E12" s="131"/>
      <c r="F12" s="131"/>
      <c r="G12" s="131"/>
      <c r="H12" s="131"/>
      <c r="I12" s="132"/>
      <c r="J12" s="18"/>
      <c r="K12" s="18"/>
      <c r="L12" s="18"/>
    </row>
    <row r="13" spans="1:12" ht="12.75">
      <c r="A13" s="104"/>
      <c r="B13" s="39"/>
      <c r="C13" s="37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2" t="s">
        <v>25</v>
      </c>
      <c r="B14" s="123"/>
      <c r="C14" s="133">
        <v>52100</v>
      </c>
      <c r="D14" s="134"/>
      <c r="E14" s="27"/>
      <c r="F14" s="127" t="s">
        <v>10</v>
      </c>
      <c r="G14" s="131"/>
      <c r="H14" s="131"/>
      <c r="I14" s="132"/>
      <c r="J14" s="18"/>
      <c r="K14" s="18"/>
      <c r="L14" s="18"/>
    </row>
    <row r="15" spans="1:12" ht="12.75">
      <c r="A15" s="104"/>
      <c r="B15" s="39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2" t="s">
        <v>26</v>
      </c>
      <c r="B16" s="123"/>
      <c r="C16" s="127" t="s">
        <v>11</v>
      </c>
      <c r="D16" s="131"/>
      <c r="E16" s="131"/>
      <c r="F16" s="131"/>
      <c r="G16" s="131"/>
      <c r="H16" s="131"/>
      <c r="I16" s="132"/>
      <c r="J16" s="18"/>
      <c r="K16" s="18"/>
      <c r="L16" s="18"/>
    </row>
    <row r="17" spans="1:12" ht="12.75">
      <c r="A17" s="104"/>
      <c r="B17" s="39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2" t="s">
        <v>27</v>
      </c>
      <c r="B18" s="123"/>
      <c r="C18" s="135" t="s">
        <v>12</v>
      </c>
      <c r="D18" s="136"/>
      <c r="E18" s="136"/>
      <c r="F18" s="136"/>
      <c r="G18" s="136"/>
      <c r="H18" s="136"/>
      <c r="I18" s="137"/>
      <c r="J18" s="18"/>
      <c r="K18" s="18"/>
      <c r="L18" s="18"/>
    </row>
    <row r="19" spans="1:12" ht="12.75">
      <c r="A19" s="104"/>
      <c r="B19" s="39"/>
      <c r="C19" s="37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2" t="s">
        <v>28</v>
      </c>
      <c r="B20" s="123"/>
      <c r="C20" s="135" t="s">
        <v>13</v>
      </c>
      <c r="D20" s="136"/>
      <c r="E20" s="136"/>
      <c r="F20" s="136"/>
      <c r="G20" s="136"/>
      <c r="H20" s="136"/>
      <c r="I20" s="137"/>
      <c r="J20" s="18"/>
      <c r="K20" s="18"/>
      <c r="L20" s="18"/>
    </row>
    <row r="21" spans="1:12" ht="12.75">
      <c r="A21" s="104"/>
      <c r="B21" s="39"/>
      <c r="C21" s="37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2" t="s">
        <v>29</v>
      </c>
      <c r="B22" s="123"/>
      <c r="C22" s="38">
        <v>359</v>
      </c>
      <c r="D22" s="127"/>
      <c r="E22" s="128"/>
      <c r="F22" s="129"/>
      <c r="G22" s="122"/>
      <c r="H22" s="130"/>
      <c r="I22" s="40"/>
      <c r="J22" s="18"/>
      <c r="K22" s="18"/>
      <c r="L22" s="18"/>
    </row>
    <row r="23" spans="1:12" ht="12.75">
      <c r="A23" s="104"/>
      <c r="B23" s="39"/>
      <c r="C23" s="27"/>
      <c r="D23" s="41"/>
      <c r="E23" s="41"/>
      <c r="F23" s="41"/>
      <c r="G23" s="41"/>
      <c r="H23" s="27"/>
      <c r="I23" s="28"/>
      <c r="J23" s="18"/>
      <c r="K23" s="18"/>
      <c r="L23" s="18"/>
    </row>
    <row r="24" spans="1:12" ht="12.75">
      <c r="A24" s="122" t="s">
        <v>30</v>
      </c>
      <c r="B24" s="123"/>
      <c r="C24" s="38">
        <v>18</v>
      </c>
      <c r="D24" s="127"/>
      <c r="E24" s="128"/>
      <c r="F24" s="128"/>
      <c r="G24" s="129"/>
      <c r="H24" s="106" t="s">
        <v>34</v>
      </c>
      <c r="I24" s="42">
        <v>33</v>
      </c>
      <c r="J24" s="18"/>
      <c r="K24" s="18"/>
      <c r="L24" s="18"/>
    </row>
    <row r="25" spans="1:12" ht="12.75">
      <c r="A25" s="104"/>
      <c r="B25" s="39"/>
      <c r="C25" s="27"/>
      <c r="D25" s="41"/>
      <c r="E25" s="41"/>
      <c r="F25" s="41"/>
      <c r="G25" s="35"/>
      <c r="H25" s="39" t="s">
        <v>35</v>
      </c>
      <c r="I25" s="37"/>
      <c r="J25" s="18"/>
      <c r="K25" s="18"/>
      <c r="L25" s="18"/>
    </row>
    <row r="26" spans="1:12" ht="12.75">
      <c r="A26" s="122" t="s">
        <v>31</v>
      </c>
      <c r="B26" s="123"/>
      <c r="C26" s="43" t="s">
        <v>37</v>
      </c>
      <c r="D26" s="44"/>
      <c r="E26" s="18"/>
      <c r="F26" s="45"/>
      <c r="G26" s="141" t="s">
        <v>36</v>
      </c>
      <c r="H26" s="123"/>
      <c r="I26" s="46" t="s">
        <v>14</v>
      </c>
      <c r="J26" s="18"/>
      <c r="K26" s="18"/>
      <c r="L26" s="18"/>
    </row>
    <row r="27" spans="1:12" ht="12.75">
      <c r="A27" s="35"/>
      <c r="B27" s="35"/>
      <c r="C27" s="27"/>
      <c r="D27" s="45"/>
      <c r="E27" s="45"/>
      <c r="F27" s="45"/>
      <c r="G27" s="45"/>
      <c r="H27" s="27"/>
      <c r="I27" s="47"/>
      <c r="J27" s="18"/>
      <c r="K27" s="18"/>
      <c r="L27" s="18"/>
    </row>
    <row r="28" spans="1:12" ht="12.75">
      <c r="A28" s="142" t="s">
        <v>32</v>
      </c>
      <c r="B28" s="143"/>
      <c r="C28" s="144"/>
      <c r="D28" s="144"/>
      <c r="E28" s="145" t="s">
        <v>33</v>
      </c>
      <c r="F28" s="146"/>
      <c r="G28" s="146"/>
      <c r="H28" s="147" t="s">
        <v>1</v>
      </c>
      <c r="I28" s="148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8"/>
      <c r="I29" s="47"/>
      <c r="J29" s="18"/>
      <c r="K29" s="18"/>
      <c r="L29" s="18"/>
    </row>
    <row r="30" spans="1:12" ht="12.75">
      <c r="A30" s="138"/>
      <c r="B30" s="139"/>
      <c r="C30" s="139"/>
      <c r="D30" s="140"/>
      <c r="E30" s="138"/>
      <c r="F30" s="139"/>
      <c r="G30" s="139"/>
      <c r="H30" s="114"/>
      <c r="I30" s="115"/>
      <c r="J30" s="18"/>
      <c r="K30" s="18"/>
      <c r="L30" s="18"/>
    </row>
    <row r="31" spans="1:12" ht="12.75">
      <c r="A31" s="39"/>
      <c r="B31" s="39"/>
      <c r="C31" s="37"/>
      <c r="D31" s="149"/>
      <c r="E31" s="149"/>
      <c r="F31" s="149"/>
      <c r="G31" s="150"/>
      <c r="H31" s="27"/>
      <c r="I31" s="51"/>
      <c r="J31" s="18"/>
      <c r="K31" s="18"/>
      <c r="L31" s="18"/>
    </row>
    <row r="32" spans="1:12" ht="12.75">
      <c r="A32" s="138"/>
      <c r="B32" s="139"/>
      <c r="C32" s="139"/>
      <c r="D32" s="140"/>
      <c r="E32" s="138"/>
      <c r="F32" s="139"/>
      <c r="G32" s="139"/>
      <c r="H32" s="114"/>
      <c r="I32" s="115"/>
      <c r="J32" s="18"/>
      <c r="K32" s="18"/>
      <c r="L32" s="18"/>
    </row>
    <row r="33" spans="1:12" ht="12.75">
      <c r="A33" s="39"/>
      <c r="B33" s="39"/>
      <c r="C33" s="37"/>
      <c r="D33" s="49"/>
      <c r="E33" s="49"/>
      <c r="F33" s="49"/>
      <c r="G33" s="50"/>
      <c r="H33" s="27"/>
      <c r="I33" s="52"/>
      <c r="J33" s="18"/>
      <c r="K33" s="18"/>
      <c r="L33" s="18"/>
    </row>
    <row r="34" spans="1:12" ht="12.75">
      <c r="A34" s="138"/>
      <c r="B34" s="139"/>
      <c r="C34" s="139"/>
      <c r="D34" s="140"/>
      <c r="E34" s="138"/>
      <c r="F34" s="139"/>
      <c r="G34" s="139"/>
      <c r="H34" s="114"/>
      <c r="I34" s="115"/>
      <c r="J34" s="18"/>
      <c r="K34" s="18"/>
      <c r="L34" s="18"/>
    </row>
    <row r="35" spans="1:12" ht="12.75">
      <c r="A35" s="39"/>
      <c r="B35" s="39"/>
      <c r="C35" s="37"/>
      <c r="D35" s="49"/>
      <c r="E35" s="49"/>
      <c r="F35" s="49"/>
      <c r="G35" s="50"/>
      <c r="H35" s="27"/>
      <c r="I35" s="52"/>
      <c r="J35" s="18"/>
      <c r="K35" s="18"/>
      <c r="L35" s="18"/>
    </row>
    <row r="36" spans="1:12" ht="12.75">
      <c r="A36" s="138"/>
      <c r="B36" s="139"/>
      <c r="C36" s="139"/>
      <c r="D36" s="140"/>
      <c r="E36" s="138"/>
      <c r="F36" s="139"/>
      <c r="G36" s="139"/>
      <c r="H36" s="114"/>
      <c r="I36" s="115"/>
      <c r="J36" s="18"/>
      <c r="K36" s="18"/>
      <c r="L36" s="18"/>
    </row>
    <row r="37" spans="1:12" ht="12.75">
      <c r="A37" s="53"/>
      <c r="B37" s="53"/>
      <c r="C37" s="152"/>
      <c r="D37" s="153"/>
      <c r="E37" s="27"/>
      <c r="F37" s="152"/>
      <c r="G37" s="153"/>
      <c r="H37" s="27"/>
      <c r="I37" s="27"/>
      <c r="J37" s="18"/>
      <c r="K37" s="18"/>
      <c r="L37" s="18"/>
    </row>
    <row r="38" spans="1:12" ht="12.75">
      <c r="A38" s="138"/>
      <c r="B38" s="139"/>
      <c r="C38" s="139"/>
      <c r="D38" s="140"/>
      <c r="E38" s="138"/>
      <c r="F38" s="139"/>
      <c r="G38" s="139"/>
      <c r="H38" s="114"/>
      <c r="I38" s="115"/>
      <c r="J38" s="18"/>
      <c r="K38" s="18"/>
      <c r="L38" s="18"/>
    </row>
    <row r="39" spans="1:12" ht="12.75">
      <c r="A39" s="53"/>
      <c r="B39" s="53"/>
      <c r="C39" s="54"/>
      <c r="D39" s="55"/>
      <c r="E39" s="27"/>
      <c r="F39" s="54"/>
      <c r="G39" s="55"/>
      <c r="H39" s="27"/>
      <c r="I39" s="27"/>
      <c r="J39" s="18"/>
      <c r="K39" s="18"/>
      <c r="L39" s="18"/>
    </row>
    <row r="40" spans="1:12" ht="12.75">
      <c r="A40" s="138"/>
      <c r="B40" s="139"/>
      <c r="C40" s="139"/>
      <c r="D40" s="140"/>
      <c r="E40" s="138"/>
      <c r="F40" s="139"/>
      <c r="G40" s="139"/>
      <c r="H40" s="114"/>
      <c r="I40" s="115"/>
      <c r="J40" s="18"/>
      <c r="K40" s="18"/>
      <c r="L40" s="18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8"/>
      <c r="K41" s="18"/>
      <c r="L41" s="18"/>
    </row>
    <row r="42" spans="1:12" ht="12.75">
      <c r="A42" s="53"/>
      <c r="B42" s="53"/>
      <c r="C42" s="54"/>
      <c r="D42" s="55"/>
      <c r="E42" s="27"/>
      <c r="F42" s="54"/>
      <c r="G42" s="55"/>
      <c r="H42" s="27"/>
      <c r="I42" s="27"/>
      <c r="J42" s="18"/>
      <c r="K42" s="18"/>
      <c r="L42" s="18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8"/>
      <c r="K43" s="18"/>
      <c r="L43" s="18"/>
    </row>
    <row r="44" spans="1:12" ht="12.75" customHeight="1">
      <c r="A44" s="111" t="s">
        <v>38</v>
      </c>
      <c r="B44" s="154"/>
      <c r="C44" s="114"/>
      <c r="D44" s="115"/>
      <c r="E44" s="28"/>
      <c r="F44" s="127"/>
      <c r="G44" s="139"/>
      <c r="H44" s="139"/>
      <c r="I44" s="140"/>
      <c r="J44" s="18"/>
      <c r="K44" s="18"/>
      <c r="L44" s="18"/>
    </row>
    <row r="45" spans="1:12" ht="12.75">
      <c r="A45" s="107"/>
      <c r="B45" s="53"/>
      <c r="C45" s="152"/>
      <c r="D45" s="153"/>
      <c r="E45" s="27"/>
      <c r="F45" s="152"/>
      <c r="G45" s="160"/>
      <c r="H45" s="61"/>
      <c r="I45" s="61"/>
      <c r="J45" s="18"/>
      <c r="K45" s="18"/>
      <c r="L45" s="18"/>
    </row>
    <row r="46" spans="1:12" ht="12.75" customHeight="1">
      <c r="A46" s="111" t="s">
        <v>39</v>
      </c>
      <c r="B46" s="154"/>
      <c r="C46" s="127" t="s">
        <v>294</v>
      </c>
      <c r="D46" s="151"/>
      <c r="E46" s="151"/>
      <c r="F46" s="151"/>
      <c r="G46" s="151"/>
      <c r="H46" s="151"/>
      <c r="I46" s="151"/>
      <c r="J46" s="18"/>
      <c r="K46" s="18"/>
      <c r="L46" s="18"/>
    </row>
    <row r="47" spans="1:12" ht="12.75">
      <c r="A47" s="104"/>
      <c r="B47" s="39"/>
      <c r="C47" s="37" t="s">
        <v>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11" t="s">
        <v>40</v>
      </c>
      <c r="B48" s="154"/>
      <c r="C48" s="155" t="s">
        <v>296</v>
      </c>
      <c r="D48" s="156"/>
      <c r="E48" s="157"/>
      <c r="F48" s="28"/>
      <c r="G48" s="106" t="s">
        <v>43</v>
      </c>
      <c r="H48" s="155" t="s">
        <v>15</v>
      </c>
      <c r="I48" s="157"/>
      <c r="J48" s="18"/>
      <c r="K48" s="18"/>
      <c r="L48" s="18"/>
    </row>
    <row r="49" spans="1:12" ht="12.75">
      <c r="A49" s="104"/>
      <c r="B49" s="39"/>
      <c r="C49" s="62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 customHeight="1">
      <c r="A50" s="111" t="s">
        <v>27</v>
      </c>
      <c r="B50" s="154"/>
      <c r="C50" s="163" t="s">
        <v>295</v>
      </c>
      <c r="D50" s="156"/>
      <c r="E50" s="156"/>
      <c r="F50" s="156"/>
      <c r="G50" s="156"/>
      <c r="H50" s="156"/>
      <c r="I50" s="157"/>
      <c r="J50" s="18"/>
      <c r="K50" s="18"/>
      <c r="L50" s="18"/>
    </row>
    <row r="51" spans="1:12" ht="12.75">
      <c r="A51" s="104"/>
      <c r="B51" s="39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2" t="s">
        <v>41</v>
      </c>
      <c r="B52" s="123"/>
      <c r="C52" s="155" t="s">
        <v>16</v>
      </c>
      <c r="D52" s="156"/>
      <c r="E52" s="156"/>
      <c r="F52" s="156"/>
      <c r="G52" s="156"/>
      <c r="H52" s="156"/>
      <c r="I52" s="132"/>
      <c r="J52" s="18"/>
      <c r="K52" s="18"/>
      <c r="L52" s="18"/>
    </row>
    <row r="53" spans="1:12" ht="12.75">
      <c r="A53" s="63"/>
      <c r="B53" s="63"/>
      <c r="C53" s="166" t="s">
        <v>44</v>
      </c>
      <c r="D53" s="166"/>
      <c r="E53" s="166"/>
      <c r="F53" s="166"/>
      <c r="G53" s="166"/>
      <c r="H53" s="166"/>
      <c r="I53" s="65"/>
      <c r="J53" s="18"/>
      <c r="K53" s="18"/>
      <c r="L53" s="18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8"/>
      <c r="K54" s="18"/>
      <c r="L54" s="18"/>
    </row>
    <row r="55" spans="1:12" ht="12.75">
      <c r="A55" s="63"/>
      <c r="B55" s="164" t="s">
        <v>45</v>
      </c>
      <c r="C55" s="165"/>
      <c r="D55" s="165"/>
      <c r="E55" s="165"/>
      <c r="F55" s="99"/>
      <c r="G55" s="99"/>
      <c r="H55" s="100"/>
      <c r="I55" s="100"/>
      <c r="J55" s="18"/>
      <c r="K55" s="18"/>
      <c r="L55" s="18"/>
    </row>
    <row r="56" spans="1:12" ht="12.75">
      <c r="A56" s="63"/>
      <c r="B56" s="108" t="s">
        <v>46</v>
      </c>
      <c r="C56" s="101"/>
      <c r="D56" s="101"/>
      <c r="E56" s="101"/>
      <c r="F56" s="101"/>
      <c r="G56" s="101"/>
      <c r="H56" s="170"/>
      <c r="I56" s="170"/>
      <c r="J56" s="18"/>
      <c r="K56" s="18"/>
      <c r="L56" s="18"/>
    </row>
    <row r="57" spans="1:12" ht="12.75">
      <c r="A57" s="63"/>
      <c r="B57" s="108" t="s">
        <v>47</v>
      </c>
      <c r="C57" s="101"/>
      <c r="D57" s="101"/>
      <c r="E57" s="101"/>
      <c r="F57" s="101"/>
      <c r="G57" s="101"/>
      <c r="H57" s="170"/>
      <c r="I57" s="170"/>
      <c r="J57" s="18"/>
      <c r="K57" s="18"/>
      <c r="L57" s="18"/>
    </row>
    <row r="58" spans="1:12" ht="12.75">
      <c r="A58" s="63"/>
      <c r="B58" s="108" t="s">
        <v>48</v>
      </c>
      <c r="C58" s="101"/>
      <c r="D58" s="101"/>
      <c r="E58" s="101"/>
      <c r="F58" s="101"/>
      <c r="G58" s="101"/>
      <c r="H58" s="170"/>
      <c r="I58" s="170"/>
      <c r="J58" s="18"/>
      <c r="K58" s="18"/>
      <c r="L58" s="18"/>
    </row>
    <row r="59" spans="1:12" ht="12.75">
      <c r="A59" s="63"/>
      <c r="B59" s="108" t="s">
        <v>49</v>
      </c>
      <c r="C59" s="102"/>
      <c r="D59" s="102"/>
      <c r="E59" s="102"/>
      <c r="F59" s="102"/>
      <c r="G59" s="102"/>
      <c r="H59" s="170"/>
      <c r="I59" s="170"/>
      <c r="J59" s="18"/>
      <c r="K59" s="18"/>
      <c r="L59" s="18"/>
    </row>
    <row r="60" spans="1:12" ht="12.75">
      <c r="A60" s="63"/>
      <c r="B60" s="108" t="s">
        <v>50</v>
      </c>
      <c r="C60" s="102"/>
      <c r="D60" s="102"/>
      <c r="E60" s="102"/>
      <c r="F60" s="102"/>
      <c r="G60" s="102"/>
      <c r="H60" s="170"/>
      <c r="I60" s="170"/>
      <c r="J60" s="18"/>
      <c r="K60" s="18"/>
      <c r="L60" s="18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8"/>
      <c r="K61" s="18"/>
      <c r="L61" s="18"/>
    </row>
    <row r="62" spans="1:12" ht="13.5" thickBot="1">
      <c r="A62" s="66" t="s">
        <v>2</v>
      </c>
      <c r="B62" s="28"/>
      <c r="C62" s="28"/>
      <c r="D62" s="28"/>
      <c r="E62" s="28"/>
      <c r="F62" s="28"/>
      <c r="G62" s="67"/>
      <c r="H62" s="68"/>
      <c r="I62" s="67"/>
      <c r="J62" s="18"/>
      <c r="K62" s="18"/>
      <c r="L62" s="18"/>
    </row>
    <row r="63" spans="1:12" ht="12.75">
      <c r="A63" s="28"/>
      <c r="B63" s="28"/>
      <c r="C63" s="28"/>
      <c r="D63" s="28"/>
      <c r="E63" s="63" t="s">
        <v>3</v>
      </c>
      <c r="F63" s="18"/>
      <c r="G63" s="167" t="s">
        <v>51</v>
      </c>
      <c r="H63" s="168"/>
      <c r="I63" s="169"/>
      <c r="J63" s="18"/>
      <c r="K63" s="18"/>
      <c r="L63" s="18"/>
    </row>
    <row r="64" spans="1:12" ht="12.75">
      <c r="A64" s="69"/>
      <c r="B64" s="69"/>
      <c r="C64" s="33"/>
      <c r="D64" s="33"/>
      <c r="E64" s="33"/>
      <c r="F64" s="33"/>
      <c r="G64" s="161"/>
      <c r="H64" s="162"/>
      <c r="I64" s="33"/>
      <c r="J64" s="18"/>
      <c r="K64" s="18"/>
      <c r="L64" s="18"/>
    </row>
  </sheetData>
  <sheetProtection/>
  <protectedRanges>
    <protectedRange sqref="C6:D6 C8:D8 C10:D10 C12:I12 C14:D14 F14:I14 C16:I16 C18:I18 C20:I20 C24:G24 C22:F22 C26 I26 I24 A30:I30 A32:I32 A34:D34" name="Range1"/>
    <protectedRange sqref="E2" name="Range1_2"/>
    <protectedRange sqref="H2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4">
      <selection activeCell="J102" sqref="J102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 customHeight="1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2" t="s">
        <v>298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 customHeight="1">
      <c r="A4" s="204" t="s">
        <v>53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154</v>
      </c>
      <c r="B5" s="208"/>
      <c r="C5" s="208"/>
      <c r="D5" s="208"/>
      <c r="E5" s="208"/>
      <c r="F5" s="208"/>
      <c r="G5" s="208"/>
      <c r="H5" s="209"/>
      <c r="I5" s="71" t="s">
        <v>155</v>
      </c>
      <c r="J5" s="72" t="s">
        <v>156</v>
      </c>
      <c r="K5" s="73" t="s">
        <v>157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5">
        <v>2</v>
      </c>
      <c r="J6" s="74">
        <v>3</v>
      </c>
      <c r="K6" s="74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 customHeight="1">
      <c r="A8" s="186" t="s">
        <v>54</v>
      </c>
      <c r="B8" s="187"/>
      <c r="C8" s="187"/>
      <c r="D8" s="187"/>
      <c r="E8" s="187"/>
      <c r="F8" s="187"/>
      <c r="G8" s="187"/>
      <c r="H8" s="201"/>
      <c r="I8" s="6">
        <v>1</v>
      </c>
      <c r="J8" s="11"/>
      <c r="K8" s="11"/>
    </row>
    <row r="9" spans="1:11" ht="12.75" customHeight="1">
      <c r="A9" s="190" t="s">
        <v>55</v>
      </c>
      <c r="B9" s="191"/>
      <c r="C9" s="191"/>
      <c r="D9" s="191"/>
      <c r="E9" s="191"/>
      <c r="F9" s="191"/>
      <c r="G9" s="191"/>
      <c r="H9" s="192"/>
      <c r="I9" s="4">
        <v>2</v>
      </c>
      <c r="J9" s="254">
        <f>J17+J27+J36+J40</f>
        <v>625669652</v>
      </c>
      <c r="K9" s="254">
        <f>K17+K27+K36+K40</f>
        <v>913096773</v>
      </c>
    </row>
    <row r="10" spans="1:11" ht="12.75" customHeight="1">
      <c r="A10" s="171" t="s">
        <v>56</v>
      </c>
      <c r="B10" s="172"/>
      <c r="C10" s="172"/>
      <c r="D10" s="172"/>
      <c r="E10" s="172"/>
      <c r="F10" s="172"/>
      <c r="G10" s="172"/>
      <c r="H10" s="173"/>
      <c r="I10" s="4">
        <v>3</v>
      </c>
      <c r="J10" s="12">
        <v>0</v>
      </c>
      <c r="K10" s="12">
        <v>0</v>
      </c>
    </row>
    <row r="11" spans="1:11" ht="12.75" customHeight="1">
      <c r="A11" s="171" t="s">
        <v>57</v>
      </c>
      <c r="B11" s="172"/>
      <c r="C11" s="172"/>
      <c r="D11" s="172"/>
      <c r="E11" s="172"/>
      <c r="F11" s="172"/>
      <c r="G11" s="172"/>
      <c r="H11" s="173"/>
      <c r="I11" s="4">
        <v>4</v>
      </c>
      <c r="J11" s="13"/>
      <c r="K11" s="13"/>
    </row>
    <row r="12" spans="1:11" ht="12.75" customHeight="1">
      <c r="A12" s="171" t="s">
        <v>58</v>
      </c>
      <c r="B12" s="172"/>
      <c r="C12" s="172"/>
      <c r="D12" s="172"/>
      <c r="E12" s="172"/>
      <c r="F12" s="172"/>
      <c r="G12" s="172"/>
      <c r="H12" s="173"/>
      <c r="I12" s="4">
        <v>5</v>
      </c>
      <c r="J12" s="13"/>
      <c r="K12" s="13"/>
    </row>
    <row r="13" spans="1:11" ht="12.75" customHeight="1">
      <c r="A13" s="171" t="s">
        <v>0</v>
      </c>
      <c r="B13" s="172"/>
      <c r="C13" s="172"/>
      <c r="D13" s="172"/>
      <c r="E13" s="172"/>
      <c r="F13" s="172"/>
      <c r="G13" s="172"/>
      <c r="H13" s="173"/>
      <c r="I13" s="4">
        <v>6</v>
      </c>
      <c r="J13" s="13"/>
      <c r="K13" s="13"/>
    </row>
    <row r="14" spans="1:11" ht="12.75" customHeight="1">
      <c r="A14" s="171" t="s">
        <v>59</v>
      </c>
      <c r="B14" s="172"/>
      <c r="C14" s="172"/>
      <c r="D14" s="172"/>
      <c r="E14" s="172"/>
      <c r="F14" s="172"/>
      <c r="G14" s="172"/>
      <c r="H14" s="173"/>
      <c r="I14" s="4">
        <v>7</v>
      </c>
      <c r="J14" s="13"/>
      <c r="K14" s="13"/>
    </row>
    <row r="15" spans="1:11" ht="12.75" customHeight="1">
      <c r="A15" s="171" t="s">
        <v>60</v>
      </c>
      <c r="B15" s="172"/>
      <c r="C15" s="172"/>
      <c r="D15" s="172"/>
      <c r="E15" s="172"/>
      <c r="F15" s="172"/>
      <c r="G15" s="172"/>
      <c r="H15" s="173"/>
      <c r="I15" s="4">
        <v>8</v>
      </c>
      <c r="J15" s="13"/>
      <c r="K15" s="13"/>
    </row>
    <row r="16" spans="1:11" ht="12.75" customHeight="1">
      <c r="A16" s="171" t="s">
        <v>61</v>
      </c>
      <c r="B16" s="172"/>
      <c r="C16" s="172"/>
      <c r="D16" s="172"/>
      <c r="E16" s="172"/>
      <c r="F16" s="172"/>
      <c r="G16" s="172"/>
      <c r="H16" s="173"/>
      <c r="I16" s="4">
        <v>9</v>
      </c>
      <c r="J16" s="13"/>
      <c r="K16" s="13"/>
    </row>
    <row r="17" spans="1:11" ht="12.75" customHeight="1">
      <c r="A17" s="171" t="s">
        <v>62</v>
      </c>
      <c r="B17" s="172"/>
      <c r="C17" s="172"/>
      <c r="D17" s="172"/>
      <c r="E17" s="172"/>
      <c r="F17" s="172"/>
      <c r="G17" s="172"/>
      <c r="H17" s="173"/>
      <c r="I17" s="4">
        <v>10</v>
      </c>
      <c r="J17" s="12">
        <f>SUM(J18:J21)</f>
        <v>3183005</v>
      </c>
      <c r="K17" s="12">
        <f>SUM(K18:K21)</f>
        <v>3112107</v>
      </c>
    </row>
    <row r="18" spans="1:11" ht="12.75" customHeight="1">
      <c r="A18" s="171" t="s">
        <v>63</v>
      </c>
      <c r="B18" s="172"/>
      <c r="C18" s="172"/>
      <c r="D18" s="172"/>
      <c r="E18" s="172"/>
      <c r="F18" s="172"/>
      <c r="G18" s="172"/>
      <c r="H18" s="173"/>
      <c r="I18" s="4">
        <v>11</v>
      </c>
      <c r="J18" s="13">
        <v>121829</v>
      </c>
      <c r="K18" s="13">
        <v>121829</v>
      </c>
    </row>
    <row r="19" spans="1:11" ht="12.75" customHeight="1">
      <c r="A19" s="171" t="s">
        <v>64</v>
      </c>
      <c r="B19" s="172"/>
      <c r="C19" s="172"/>
      <c r="D19" s="172"/>
      <c r="E19" s="172"/>
      <c r="F19" s="172"/>
      <c r="G19" s="172"/>
      <c r="H19" s="173"/>
      <c r="I19" s="4">
        <v>12</v>
      </c>
      <c r="J19" s="13">
        <v>2935036</v>
      </c>
      <c r="K19" s="13">
        <v>2884388</v>
      </c>
    </row>
    <row r="20" spans="1:11" ht="12.75" customHeight="1">
      <c r="A20" s="171" t="s">
        <v>65</v>
      </c>
      <c r="B20" s="172"/>
      <c r="C20" s="172"/>
      <c r="D20" s="172"/>
      <c r="E20" s="172"/>
      <c r="F20" s="172"/>
      <c r="G20" s="172"/>
      <c r="H20" s="173"/>
      <c r="I20" s="4">
        <v>13</v>
      </c>
      <c r="J20" s="13">
        <v>86621</v>
      </c>
      <c r="K20" s="13">
        <v>72954</v>
      </c>
    </row>
    <row r="21" spans="1:11" ht="12.75" customHeight="1">
      <c r="A21" s="171" t="s">
        <v>66</v>
      </c>
      <c r="B21" s="172"/>
      <c r="C21" s="172"/>
      <c r="D21" s="172"/>
      <c r="E21" s="172"/>
      <c r="F21" s="172"/>
      <c r="G21" s="172"/>
      <c r="H21" s="173"/>
      <c r="I21" s="4">
        <v>14</v>
      </c>
      <c r="J21" s="13">
        <v>39519</v>
      </c>
      <c r="K21" s="13">
        <v>32936</v>
      </c>
    </row>
    <row r="22" spans="1:11" ht="12.75" customHeight="1">
      <c r="A22" s="171" t="s">
        <v>67</v>
      </c>
      <c r="B22" s="172"/>
      <c r="C22" s="172"/>
      <c r="D22" s="172"/>
      <c r="E22" s="172"/>
      <c r="F22" s="172"/>
      <c r="G22" s="172"/>
      <c r="H22" s="173"/>
      <c r="I22" s="4">
        <v>15</v>
      </c>
      <c r="J22" s="13"/>
      <c r="K22" s="13"/>
    </row>
    <row r="23" spans="1:11" ht="12.75" customHeight="1">
      <c r="A23" s="171" t="s">
        <v>68</v>
      </c>
      <c r="B23" s="172"/>
      <c r="C23" s="172"/>
      <c r="D23" s="172"/>
      <c r="E23" s="172"/>
      <c r="F23" s="172"/>
      <c r="G23" s="172"/>
      <c r="H23" s="173"/>
      <c r="I23" s="4">
        <v>16</v>
      </c>
      <c r="J23" s="13"/>
      <c r="K23" s="13"/>
    </row>
    <row r="24" spans="1:11" ht="12.75" customHeight="1">
      <c r="A24" s="171" t="s">
        <v>69</v>
      </c>
      <c r="B24" s="172"/>
      <c r="C24" s="172"/>
      <c r="D24" s="172"/>
      <c r="E24" s="172"/>
      <c r="F24" s="172"/>
      <c r="G24" s="172"/>
      <c r="H24" s="173"/>
      <c r="I24" s="4">
        <v>17</v>
      </c>
      <c r="J24" s="13"/>
      <c r="K24" s="13"/>
    </row>
    <row r="25" spans="1:11" ht="12.75" customHeight="1">
      <c r="A25" s="171" t="s">
        <v>70</v>
      </c>
      <c r="B25" s="172"/>
      <c r="C25" s="172"/>
      <c r="D25" s="172"/>
      <c r="E25" s="172"/>
      <c r="F25" s="172"/>
      <c r="G25" s="172"/>
      <c r="H25" s="173"/>
      <c r="I25" s="4">
        <v>18</v>
      </c>
      <c r="J25" s="13"/>
      <c r="K25" s="13"/>
    </row>
    <row r="26" spans="1:11" ht="12.75" customHeight="1">
      <c r="A26" s="171" t="s">
        <v>71</v>
      </c>
      <c r="B26" s="172"/>
      <c r="C26" s="172"/>
      <c r="D26" s="172"/>
      <c r="E26" s="172"/>
      <c r="F26" s="172"/>
      <c r="G26" s="172"/>
      <c r="H26" s="173"/>
      <c r="I26" s="4">
        <v>19</v>
      </c>
      <c r="J26" s="13"/>
      <c r="K26" s="13"/>
    </row>
    <row r="27" spans="1:11" ht="12.75" customHeight="1">
      <c r="A27" s="171" t="s">
        <v>72</v>
      </c>
      <c r="B27" s="172"/>
      <c r="C27" s="172"/>
      <c r="D27" s="172"/>
      <c r="E27" s="172"/>
      <c r="F27" s="172"/>
      <c r="G27" s="172"/>
      <c r="H27" s="173"/>
      <c r="I27" s="4">
        <v>20</v>
      </c>
      <c r="J27" s="12">
        <f>SUM(J28:J35)</f>
        <v>611736242</v>
      </c>
      <c r="K27" s="12">
        <f>SUM(K28:K35)</f>
        <v>899659030</v>
      </c>
    </row>
    <row r="28" spans="1:11" ht="12.75" customHeight="1">
      <c r="A28" s="171" t="s">
        <v>73</v>
      </c>
      <c r="B28" s="172"/>
      <c r="C28" s="172"/>
      <c r="D28" s="172"/>
      <c r="E28" s="172"/>
      <c r="F28" s="172"/>
      <c r="G28" s="172"/>
      <c r="H28" s="173"/>
      <c r="I28" s="4">
        <v>21</v>
      </c>
      <c r="J28" s="13">
        <v>609084339</v>
      </c>
      <c r="K28" s="13">
        <v>624336112</v>
      </c>
    </row>
    <row r="29" spans="1:11" ht="12.75" customHeight="1">
      <c r="A29" s="171" t="s">
        <v>74</v>
      </c>
      <c r="B29" s="172"/>
      <c r="C29" s="172"/>
      <c r="D29" s="172"/>
      <c r="E29" s="172"/>
      <c r="F29" s="172"/>
      <c r="G29" s="172"/>
      <c r="H29" s="173"/>
      <c r="I29" s="4">
        <v>22</v>
      </c>
      <c r="J29" s="13"/>
      <c r="K29" s="13">
        <v>245566881</v>
      </c>
    </row>
    <row r="30" spans="1:11" ht="12.75" customHeight="1">
      <c r="A30" s="171" t="s">
        <v>75</v>
      </c>
      <c r="B30" s="172"/>
      <c r="C30" s="172"/>
      <c r="D30" s="172"/>
      <c r="E30" s="172"/>
      <c r="F30" s="172"/>
      <c r="G30" s="172"/>
      <c r="H30" s="173"/>
      <c r="I30" s="4">
        <v>23</v>
      </c>
      <c r="J30" s="13">
        <v>1679935</v>
      </c>
      <c r="K30" s="13">
        <v>1679935</v>
      </c>
    </row>
    <row r="31" spans="1:11" ht="12.75" customHeight="1">
      <c r="A31" s="171" t="s">
        <v>76</v>
      </c>
      <c r="B31" s="172"/>
      <c r="C31" s="172"/>
      <c r="D31" s="172"/>
      <c r="E31" s="172"/>
      <c r="F31" s="172"/>
      <c r="G31" s="172"/>
      <c r="H31" s="173"/>
      <c r="I31" s="4">
        <v>24</v>
      </c>
      <c r="J31" s="13"/>
      <c r="K31" s="13">
        <v>1600000</v>
      </c>
    </row>
    <row r="32" spans="1:11" ht="12.75" customHeight="1">
      <c r="A32" s="171" t="s">
        <v>77</v>
      </c>
      <c r="B32" s="172"/>
      <c r="C32" s="172"/>
      <c r="D32" s="172"/>
      <c r="E32" s="172"/>
      <c r="F32" s="172"/>
      <c r="G32" s="172"/>
      <c r="H32" s="173"/>
      <c r="I32" s="4">
        <v>25</v>
      </c>
      <c r="J32" s="13">
        <v>409009</v>
      </c>
      <c r="K32" s="13">
        <v>823267</v>
      </c>
    </row>
    <row r="33" spans="1:11" ht="12.75" customHeight="1">
      <c r="A33" s="171" t="s">
        <v>78</v>
      </c>
      <c r="B33" s="172"/>
      <c r="C33" s="172"/>
      <c r="D33" s="172"/>
      <c r="E33" s="172"/>
      <c r="F33" s="172"/>
      <c r="G33" s="172"/>
      <c r="H33" s="173"/>
      <c r="I33" s="4">
        <v>26</v>
      </c>
      <c r="J33" s="13"/>
      <c r="K33" s="13">
        <v>25089876</v>
      </c>
    </row>
    <row r="34" spans="1:11" ht="12.75" customHeight="1">
      <c r="A34" s="171" t="s">
        <v>79</v>
      </c>
      <c r="B34" s="172"/>
      <c r="C34" s="172"/>
      <c r="D34" s="172"/>
      <c r="E34" s="172"/>
      <c r="F34" s="172"/>
      <c r="G34" s="172"/>
      <c r="H34" s="173"/>
      <c r="I34" s="4">
        <v>27</v>
      </c>
      <c r="J34" s="13">
        <v>562959</v>
      </c>
      <c r="K34" s="13">
        <v>562959</v>
      </c>
    </row>
    <row r="35" spans="1:11" ht="12.75" customHeight="1">
      <c r="A35" s="171" t="s">
        <v>80</v>
      </c>
      <c r="B35" s="172"/>
      <c r="C35" s="172"/>
      <c r="D35" s="172"/>
      <c r="E35" s="172"/>
      <c r="F35" s="172"/>
      <c r="G35" s="172"/>
      <c r="H35" s="173"/>
      <c r="I35" s="4">
        <v>28</v>
      </c>
      <c r="J35" s="13"/>
      <c r="K35" s="13"/>
    </row>
    <row r="36" spans="1:11" ht="12.75" customHeight="1">
      <c r="A36" s="171" t="s">
        <v>81</v>
      </c>
      <c r="B36" s="172"/>
      <c r="C36" s="172"/>
      <c r="D36" s="172"/>
      <c r="E36" s="172"/>
      <c r="F36" s="172"/>
      <c r="G36" s="172"/>
      <c r="H36" s="173"/>
      <c r="I36" s="4">
        <v>29</v>
      </c>
      <c r="J36" s="12">
        <f>SUM(J37:J40)</f>
        <v>10750405</v>
      </c>
      <c r="K36" s="12">
        <f>SUM(K37:K40)</f>
        <v>10325636</v>
      </c>
    </row>
    <row r="37" spans="1:11" ht="12.75" customHeight="1">
      <c r="A37" s="171" t="s">
        <v>82</v>
      </c>
      <c r="B37" s="172"/>
      <c r="C37" s="172"/>
      <c r="D37" s="172"/>
      <c r="E37" s="172"/>
      <c r="F37" s="172"/>
      <c r="G37" s="172"/>
      <c r="H37" s="173"/>
      <c r="I37" s="4">
        <v>30</v>
      </c>
      <c r="J37" s="13"/>
      <c r="K37" s="13"/>
    </row>
    <row r="38" spans="1:11" ht="12.75" customHeight="1">
      <c r="A38" s="171" t="s">
        <v>83</v>
      </c>
      <c r="B38" s="172"/>
      <c r="C38" s="172"/>
      <c r="D38" s="172"/>
      <c r="E38" s="172"/>
      <c r="F38" s="172"/>
      <c r="G38" s="172"/>
      <c r="H38" s="173"/>
      <c r="I38" s="4">
        <v>31</v>
      </c>
      <c r="J38" s="13">
        <v>10750405</v>
      </c>
      <c r="K38" s="13">
        <v>10325636</v>
      </c>
    </row>
    <row r="39" spans="1:11" ht="12.75" customHeight="1">
      <c r="A39" s="171" t="s">
        <v>84</v>
      </c>
      <c r="B39" s="172"/>
      <c r="C39" s="172"/>
      <c r="D39" s="172"/>
      <c r="E39" s="172"/>
      <c r="F39" s="172"/>
      <c r="G39" s="172"/>
      <c r="H39" s="173"/>
      <c r="I39" s="4">
        <v>32</v>
      </c>
      <c r="J39" s="13"/>
      <c r="K39" s="13"/>
    </row>
    <row r="40" spans="1:11" ht="12.75" customHeight="1">
      <c r="A40" s="171" t="s">
        <v>85</v>
      </c>
      <c r="B40" s="172"/>
      <c r="C40" s="172"/>
      <c r="D40" s="172"/>
      <c r="E40" s="172"/>
      <c r="F40" s="172"/>
      <c r="G40" s="172"/>
      <c r="H40" s="173"/>
      <c r="I40" s="4">
        <v>33</v>
      </c>
      <c r="J40" s="13"/>
      <c r="K40" s="13"/>
    </row>
    <row r="41" spans="1:11" ht="12.75" customHeight="1">
      <c r="A41" s="190" t="s">
        <v>86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v>204732917</v>
      </c>
      <c r="K41" s="12">
        <v>220988464</v>
      </c>
    </row>
    <row r="42" spans="1:11" ht="12.75" customHeight="1">
      <c r="A42" s="171" t="s">
        <v>87</v>
      </c>
      <c r="B42" s="172"/>
      <c r="C42" s="172"/>
      <c r="D42" s="172"/>
      <c r="E42" s="172"/>
      <c r="F42" s="172"/>
      <c r="G42" s="172"/>
      <c r="H42" s="173"/>
      <c r="I42" s="4">
        <v>35</v>
      </c>
      <c r="J42" s="12">
        <v>0</v>
      </c>
      <c r="K42" s="12">
        <v>0</v>
      </c>
    </row>
    <row r="43" spans="1:11" ht="12.75" customHeight="1">
      <c r="A43" s="171" t="s">
        <v>88</v>
      </c>
      <c r="B43" s="172"/>
      <c r="C43" s="172"/>
      <c r="D43" s="172"/>
      <c r="E43" s="172"/>
      <c r="F43" s="172"/>
      <c r="G43" s="172"/>
      <c r="H43" s="173"/>
      <c r="I43" s="4">
        <v>36</v>
      </c>
      <c r="J43" s="13"/>
      <c r="K43" s="13"/>
    </row>
    <row r="44" spans="1:11" ht="12.75" customHeight="1">
      <c r="A44" s="171" t="s">
        <v>89</v>
      </c>
      <c r="B44" s="172"/>
      <c r="C44" s="172"/>
      <c r="D44" s="172"/>
      <c r="E44" s="172"/>
      <c r="F44" s="172"/>
      <c r="G44" s="172"/>
      <c r="H44" s="173"/>
      <c r="I44" s="4">
        <v>37</v>
      </c>
      <c r="J44" s="13"/>
      <c r="K44" s="13"/>
    </row>
    <row r="45" spans="1:11" ht="12.75" customHeight="1">
      <c r="A45" s="171" t="s">
        <v>90</v>
      </c>
      <c r="B45" s="172"/>
      <c r="C45" s="172"/>
      <c r="D45" s="172"/>
      <c r="E45" s="172"/>
      <c r="F45" s="172"/>
      <c r="G45" s="172"/>
      <c r="H45" s="173"/>
      <c r="I45" s="4">
        <v>38</v>
      </c>
      <c r="J45" s="13"/>
      <c r="K45" s="13"/>
    </row>
    <row r="46" spans="1:11" ht="12.75" customHeight="1">
      <c r="A46" s="171" t="s">
        <v>91</v>
      </c>
      <c r="B46" s="172"/>
      <c r="C46" s="172"/>
      <c r="D46" s="172"/>
      <c r="E46" s="172"/>
      <c r="F46" s="172"/>
      <c r="G46" s="172"/>
      <c r="H46" s="173"/>
      <c r="I46" s="4">
        <v>39</v>
      </c>
      <c r="J46" s="13"/>
      <c r="K46" s="13"/>
    </row>
    <row r="47" spans="1:11" ht="12.75" customHeight="1">
      <c r="A47" s="171" t="s">
        <v>92</v>
      </c>
      <c r="B47" s="172"/>
      <c r="C47" s="172"/>
      <c r="D47" s="172"/>
      <c r="E47" s="172"/>
      <c r="F47" s="172"/>
      <c r="G47" s="172"/>
      <c r="H47" s="173"/>
      <c r="I47" s="4">
        <v>40</v>
      </c>
      <c r="J47" s="13"/>
      <c r="K47" s="13"/>
    </row>
    <row r="48" spans="1:11" ht="12.75" customHeight="1">
      <c r="A48" s="171" t="s">
        <v>93</v>
      </c>
      <c r="B48" s="172"/>
      <c r="C48" s="172"/>
      <c r="D48" s="172"/>
      <c r="E48" s="172"/>
      <c r="F48" s="172"/>
      <c r="G48" s="172"/>
      <c r="H48" s="173"/>
      <c r="I48" s="4">
        <v>41</v>
      </c>
      <c r="J48" s="13"/>
      <c r="K48" s="13"/>
    </row>
    <row r="49" spans="1:11" ht="12.75" customHeight="1">
      <c r="A49" s="171" t="s">
        <v>94</v>
      </c>
      <c r="B49" s="172"/>
      <c r="C49" s="172"/>
      <c r="D49" s="172"/>
      <c r="E49" s="172"/>
      <c r="F49" s="172"/>
      <c r="G49" s="172"/>
      <c r="H49" s="173"/>
      <c r="I49" s="4">
        <v>42</v>
      </c>
      <c r="J49" s="13"/>
      <c r="K49" s="13"/>
    </row>
    <row r="50" spans="1:11" ht="12.75" customHeight="1">
      <c r="A50" s="171" t="s">
        <v>95</v>
      </c>
      <c r="B50" s="172"/>
      <c r="C50" s="172"/>
      <c r="D50" s="172"/>
      <c r="E50" s="172"/>
      <c r="F50" s="172"/>
      <c r="G50" s="172"/>
      <c r="H50" s="173"/>
      <c r="I50" s="4">
        <v>43</v>
      </c>
      <c r="J50" s="12">
        <f>SUM(J51:J56)</f>
        <v>130850463</v>
      </c>
      <c r="K50" s="12">
        <f>SUM(K51:K56)</f>
        <v>128540001</v>
      </c>
    </row>
    <row r="51" spans="1:11" ht="12.75" customHeight="1">
      <c r="A51" s="171" t="s">
        <v>96</v>
      </c>
      <c r="B51" s="172"/>
      <c r="C51" s="172"/>
      <c r="D51" s="172"/>
      <c r="E51" s="172"/>
      <c r="F51" s="172"/>
      <c r="G51" s="172"/>
      <c r="H51" s="173"/>
      <c r="I51" s="4">
        <v>44</v>
      </c>
      <c r="J51" s="13">
        <v>97924601</v>
      </c>
      <c r="K51" s="13">
        <v>102017658</v>
      </c>
    </row>
    <row r="52" spans="1:11" ht="12.75" customHeight="1">
      <c r="A52" s="171" t="s">
        <v>97</v>
      </c>
      <c r="B52" s="172"/>
      <c r="C52" s="172"/>
      <c r="D52" s="172"/>
      <c r="E52" s="172"/>
      <c r="F52" s="172"/>
      <c r="G52" s="172"/>
      <c r="H52" s="173"/>
      <c r="I52" s="4">
        <v>45</v>
      </c>
      <c r="J52" s="13">
        <v>32393900</v>
      </c>
      <c r="K52" s="13">
        <v>25869121</v>
      </c>
    </row>
    <row r="53" spans="1:11" ht="12.75" customHeight="1">
      <c r="A53" s="171" t="s">
        <v>98</v>
      </c>
      <c r="B53" s="172"/>
      <c r="C53" s="172"/>
      <c r="D53" s="172"/>
      <c r="E53" s="172"/>
      <c r="F53" s="172"/>
      <c r="G53" s="172"/>
      <c r="H53" s="173"/>
      <c r="I53" s="4">
        <v>46</v>
      </c>
      <c r="J53" s="13"/>
      <c r="K53" s="13"/>
    </row>
    <row r="54" spans="1:11" ht="12.75" customHeight="1">
      <c r="A54" s="171" t="s">
        <v>99</v>
      </c>
      <c r="B54" s="172"/>
      <c r="C54" s="172"/>
      <c r="D54" s="172"/>
      <c r="E54" s="172"/>
      <c r="F54" s="172"/>
      <c r="G54" s="172"/>
      <c r="H54" s="173"/>
      <c r="I54" s="4">
        <v>47</v>
      </c>
      <c r="J54" s="13"/>
      <c r="K54" s="13"/>
    </row>
    <row r="55" spans="1:11" ht="12.75" customHeight="1">
      <c r="A55" s="171" t="s">
        <v>100</v>
      </c>
      <c r="B55" s="172"/>
      <c r="C55" s="172"/>
      <c r="D55" s="172"/>
      <c r="E55" s="172"/>
      <c r="F55" s="172"/>
      <c r="G55" s="172"/>
      <c r="H55" s="173"/>
      <c r="I55" s="4">
        <v>48</v>
      </c>
      <c r="J55" s="13">
        <v>111108</v>
      </c>
      <c r="K55" s="13">
        <v>155335</v>
      </c>
    </row>
    <row r="56" spans="1:11" ht="12.75" customHeight="1">
      <c r="A56" s="171" t="s">
        <v>101</v>
      </c>
      <c r="B56" s="172"/>
      <c r="C56" s="172"/>
      <c r="D56" s="172"/>
      <c r="E56" s="172"/>
      <c r="F56" s="172"/>
      <c r="G56" s="172"/>
      <c r="H56" s="173"/>
      <c r="I56" s="4">
        <v>49</v>
      </c>
      <c r="J56" s="13">
        <v>420854</v>
      </c>
      <c r="K56" s="13">
        <v>497887</v>
      </c>
    </row>
    <row r="57" spans="1:11" ht="12.75" customHeight="1">
      <c r="A57" s="171" t="s">
        <v>102</v>
      </c>
      <c r="B57" s="172"/>
      <c r="C57" s="172"/>
      <c r="D57" s="172"/>
      <c r="E57" s="172"/>
      <c r="F57" s="172"/>
      <c r="G57" s="172"/>
      <c r="H57" s="173"/>
      <c r="I57" s="4">
        <v>50</v>
      </c>
      <c r="J57" s="12">
        <f>SUM(J58:J64)</f>
        <v>73814796</v>
      </c>
      <c r="K57" s="12">
        <f>SUM(K58:K64)</f>
        <v>92421477</v>
      </c>
    </row>
    <row r="58" spans="1:11" ht="12.75" customHeight="1">
      <c r="A58" s="171" t="s">
        <v>73</v>
      </c>
      <c r="B58" s="172"/>
      <c r="C58" s="172"/>
      <c r="D58" s="172"/>
      <c r="E58" s="172"/>
      <c r="F58" s="172"/>
      <c r="G58" s="172"/>
      <c r="H58" s="173"/>
      <c r="I58" s="4">
        <v>51</v>
      </c>
      <c r="J58" s="13"/>
      <c r="K58" s="13"/>
    </row>
    <row r="59" spans="1:11" ht="12.75" customHeight="1">
      <c r="A59" s="171" t="s">
        <v>74</v>
      </c>
      <c r="B59" s="172"/>
      <c r="C59" s="172"/>
      <c r="D59" s="172"/>
      <c r="E59" s="172"/>
      <c r="F59" s="172"/>
      <c r="G59" s="172"/>
      <c r="H59" s="173"/>
      <c r="I59" s="4">
        <v>52</v>
      </c>
      <c r="J59" s="13">
        <v>70112120</v>
      </c>
      <c r="K59" s="13">
        <v>88345645</v>
      </c>
    </row>
    <row r="60" spans="1:11" ht="12.75" customHeight="1">
      <c r="A60" s="171" t="s">
        <v>75</v>
      </c>
      <c r="B60" s="172"/>
      <c r="C60" s="172"/>
      <c r="D60" s="172"/>
      <c r="E60" s="172"/>
      <c r="F60" s="172"/>
      <c r="G60" s="172"/>
      <c r="H60" s="173"/>
      <c r="I60" s="4">
        <v>53</v>
      </c>
      <c r="J60" s="13"/>
      <c r="K60" s="13"/>
    </row>
    <row r="61" spans="1:11" ht="12.75" customHeight="1">
      <c r="A61" s="171" t="s">
        <v>76</v>
      </c>
      <c r="B61" s="172"/>
      <c r="C61" s="172"/>
      <c r="D61" s="172"/>
      <c r="E61" s="172"/>
      <c r="F61" s="172"/>
      <c r="G61" s="172"/>
      <c r="H61" s="173"/>
      <c r="I61" s="4">
        <v>54</v>
      </c>
      <c r="J61" s="13"/>
      <c r="K61" s="13"/>
    </row>
    <row r="62" spans="1:11" ht="12.75" customHeight="1">
      <c r="A62" s="171" t="s">
        <v>77</v>
      </c>
      <c r="B62" s="172"/>
      <c r="C62" s="172"/>
      <c r="D62" s="172"/>
      <c r="E62" s="172"/>
      <c r="F62" s="172"/>
      <c r="G62" s="172"/>
      <c r="H62" s="173"/>
      <c r="I62" s="4">
        <v>55</v>
      </c>
      <c r="J62" s="13"/>
      <c r="K62" s="13"/>
    </row>
    <row r="63" spans="1:11" ht="12.75" customHeight="1">
      <c r="A63" s="171" t="s">
        <v>78</v>
      </c>
      <c r="B63" s="172"/>
      <c r="C63" s="172"/>
      <c r="D63" s="172"/>
      <c r="E63" s="172"/>
      <c r="F63" s="172"/>
      <c r="G63" s="172"/>
      <c r="H63" s="173"/>
      <c r="I63" s="4">
        <v>56</v>
      </c>
      <c r="J63" s="13">
        <v>3702676</v>
      </c>
      <c r="K63" s="13">
        <v>4075832</v>
      </c>
    </row>
    <row r="64" spans="1:11" ht="12.75" customHeight="1">
      <c r="A64" s="171" t="s">
        <v>103</v>
      </c>
      <c r="B64" s="172"/>
      <c r="C64" s="172"/>
      <c r="D64" s="172"/>
      <c r="E64" s="172"/>
      <c r="F64" s="172"/>
      <c r="G64" s="172"/>
      <c r="H64" s="173"/>
      <c r="I64" s="4">
        <v>57</v>
      </c>
      <c r="J64" s="13"/>
      <c r="K64" s="13"/>
    </row>
    <row r="65" spans="1:11" ht="12.75" customHeight="1">
      <c r="A65" s="171" t="s">
        <v>104</v>
      </c>
      <c r="B65" s="172"/>
      <c r="C65" s="172"/>
      <c r="D65" s="172"/>
      <c r="E65" s="172"/>
      <c r="F65" s="172"/>
      <c r="G65" s="172"/>
      <c r="H65" s="173"/>
      <c r="I65" s="4">
        <v>58</v>
      </c>
      <c r="J65" s="109">
        <v>67658</v>
      </c>
      <c r="K65" s="109">
        <v>26986</v>
      </c>
    </row>
    <row r="66" spans="1:11" ht="12.75" customHeight="1">
      <c r="A66" s="190" t="s">
        <v>105</v>
      </c>
      <c r="B66" s="191"/>
      <c r="C66" s="191"/>
      <c r="D66" s="191"/>
      <c r="E66" s="191"/>
      <c r="F66" s="191"/>
      <c r="G66" s="191"/>
      <c r="H66" s="192"/>
      <c r="I66" s="4">
        <v>59</v>
      </c>
      <c r="J66" s="109">
        <v>11741</v>
      </c>
      <c r="K66" s="109">
        <v>6192</v>
      </c>
    </row>
    <row r="67" spans="1:11" ht="12.75" customHeight="1">
      <c r="A67" s="190" t="s">
        <v>106</v>
      </c>
      <c r="B67" s="191"/>
      <c r="C67" s="191"/>
      <c r="D67" s="191"/>
      <c r="E67" s="191"/>
      <c r="F67" s="191"/>
      <c r="G67" s="191"/>
      <c r="H67" s="192"/>
      <c r="I67" s="4">
        <v>60</v>
      </c>
      <c r="J67" s="254">
        <f>J8+J9+J41+J66</f>
        <v>830414310</v>
      </c>
      <c r="K67" s="254">
        <f>K8+K9+K41+K66</f>
        <v>1134091429</v>
      </c>
    </row>
    <row r="68" spans="1:11" ht="12.75" customHeight="1">
      <c r="A68" s="196" t="s">
        <v>107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2.75">
      <c r="A69" s="182" t="s">
        <v>108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 customHeight="1">
      <c r="A70" s="186" t="s">
        <v>111</v>
      </c>
      <c r="B70" s="187"/>
      <c r="C70" s="187"/>
      <c r="D70" s="187"/>
      <c r="E70" s="187"/>
      <c r="F70" s="187"/>
      <c r="G70" s="187"/>
      <c r="H70" s="201"/>
      <c r="I70" s="6">
        <v>62</v>
      </c>
      <c r="J70" s="255">
        <f>J71+J72+J73+J79+J80+J83+J86</f>
        <v>635716615</v>
      </c>
      <c r="K70" s="255">
        <f>K71+K72+K73+K79+K80+K83+K86</f>
        <v>659754537</v>
      </c>
    </row>
    <row r="71" spans="1:11" ht="12.75" customHeight="1">
      <c r="A71" s="171" t="s">
        <v>112</v>
      </c>
      <c r="B71" s="172"/>
      <c r="C71" s="172"/>
      <c r="D71" s="172"/>
      <c r="E71" s="172"/>
      <c r="F71" s="172"/>
      <c r="G71" s="172"/>
      <c r="H71" s="173"/>
      <c r="I71" s="4">
        <v>63</v>
      </c>
      <c r="J71" s="13">
        <v>232000000</v>
      </c>
      <c r="K71" s="13">
        <v>232000000</v>
      </c>
    </row>
    <row r="72" spans="1:11" ht="12.75" customHeight="1">
      <c r="A72" s="171" t="s">
        <v>113</v>
      </c>
      <c r="B72" s="172"/>
      <c r="C72" s="172"/>
      <c r="D72" s="172"/>
      <c r="E72" s="172"/>
      <c r="F72" s="172"/>
      <c r="G72" s="172"/>
      <c r="H72" s="173"/>
      <c r="I72" s="4">
        <v>64</v>
      </c>
      <c r="J72" s="13">
        <v>-21677477</v>
      </c>
      <c r="K72" s="13">
        <v>-21979230</v>
      </c>
    </row>
    <row r="73" spans="1:11" ht="12.75" customHeight="1">
      <c r="A73" s="171" t="s">
        <v>114</v>
      </c>
      <c r="B73" s="172"/>
      <c r="C73" s="172"/>
      <c r="D73" s="172"/>
      <c r="E73" s="172"/>
      <c r="F73" s="172"/>
      <c r="G73" s="172"/>
      <c r="H73" s="173"/>
      <c r="I73" s="4">
        <v>65</v>
      </c>
      <c r="J73" s="12">
        <f>J74+J75-J76+J77+J78</f>
        <v>40123672</v>
      </c>
      <c r="K73" s="12">
        <f>K74+K75-K76+K77+K78</f>
        <v>41700199</v>
      </c>
    </row>
    <row r="74" spans="1:11" ht="12.75" customHeight="1">
      <c r="A74" s="171" t="s">
        <v>115</v>
      </c>
      <c r="B74" s="172"/>
      <c r="C74" s="172"/>
      <c r="D74" s="172"/>
      <c r="E74" s="172"/>
      <c r="F74" s="172"/>
      <c r="G74" s="172"/>
      <c r="H74" s="173"/>
      <c r="I74" s="4">
        <v>66</v>
      </c>
      <c r="J74" s="13">
        <v>17505676</v>
      </c>
      <c r="K74" s="13">
        <v>18666126</v>
      </c>
    </row>
    <row r="75" spans="1:11" ht="12.75" customHeight="1">
      <c r="A75" s="171" t="s">
        <v>116</v>
      </c>
      <c r="B75" s="172"/>
      <c r="C75" s="172"/>
      <c r="D75" s="172"/>
      <c r="E75" s="172"/>
      <c r="F75" s="172"/>
      <c r="G75" s="172"/>
      <c r="H75" s="173"/>
      <c r="I75" s="4">
        <v>67</v>
      </c>
      <c r="J75" s="13">
        <v>36382812</v>
      </c>
      <c r="K75" s="13">
        <v>36382812</v>
      </c>
    </row>
    <row r="76" spans="1:11" ht="12.75" customHeight="1">
      <c r="A76" s="171" t="s">
        <v>117</v>
      </c>
      <c r="B76" s="172"/>
      <c r="C76" s="172"/>
      <c r="D76" s="172"/>
      <c r="E76" s="172"/>
      <c r="F76" s="172"/>
      <c r="G76" s="172"/>
      <c r="H76" s="173"/>
      <c r="I76" s="4">
        <v>68</v>
      </c>
      <c r="J76" s="13">
        <v>13764816</v>
      </c>
      <c r="K76" s="13">
        <v>13348739</v>
      </c>
    </row>
    <row r="77" spans="1:11" ht="12.75" customHeight="1">
      <c r="A77" s="171" t="s">
        <v>118</v>
      </c>
      <c r="B77" s="172"/>
      <c r="C77" s="172"/>
      <c r="D77" s="172"/>
      <c r="E77" s="172"/>
      <c r="F77" s="172"/>
      <c r="G77" s="172"/>
      <c r="H77" s="173"/>
      <c r="I77" s="4">
        <v>69</v>
      </c>
      <c r="J77" s="13"/>
      <c r="K77" s="13"/>
    </row>
    <row r="78" spans="1:11" ht="12.75" customHeight="1">
      <c r="A78" s="171" t="s">
        <v>119</v>
      </c>
      <c r="B78" s="172"/>
      <c r="C78" s="172"/>
      <c r="D78" s="172"/>
      <c r="E78" s="172"/>
      <c r="F78" s="172"/>
      <c r="G78" s="172"/>
      <c r="H78" s="173"/>
      <c r="I78" s="4">
        <v>70</v>
      </c>
      <c r="J78" s="13"/>
      <c r="K78" s="13"/>
    </row>
    <row r="79" spans="1:11" ht="12.75" customHeight="1">
      <c r="A79" s="171" t="s">
        <v>120</v>
      </c>
      <c r="B79" s="172"/>
      <c r="C79" s="172"/>
      <c r="D79" s="172"/>
      <c r="E79" s="172"/>
      <c r="F79" s="172"/>
      <c r="G79" s="172"/>
      <c r="H79" s="173"/>
      <c r="I79" s="4">
        <v>71</v>
      </c>
      <c r="J79" s="13">
        <v>151298132</v>
      </c>
      <c r="K79" s="13">
        <v>166964163</v>
      </c>
    </row>
    <row r="80" spans="1:11" ht="12.75" customHeight="1">
      <c r="A80" s="171" t="s">
        <v>121</v>
      </c>
      <c r="B80" s="172"/>
      <c r="C80" s="172"/>
      <c r="D80" s="172"/>
      <c r="E80" s="172"/>
      <c r="F80" s="172"/>
      <c r="G80" s="172"/>
      <c r="H80" s="173"/>
      <c r="I80" s="4">
        <v>72</v>
      </c>
      <c r="J80" s="12">
        <f>J81-J82</f>
        <v>210763280</v>
      </c>
      <c r="K80" s="12">
        <f>K81-K82</f>
        <v>232811838</v>
      </c>
    </row>
    <row r="81" spans="1:11" ht="12.75" customHeight="1">
      <c r="A81" s="193" t="s">
        <v>122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>
        <v>210763280</v>
      </c>
      <c r="K81" s="13">
        <v>232811838</v>
      </c>
    </row>
    <row r="82" spans="1:11" ht="12.75" customHeight="1">
      <c r="A82" s="193" t="s">
        <v>123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/>
      <c r="K82" s="13"/>
    </row>
    <row r="83" spans="1:11" ht="12.75" customHeight="1">
      <c r="A83" s="171" t="s">
        <v>124</v>
      </c>
      <c r="B83" s="172"/>
      <c r="C83" s="172"/>
      <c r="D83" s="172"/>
      <c r="E83" s="172"/>
      <c r="F83" s="172"/>
      <c r="G83" s="172"/>
      <c r="H83" s="173"/>
      <c r="I83" s="4">
        <v>75</v>
      </c>
      <c r="J83" s="12">
        <f>J84-J85</f>
        <v>23209008</v>
      </c>
      <c r="K83" s="12">
        <f>K84-K85</f>
        <v>8257567</v>
      </c>
    </row>
    <row r="84" spans="1:11" ht="12.75" customHeight="1">
      <c r="A84" s="193" t="s">
        <v>125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>
        <v>23209008</v>
      </c>
      <c r="K84" s="13">
        <v>8257567</v>
      </c>
    </row>
    <row r="85" spans="1:11" ht="12.75" customHeight="1">
      <c r="A85" s="193" t="s">
        <v>126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/>
      <c r="K85" s="13"/>
    </row>
    <row r="86" spans="1:11" ht="12.75" customHeight="1">
      <c r="A86" s="171" t="s">
        <v>127</v>
      </c>
      <c r="B86" s="172"/>
      <c r="C86" s="172"/>
      <c r="D86" s="172"/>
      <c r="E86" s="172"/>
      <c r="F86" s="172"/>
      <c r="G86" s="172"/>
      <c r="H86" s="173"/>
      <c r="I86" s="4">
        <v>78</v>
      </c>
      <c r="J86" s="13"/>
      <c r="K86" s="13"/>
    </row>
    <row r="87" spans="1:11" ht="12.75" customHeight="1">
      <c r="A87" s="190" t="s">
        <v>128</v>
      </c>
      <c r="B87" s="191"/>
      <c r="C87" s="191"/>
      <c r="D87" s="191"/>
      <c r="E87" s="191"/>
      <c r="F87" s="191"/>
      <c r="G87" s="191"/>
      <c r="H87" s="192"/>
      <c r="I87" s="4">
        <v>79</v>
      </c>
      <c r="J87" s="254">
        <f>SUM(J88:J90)</f>
        <v>1855361</v>
      </c>
      <c r="K87" s="254">
        <f>SUM(K88:K90)</f>
        <v>1794717</v>
      </c>
    </row>
    <row r="88" spans="1:11" ht="12.75" customHeight="1">
      <c r="A88" s="171" t="s">
        <v>129</v>
      </c>
      <c r="B88" s="172"/>
      <c r="C88" s="172"/>
      <c r="D88" s="172"/>
      <c r="E88" s="172"/>
      <c r="F88" s="172"/>
      <c r="G88" s="172"/>
      <c r="H88" s="173"/>
      <c r="I88" s="4">
        <v>80</v>
      </c>
      <c r="J88" s="13">
        <v>1855361</v>
      </c>
      <c r="K88" s="13">
        <v>1794717</v>
      </c>
    </row>
    <row r="89" spans="1:11" ht="12.75" customHeight="1">
      <c r="A89" s="171" t="s">
        <v>130</v>
      </c>
      <c r="B89" s="172"/>
      <c r="C89" s="172"/>
      <c r="D89" s="172"/>
      <c r="E89" s="172"/>
      <c r="F89" s="172"/>
      <c r="G89" s="172"/>
      <c r="H89" s="173"/>
      <c r="I89" s="4">
        <v>81</v>
      </c>
      <c r="J89" s="13"/>
      <c r="K89" s="13"/>
    </row>
    <row r="90" spans="1:11" ht="12.75" customHeight="1">
      <c r="A90" s="171" t="s">
        <v>131</v>
      </c>
      <c r="B90" s="172"/>
      <c r="C90" s="172"/>
      <c r="D90" s="172"/>
      <c r="E90" s="172"/>
      <c r="F90" s="172"/>
      <c r="G90" s="172"/>
      <c r="H90" s="173"/>
      <c r="I90" s="4">
        <v>82</v>
      </c>
      <c r="J90" s="13"/>
      <c r="K90" s="13"/>
    </row>
    <row r="91" spans="1:11" ht="12.75" customHeight="1">
      <c r="A91" s="190" t="s">
        <v>132</v>
      </c>
      <c r="B91" s="191"/>
      <c r="C91" s="191"/>
      <c r="D91" s="191"/>
      <c r="E91" s="191"/>
      <c r="F91" s="191"/>
      <c r="G91" s="191"/>
      <c r="H91" s="192"/>
      <c r="I91" s="4">
        <v>83</v>
      </c>
      <c r="J91" s="254">
        <f>SUM(J92:J100)</f>
        <v>93241491</v>
      </c>
      <c r="K91" s="254">
        <f>SUM(K92:K100)</f>
        <v>402623577</v>
      </c>
    </row>
    <row r="92" spans="1:11" ht="12.75" customHeight="1">
      <c r="A92" s="171" t="s">
        <v>133</v>
      </c>
      <c r="B92" s="172"/>
      <c r="C92" s="172"/>
      <c r="D92" s="172"/>
      <c r="E92" s="172"/>
      <c r="F92" s="172"/>
      <c r="G92" s="172"/>
      <c r="H92" s="173"/>
      <c r="I92" s="4">
        <v>84</v>
      </c>
      <c r="J92" s="13"/>
      <c r="K92" s="13">
        <v>26429062</v>
      </c>
    </row>
    <row r="93" spans="1:11" ht="12.75" customHeight="1">
      <c r="A93" s="171" t="s">
        <v>134</v>
      </c>
      <c r="B93" s="172"/>
      <c r="C93" s="172"/>
      <c r="D93" s="172"/>
      <c r="E93" s="172"/>
      <c r="F93" s="172"/>
      <c r="G93" s="172"/>
      <c r="H93" s="173"/>
      <c r="I93" s="4">
        <v>85</v>
      </c>
      <c r="J93" s="13">
        <v>90484491</v>
      </c>
      <c r="K93" s="13">
        <v>322487653</v>
      </c>
    </row>
    <row r="94" spans="1:11" ht="12.75" customHeight="1">
      <c r="A94" s="171" t="s">
        <v>135</v>
      </c>
      <c r="B94" s="172"/>
      <c r="C94" s="172"/>
      <c r="D94" s="172"/>
      <c r="E94" s="172"/>
      <c r="F94" s="172"/>
      <c r="G94" s="172"/>
      <c r="H94" s="173"/>
      <c r="I94" s="4">
        <v>86</v>
      </c>
      <c r="J94" s="13"/>
      <c r="K94" s="13"/>
    </row>
    <row r="95" spans="1:11" ht="12.75" customHeight="1">
      <c r="A95" s="171" t="s">
        <v>136</v>
      </c>
      <c r="B95" s="172"/>
      <c r="C95" s="172"/>
      <c r="D95" s="172"/>
      <c r="E95" s="172"/>
      <c r="F95" s="172"/>
      <c r="G95" s="172"/>
      <c r="H95" s="173"/>
      <c r="I95" s="4">
        <v>87</v>
      </c>
      <c r="J95" s="13"/>
      <c r="K95" s="13"/>
    </row>
    <row r="96" spans="1:11" ht="12.75" customHeight="1">
      <c r="A96" s="171" t="s">
        <v>137</v>
      </c>
      <c r="B96" s="172"/>
      <c r="C96" s="172"/>
      <c r="D96" s="172"/>
      <c r="E96" s="172"/>
      <c r="F96" s="172"/>
      <c r="G96" s="172"/>
      <c r="H96" s="173"/>
      <c r="I96" s="4">
        <v>88</v>
      </c>
      <c r="J96" s="13"/>
      <c r="K96" s="13"/>
    </row>
    <row r="97" spans="1:11" ht="12.75" customHeight="1">
      <c r="A97" s="171" t="s">
        <v>138</v>
      </c>
      <c r="B97" s="172"/>
      <c r="C97" s="172"/>
      <c r="D97" s="172"/>
      <c r="E97" s="172"/>
      <c r="F97" s="172"/>
      <c r="G97" s="172"/>
      <c r="H97" s="173"/>
      <c r="I97" s="4">
        <v>89</v>
      </c>
      <c r="J97" s="13"/>
      <c r="K97" s="13"/>
    </row>
    <row r="98" spans="1:11" ht="12.75" customHeight="1">
      <c r="A98" s="171" t="s">
        <v>139</v>
      </c>
      <c r="B98" s="172"/>
      <c r="C98" s="172"/>
      <c r="D98" s="172"/>
      <c r="E98" s="172"/>
      <c r="F98" s="172"/>
      <c r="G98" s="172"/>
      <c r="H98" s="173"/>
      <c r="I98" s="4">
        <v>90</v>
      </c>
      <c r="J98" s="13">
        <v>2757000</v>
      </c>
      <c r="K98" s="13">
        <v>2122000</v>
      </c>
    </row>
    <row r="99" spans="1:11" ht="12.75" customHeight="1">
      <c r="A99" s="171" t="s">
        <v>140</v>
      </c>
      <c r="B99" s="172"/>
      <c r="C99" s="172"/>
      <c r="D99" s="172"/>
      <c r="E99" s="172"/>
      <c r="F99" s="172"/>
      <c r="G99" s="172"/>
      <c r="H99" s="173"/>
      <c r="I99" s="4">
        <v>91</v>
      </c>
      <c r="J99" s="13"/>
      <c r="K99" s="13">
        <v>51584862</v>
      </c>
    </row>
    <row r="100" spans="1:11" ht="12.75" customHeight="1">
      <c r="A100" s="171" t="s">
        <v>141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3"/>
      <c r="K100" s="13"/>
    </row>
    <row r="101" spans="1:11" ht="12.75" customHeight="1">
      <c r="A101" s="190" t="s">
        <v>142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254">
        <f>SUM(J102:J113)</f>
        <v>99252690</v>
      </c>
      <c r="K101" s="254">
        <f>SUM(K102:K113)</f>
        <v>69915865</v>
      </c>
    </row>
    <row r="102" spans="1:11" ht="12.75" customHeight="1">
      <c r="A102" s="171" t="s">
        <v>133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3"/>
      <c r="K102" s="13"/>
    </row>
    <row r="103" spans="1:11" ht="12.75" customHeight="1">
      <c r="A103" s="171" t="s">
        <v>134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3">
        <v>57960521</v>
      </c>
      <c r="K103" s="13">
        <v>3477631</v>
      </c>
    </row>
    <row r="104" spans="1:11" ht="12.75" customHeight="1">
      <c r="A104" s="171" t="s">
        <v>135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3">
        <v>33788066</v>
      </c>
      <c r="K104" s="13">
        <v>55095268</v>
      </c>
    </row>
    <row r="105" spans="1:11" ht="12.75" customHeight="1">
      <c r="A105" s="171" t="s">
        <v>136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3">
        <v>138844</v>
      </c>
      <c r="K105" s="13">
        <v>138844</v>
      </c>
    </row>
    <row r="106" spans="1:11" ht="12.75" customHeight="1">
      <c r="A106" s="171" t="s">
        <v>137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3">
        <v>596517</v>
      </c>
      <c r="K106" s="13">
        <v>307380</v>
      </c>
    </row>
    <row r="107" spans="1:11" ht="12.75" customHeight="1">
      <c r="A107" s="171" t="s">
        <v>138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3"/>
      <c r="K107" s="13"/>
    </row>
    <row r="108" spans="1:11" ht="12.75" customHeight="1">
      <c r="A108" s="171" t="s">
        <v>143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3"/>
      <c r="K108" s="13">
        <v>420000</v>
      </c>
    </row>
    <row r="109" spans="1:11" ht="12.75" customHeight="1">
      <c r="A109" s="171" t="s">
        <v>144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3">
        <v>2431302</v>
      </c>
      <c r="K109" s="13">
        <v>2490288</v>
      </c>
    </row>
    <row r="110" spans="1:11" ht="12.75" customHeight="1">
      <c r="A110" s="171" t="s">
        <v>145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3"/>
      <c r="K110" s="13">
        <v>4687</v>
      </c>
    </row>
    <row r="111" spans="1:11" ht="12.75" customHeight="1">
      <c r="A111" s="171" t="s">
        <v>146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3">
        <v>2534798</v>
      </c>
      <c r="K111" s="13">
        <v>2528594</v>
      </c>
    </row>
    <row r="112" spans="1:11" ht="12.75" customHeight="1">
      <c r="A112" s="171" t="s">
        <v>147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3"/>
      <c r="K112" s="13"/>
    </row>
    <row r="113" spans="1:11" ht="12.75" customHeight="1">
      <c r="A113" s="171" t="s">
        <v>148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3">
        <v>1802642</v>
      </c>
      <c r="K113" s="13">
        <v>5453173</v>
      </c>
    </row>
    <row r="114" spans="1:11" ht="12.75" customHeight="1">
      <c r="A114" s="190" t="s">
        <v>149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348153</v>
      </c>
      <c r="K114" s="13">
        <v>2733</v>
      </c>
    </row>
    <row r="115" spans="1:11" ht="12.75" customHeight="1">
      <c r="A115" s="190" t="s">
        <v>150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254">
        <f>J70+J87+J91+J101+J114</f>
        <v>830414310</v>
      </c>
      <c r="K115" s="254">
        <f>K70+K87+K91+K101+K114</f>
        <v>1134091429</v>
      </c>
    </row>
    <row r="116" spans="1:11" ht="12.75" customHeight="1">
      <c r="A116" s="179" t="s">
        <v>151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 customHeight="1">
      <c r="A117" s="182" t="s">
        <v>109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 customHeight="1">
      <c r="A118" s="186" t="s">
        <v>110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 customHeight="1">
      <c r="A119" s="171" t="s">
        <v>152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3"/>
      <c r="K119" s="13"/>
    </row>
    <row r="120" spans="1:11" ht="12.75" customHeight="1">
      <c r="A120" s="174" t="s">
        <v>153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2">
    <mergeCell ref="A3:K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71:K71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I63" sqref="I63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03" t="s">
        <v>158</v>
      </c>
      <c r="B1" s="203"/>
      <c r="C1" s="203"/>
      <c r="D1" s="203"/>
      <c r="E1" s="203"/>
      <c r="F1" s="203"/>
      <c r="G1" s="203"/>
      <c r="H1" s="203"/>
      <c r="I1" s="203"/>
      <c r="J1" s="203"/>
      <c r="K1" s="223"/>
    </row>
    <row r="2" spans="1:11" ht="12.75" customHeight="1">
      <c r="A2" s="225" t="s">
        <v>299</v>
      </c>
      <c r="B2" s="225"/>
      <c r="C2" s="225"/>
      <c r="D2" s="225"/>
      <c r="E2" s="225"/>
      <c r="F2" s="225"/>
      <c r="G2" s="225"/>
      <c r="H2" s="225"/>
      <c r="I2" s="225"/>
      <c r="J2" s="225"/>
      <c r="K2" s="224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 customHeight="1">
      <c r="A4" s="204" t="s">
        <v>53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customHeight="1" thickBot="1">
      <c r="A5" s="226" t="s">
        <v>154</v>
      </c>
      <c r="B5" s="226"/>
      <c r="C5" s="226"/>
      <c r="D5" s="226"/>
      <c r="E5" s="226"/>
      <c r="F5" s="226"/>
      <c r="G5" s="226"/>
      <c r="H5" s="226"/>
      <c r="I5" s="71" t="s">
        <v>155</v>
      </c>
      <c r="J5" s="73" t="s">
        <v>159</v>
      </c>
      <c r="K5" s="73" t="s">
        <v>160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5">
        <v>2</v>
      </c>
      <c r="J6" s="74">
        <v>3</v>
      </c>
      <c r="K6" s="74">
        <v>4</v>
      </c>
    </row>
    <row r="7" spans="1:11" ht="12.75" customHeight="1">
      <c r="A7" s="186" t="s">
        <v>161</v>
      </c>
      <c r="B7" s="187"/>
      <c r="C7" s="187"/>
      <c r="D7" s="187"/>
      <c r="E7" s="187"/>
      <c r="F7" s="187"/>
      <c r="G7" s="187"/>
      <c r="H7" s="201"/>
      <c r="I7" s="6">
        <v>111</v>
      </c>
      <c r="J7" s="255">
        <v>24111300</v>
      </c>
      <c r="K7" s="255">
        <v>21235237</v>
      </c>
    </row>
    <row r="8" spans="1:11" ht="12.75" customHeight="1">
      <c r="A8" s="190" t="s">
        <v>162</v>
      </c>
      <c r="B8" s="191"/>
      <c r="C8" s="191"/>
      <c r="D8" s="191"/>
      <c r="E8" s="191"/>
      <c r="F8" s="191"/>
      <c r="G8" s="191"/>
      <c r="H8" s="192"/>
      <c r="I8" s="4">
        <v>112</v>
      </c>
      <c r="J8" s="254">
        <v>15350557</v>
      </c>
      <c r="K8" s="254">
        <v>14412922</v>
      </c>
    </row>
    <row r="9" spans="1:11" ht="12.75" customHeight="1">
      <c r="A9" s="190" t="s">
        <v>163</v>
      </c>
      <c r="B9" s="191"/>
      <c r="C9" s="191"/>
      <c r="D9" s="191"/>
      <c r="E9" s="191"/>
      <c r="F9" s="191"/>
      <c r="G9" s="191"/>
      <c r="H9" s="192"/>
      <c r="I9" s="4">
        <v>113</v>
      </c>
      <c r="J9" s="12">
        <v>844084</v>
      </c>
      <c r="K9" s="12">
        <v>1059504</v>
      </c>
    </row>
    <row r="10" spans="1:11" ht="12.75" customHeight="1">
      <c r="A10" s="190" t="s">
        <v>164</v>
      </c>
      <c r="B10" s="191"/>
      <c r="C10" s="191"/>
      <c r="D10" s="191"/>
      <c r="E10" s="191"/>
      <c r="F10" s="191"/>
      <c r="G10" s="191"/>
      <c r="H10" s="192"/>
      <c r="I10" s="4">
        <v>114</v>
      </c>
      <c r="J10" s="254">
        <f>J11+J12+J16+J20+J21+J22+J25+J26</f>
        <v>15350557</v>
      </c>
      <c r="K10" s="254">
        <f>K11+K12+K16+K20+K21+K22+K25+K26</f>
        <v>14412922</v>
      </c>
    </row>
    <row r="11" spans="1:11" ht="12.75" customHeight="1">
      <c r="A11" s="190" t="s">
        <v>165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2">
        <v>0</v>
      </c>
      <c r="K11" s="12">
        <v>0</v>
      </c>
    </row>
    <row r="12" spans="1:11" ht="12.75" customHeight="1">
      <c r="A12" s="190" t="s">
        <v>166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844084</v>
      </c>
      <c r="K12" s="12">
        <f>SUM(K13:K15)</f>
        <v>1059504</v>
      </c>
    </row>
    <row r="13" spans="1:11" ht="12.75" customHeight="1">
      <c r="A13" s="171" t="s">
        <v>167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3">
        <v>274994</v>
      </c>
      <c r="K13" s="13">
        <v>266178</v>
      </c>
    </row>
    <row r="14" spans="1:11" ht="12.75" customHeight="1">
      <c r="A14" s="171" t="s">
        <v>168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3"/>
      <c r="K14" s="13"/>
    </row>
    <row r="15" spans="1:11" ht="12.75" customHeight="1">
      <c r="A15" s="171" t="s">
        <v>169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3">
        <v>569090</v>
      </c>
      <c r="K15" s="13">
        <v>793326</v>
      </c>
    </row>
    <row r="16" spans="1:11" ht="12.75" customHeight="1">
      <c r="A16" s="190" t="s">
        <v>170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10386023</v>
      </c>
      <c r="K16" s="12">
        <f>SUM(K17:K19)</f>
        <v>9959402</v>
      </c>
    </row>
    <row r="17" spans="1:11" ht="12.75" customHeight="1">
      <c r="A17" s="171" t="s">
        <v>171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3">
        <v>5347052</v>
      </c>
      <c r="K17" s="13">
        <v>5214330</v>
      </c>
    </row>
    <row r="18" spans="1:11" ht="12.75" customHeight="1">
      <c r="A18" s="171" t="s">
        <v>172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3">
        <v>3514441</v>
      </c>
      <c r="K18" s="13">
        <v>3300917</v>
      </c>
    </row>
    <row r="19" spans="1:11" ht="12.75" customHeight="1">
      <c r="A19" s="171" t="s">
        <v>173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3">
        <v>1524530</v>
      </c>
      <c r="K19" s="13">
        <v>1444155</v>
      </c>
    </row>
    <row r="20" spans="1:11" ht="12.75" customHeight="1">
      <c r="A20" s="190" t="s">
        <v>174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137867</v>
      </c>
      <c r="K20" s="13">
        <v>97814</v>
      </c>
    </row>
    <row r="21" spans="1:11" ht="12.75" customHeight="1">
      <c r="A21" s="190" t="s">
        <v>175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3756698</v>
      </c>
      <c r="K21" s="13">
        <v>3296202</v>
      </c>
    </row>
    <row r="22" spans="1:11" ht="12.75" customHeight="1">
      <c r="A22" s="190" t="s">
        <v>176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v>0</v>
      </c>
      <c r="K22" s="12">
        <v>0</v>
      </c>
    </row>
    <row r="23" spans="1:11" ht="12.75" customHeight="1">
      <c r="A23" s="171" t="s">
        <v>177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3"/>
      <c r="K23" s="13"/>
    </row>
    <row r="24" spans="1:11" ht="12.75" customHeight="1">
      <c r="A24" s="171" t="s">
        <v>178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3"/>
      <c r="K24" s="13"/>
    </row>
    <row r="25" spans="1:11" ht="12.75" customHeight="1">
      <c r="A25" s="190" t="s">
        <v>179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225885</v>
      </c>
      <c r="K25" s="13"/>
    </row>
    <row r="26" spans="1:11" ht="12.75" customHeight="1">
      <c r="A26" s="190" t="s">
        <v>180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/>
      <c r="K26" s="13"/>
    </row>
    <row r="27" spans="1:11" ht="12.75" customHeight="1">
      <c r="A27" s="190" t="s">
        <v>181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254">
        <f>SUM(J28:J32)</f>
        <v>32192516</v>
      </c>
      <c r="K27" s="254">
        <f>SUM(K28:K32)</f>
        <v>49341828</v>
      </c>
    </row>
    <row r="28" spans="1:11" ht="12.75" customHeight="1">
      <c r="A28" s="190" t="s">
        <v>182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/>
    </row>
    <row r="29" spans="1:11" ht="12.75" customHeight="1">
      <c r="A29" s="190" t="s">
        <v>183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32192516</v>
      </c>
      <c r="K29" s="13">
        <v>49341828</v>
      </c>
    </row>
    <row r="30" spans="1:11" ht="12.75" customHeight="1">
      <c r="A30" s="190" t="s">
        <v>184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.75" customHeight="1">
      <c r="A31" s="190" t="s">
        <v>185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.75" customHeight="1">
      <c r="A32" s="190" t="s">
        <v>186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.75" customHeight="1">
      <c r="A33" s="190" t="s">
        <v>187</v>
      </c>
      <c r="B33" s="191"/>
      <c r="C33" s="191"/>
      <c r="D33" s="191"/>
      <c r="E33" s="191"/>
      <c r="F33" s="191"/>
      <c r="G33" s="191"/>
      <c r="H33" s="192"/>
      <c r="I33" s="4">
        <v>137</v>
      </c>
      <c r="J33" s="254">
        <f>SUM(J34:J37)</f>
        <v>17411557</v>
      </c>
      <c r="K33" s="254">
        <f>SUM(K34:K37)</f>
        <v>47596650</v>
      </c>
    </row>
    <row r="34" spans="1:11" ht="12.75" customHeight="1">
      <c r="A34" s="190" t="s">
        <v>188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 ht="12.75" customHeight="1">
      <c r="A35" s="190" t="s">
        <v>189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17411557</v>
      </c>
      <c r="K35" s="13">
        <v>47596650</v>
      </c>
    </row>
    <row r="36" spans="1:11" ht="12.75" customHeight="1">
      <c r="A36" s="190" t="s">
        <v>190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.75" customHeight="1">
      <c r="A37" s="190" t="s">
        <v>191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 ht="12.75" customHeight="1">
      <c r="A38" s="190" t="s">
        <v>192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.75" customHeight="1">
      <c r="A39" s="190" t="s">
        <v>193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.75" customHeight="1">
      <c r="A40" s="190" t="s">
        <v>194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.75" customHeight="1">
      <c r="A41" s="190" t="s">
        <v>195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.75" customHeight="1">
      <c r="A42" s="190" t="s">
        <v>196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254">
        <f>J7+J27+J38+J40</f>
        <v>56303816</v>
      </c>
      <c r="K42" s="254">
        <f>K7+K27+K38+K40</f>
        <v>70577065</v>
      </c>
    </row>
    <row r="43" spans="1:11" ht="12.75" customHeight="1">
      <c r="A43" s="190" t="s">
        <v>197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254">
        <f>J10+J33+J39+J41</f>
        <v>32762114</v>
      </c>
      <c r="K43" s="254">
        <f>K10+K33+K39+K41</f>
        <v>62009572</v>
      </c>
    </row>
    <row r="44" spans="1:11" ht="12.75" customHeight="1">
      <c r="A44" s="190" t="s">
        <v>198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23541702</v>
      </c>
      <c r="K44" s="12">
        <f>K42-K43</f>
        <v>8567493</v>
      </c>
    </row>
    <row r="45" spans="1:11" ht="12.75" customHeight="1">
      <c r="A45" s="193" t="s">
        <v>199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23541702</v>
      </c>
      <c r="K45" s="12">
        <f>IF(K42&gt;K43,K42-K43,0)</f>
        <v>8567493</v>
      </c>
    </row>
    <row r="46" spans="1:11" ht="12.75" customHeight="1">
      <c r="A46" s="193" t="s">
        <v>200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0" t="s">
        <v>201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332694</v>
      </c>
      <c r="K47" s="13">
        <v>309926</v>
      </c>
    </row>
    <row r="48" spans="1:11" ht="12.75" customHeight="1">
      <c r="A48" s="190" t="s">
        <v>202</v>
      </c>
      <c r="B48" s="191"/>
      <c r="C48" s="191"/>
      <c r="D48" s="191"/>
      <c r="E48" s="191"/>
      <c r="F48" s="191"/>
      <c r="G48" s="191"/>
      <c r="H48" s="192"/>
      <c r="I48" s="4">
        <v>152</v>
      </c>
      <c r="J48" s="254">
        <f>J44-J47</f>
        <v>23209008</v>
      </c>
      <c r="K48" s="254">
        <f>K44-K47</f>
        <v>8257567</v>
      </c>
    </row>
    <row r="49" spans="1:11" ht="12.75" customHeight="1">
      <c r="A49" s="193" t="s">
        <v>203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23209008</v>
      </c>
      <c r="K49" s="12">
        <f>IF(K48&gt;0,K48,0)</f>
        <v>8257567</v>
      </c>
    </row>
    <row r="50" spans="1:11" ht="12.75" customHeight="1">
      <c r="A50" s="218" t="s">
        <v>204</v>
      </c>
      <c r="B50" s="219"/>
      <c r="C50" s="219"/>
      <c r="D50" s="219"/>
      <c r="E50" s="219"/>
      <c r="F50" s="219"/>
      <c r="G50" s="219"/>
      <c r="H50" s="220"/>
      <c r="I50" s="5">
        <v>154</v>
      </c>
      <c r="J50" s="16">
        <v>0</v>
      </c>
      <c r="K50" s="16">
        <v>0</v>
      </c>
    </row>
    <row r="51" spans="1:11" ht="12.75" customHeight="1">
      <c r="A51" s="221" t="s">
        <v>205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</row>
    <row r="52" spans="1:11" ht="12.75" customHeight="1">
      <c r="A52" s="186" t="s">
        <v>206</v>
      </c>
      <c r="B52" s="187"/>
      <c r="C52" s="187"/>
      <c r="D52" s="187"/>
      <c r="E52" s="187"/>
      <c r="F52" s="187"/>
      <c r="G52" s="187"/>
      <c r="H52" s="187"/>
      <c r="I52" s="214"/>
      <c r="J52" s="214"/>
      <c r="K52" s="215"/>
    </row>
    <row r="53" spans="1:11" ht="12.75" customHeight="1">
      <c r="A53" s="190" t="s">
        <v>207</v>
      </c>
      <c r="B53" s="191"/>
      <c r="C53" s="191"/>
      <c r="D53" s="191"/>
      <c r="E53" s="191"/>
      <c r="F53" s="191"/>
      <c r="G53" s="191"/>
      <c r="H53" s="192"/>
      <c r="I53" s="4">
        <v>155</v>
      </c>
      <c r="J53" s="13"/>
      <c r="K53" s="13"/>
    </row>
    <row r="54" spans="1:11" ht="12.75" customHeight="1">
      <c r="A54" s="196" t="s">
        <v>208</v>
      </c>
      <c r="B54" s="197"/>
      <c r="C54" s="197"/>
      <c r="D54" s="197"/>
      <c r="E54" s="197"/>
      <c r="F54" s="197"/>
      <c r="G54" s="197"/>
      <c r="H54" s="198"/>
      <c r="I54" s="4">
        <v>156</v>
      </c>
      <c r="J54" s="14"/>
      <c r="K54" s="14"/>
    </row>
    <row r="55" spans="1:11" ht="12.75" customHeight="1">
      <c r="A55" s="216" t="s">
        <v>209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ht="12.75" customHeight="1">
      <c r="A56" s="186" t="s">
        <v>210</v>
      </c>
      <c r="B56" s="187"/>
      <c r="C56" s="187"/>
      <c r="D56" s="187"/>
      <c r="E56" s="187"/>
      <c r="F56" s="187"/>
      <c r="G56" s="187"/>
      <c r="H56" s="201"/>
      <c r="I56" s="17">
        <v>157</v>
      </c>
      <c r="J56" s="11">
        <f>J48</f>
        <v>23209008</v>
      </c>
      <c r="K56" s="11">
        <f>K48</f>
        <v>8257567</v>
      </c>
    </row>
    <row r="57" spans="1:11" ht="12.75" customHeight="1">
      <c r="A57" s="190" t="s">
        <v>211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59422877</v>
      </c>
      <c r="K57" s="12">
        <f>SUM(K58:K64)</f>
        <v>15666031</v>
      </c>
    </row>
    <row r="58" spans="1:11" ht="12.75" customHeight="1">
      <c r="A58" s="190" t="s">
        <v>212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>
        <v>59518877</v>
      </c>
      <c r="K58" s="13">
        <v>15251791</v>
      </c>
    </row>
    <row r="59" spans="1:11" ht="12.75" customHeight="1">
      <c r="A59" s="190" t="s">
        <v>213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1" ht="12.75" customHeight="1">
      <c r="A60" s="190" t="s">
        <v>214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>
        <v>-96000</v>
      </c>
      <c r="K60" s="13">
        <v>414240</v>
      </c>
    </row>
    <row r="61" spans="1:11" ht="12.75" customHeight="1">
      <c r="A61" s="190" t="s">
        <v>215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.75" customHeight="1">
      <c r="A62" s="190" t="s">
        <v>216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.75" customHeight="1">
      <c r="A63" s="190" t="s">
        <v>217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.75" customHeight="1">
      <c r="A64" s="190" t="s">
        <v>218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.75" customHeight="1">
      <c r="A65" s="190" t="s">
        <v>219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09">
        <v>11884575</v>
      </c>
      <c r="K65" s="109">
        <v>3133206</v>
      </c>
    </row>
    <row r="66" spans="1:11" ht="12.75" customHeight="1">
      <c r="A66" s="190" t="s">
        <v>220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47538302</v>
      </c>
      <c r="K66" s="12">
        <f>K57-K65</f>
        <v>12532825</v>
      </c>
    </row>
    <row r="67" spans="1:11" ht="12.75" customHeight="1">
      <c r="A67" s="190" t="s">
        <v>221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6">
        <f>J56+J66</f>
        <v>70747310</v>
      </c>
      <c r="K67" s="16">
        <f>K56+K66</f>
        <v>20790392</v>
      </c>
    </row>
    <row r="68" spans="1:11" ht="12.75" customHeight="1">
      <c r="A68" s="216" t="s">
        <v>222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</row>
    <row r="69" spans="1:11" ht="12.75" customHeight="1">
      <c r="A69" s="186" t="s">
        <v>223</v>
      </c>
      <c r="B69" s="187"/>
      <c r="C69" s="187"/>
      <c r="D69" s="187"/>
      <c r="E69" s="187"/>
      <c r="F69" s="187"/>
      <c r="G69" s="187"/>
      <c r="H69" s="187"/>
      <c r="I69" s="214"/>
      <c r="J69" s="214"/>
      <c r="K69" s="215"/>
    </row>
    <row r="70" spans="1:11" ht="12.75" customHeight="1">
      <c r="A70" s="190" t="s">
        <v>207</v>
      </c>
      <c r="B70" s="191"/>
      <c r="C70" s="191"/>
      <c r="D70" s="191"/>
      <c r="E70" s="191"/>
      <c r="F70" s="191"/>
      <c r="G70" s="191"/>
      <c r="H70" s="192"/>
      <c r="I70" s="4">
        <v>169</v>
      </c>
      <c r="J70" s="13"/>
      <c r="K70" s="13"/>
    </row>
    <row r="71" spans="1:11" ht="12.75" customHeight="1">
      <c r="A71" s="196" t="s">
        <v>208</v>
      </c>
      <c r="B71" s="197"/>
      <c r="C71" s="197"/>
      <c r="D71" s="197"/>
      <c r="E71" s="197"/>
      <c r="F71" s="197"/>
      <c r="G71" s="197"/>
      <c r="H71" s="19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2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56" sqref="K56"/>
    </sheetView>
  </sheetViews>
  <sheetFormatPr defaultColWidth="9.140625" defaultRowHeight="12.75"/>
  <cols>
    <col min="8" max="8" width="6.8515625" style="0" customWidth="1"/>
    <col min="10" max="11" width="9.8515625" style="0" bestFit="1" customWidth="1"/>
  </cols>
  <sheetData>
    <row r="1" spans="1:11" ht="12.7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204" t="s">
        <v>53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customHeight="1" thickBot="1">
      <c r="A5" s="231" t="s">
        <v>154</v>
      </c>
      <c r="B5" s="231"/>
      <c r="C5" s="231"/>
      <c r="D5" s="231"/>
      <c r="E5" s="231"/>
      <c r="F5" s="231"/>
      <c r="G5" s="231"/>
      <c r="H5" s="231"/>
      <c r="I5" s="80" t="s">
        <v>155</v>
      </c>
      <c r="J5" s="81" t="s">
        <v>159</v>
      </c>
      <c r="K5" s="81" t="s">
        <v>160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2">
        <v>2</v>
      </c>
      <c r="J6" s="83" t="s">
        <v>4</v>
      </c>
      <c r="K6" s="83" t="s">
        <v>5</v>
      </c>
    </row>
    <row r="7" spans="1:11" ht="12.75" customHeight="1">
      <c r="A7" s="216" t="s">
        <v>225</v>
      </c>
      <c r="B7" s="217"/>
      <c r="C7" s="217"/>
      <c r="D7" s="217"/>
      <c r="E7" s="217"/>
      <c r="F7" s="217"/>
      <c r="G7" s="217"/>
      <c r="H7" s="217"/>
      <c r="I7" s="227"/>
      <c r="J7" s="227"/>
      <c r="K7" s="228"/>
    </row>
    <row r="8" spans="1:11" ht="12.75" customHeight="1">
      <c r="A8" s="171" t="s">
        <v>226</v>
      </c>
      <c r="B8" s="172"/>
      <c r="C8" s="172"/>
      <c r="D8" s="172"/>
      <c r="E8" s="172"/>
      <c r="F8" s="172"/>
      <c r="G8" s="172"/>
      <c r="H8" s="172"/>
      <c r="I8" s="4">
        <v>1</v>
      </c>
      <c r="J8" s="13">
        <v>23541702</v>
      </c>
      <c r="K8" s="13">
        <v>8567493</v>
      </c>
    </row>
    <row r="9" spans="1:11" ht="12.75" customHeight="1">
      <c r="A9" s="171" t="s">
        <v>227</v>
      </c>
      <c r="B9" s="172"/>
      <c r="C9" s="172"/>
      <c r="D9" s="172"/>
      <c r="E9" s="172"/>
      <c r="F9" s="172"/>
      <c r="G9" s="172"/>
      <c r="H9" s="172"/>
      <c r="I9" s="4">
        <v>2</v>
      </c>
      <c r="J9" s="13">
        <v>137867</v>
      </c>
      <c r="K9" s="13">
        <v>97814</v>
      </c>
    </row>
    <row r="10" spans="1:11" ht="12.75" customHeight="1">
      <c r="A10" s="171" t="s">
        <v>228</v>
      </c>
      <c r="B10" s="172"/>
      <c r="C10" s="172"/>
      <c r="D10" s="172"/>
      <c r="E10" s="172"/>
      <c r="F10" s="172"/>
      <c r="G10" s="172"/>
      <c r="H10" s="172"/>
      <c r="I10" s="4">
        <v>3</v>
      </c>
      <c r="J10" s="13"/>
      <c r="K10" s="13">
        <v>3418862</v>
      </c>
    </row>
    <row r="11" spans="1:11" ht="12.75" customHeight="1">
      <c r="A11" s="171" t="s">
        <v>229</v>
      </c>
      <c r="B11" s="172"/>
      <c r="C11" s="172"/>
      <c r="D11" s="172"/>
      <c r="E11" s="172"/>
      <c r="F11" s="172"/>
      <c r="G11" s="172"/>
      <c r="H11" s="172"/>
      <c r="I11" s="4">
        <v>4</v>
      </c>
      <c r="J11" s="13"/>
      <c r="K11" s="13">
        <v>2310462</v>
      </c>
    </row>
    <row r="12" spans="1:11" ht="12.75" customHeight="1">
      <c r="A12" s="171" t="s">
        <v>230</v>
      </c>
      <c r="B12" s="172"/>
      <c r="C12" s="172"/>
      <c r="D12" s="172"/>
      <c r="E12" s="172"/>
      <c r="F12" s="172"/>
      <c r="G12" s="172"/>
      <c r="H12" s="172"/>
      <c r="I12" s="4">
        <v>5</v>
      </c>
      <c r="J12" s="13"/>
      <c r="K12" s="13"/>
    </row>
    <row r="13" spans="1:11" ht="12.75" customHeight="1">
      <c r="A13" s="171" t="s">
        <v>231</v>
      </c>
      <c r="B13" s="172"/>
      <c r="C13" s="172"/>
      <c r="D13" s="172"/>
      <c r="E13" s="172"/>
      <c r="F13" s="172"/>
      <c r="G13" s="172"/>
      <c r="H13" s="172"/>
      <c r="I13" s="4">
        <v>6</v>
      </c>
      <c r="J13" s="13">
        <v>432881</v>
      </c>
      <c r="K13" s="13">
        <v>212</v>
      </c>
    </row>
    <row r="14" spans="1:11" ht="12.75" customHeight="1">
      <c r="A14" s="190" t="s">
        <v>232</v>
      </c>
      <c r="B14" s="191"/>
      <c r="C14" s="191"/>
      <c r="D14" s="191"/>
      <c r="E14" s="191"/>
      <c r="F14" s="191"/>
      <c r="G14" s="191"/>
      <c r="H14" s="191"/>
      <c r="I14" s="4">
        <v>7</v>
      </c>
      <c r="J14" s="12">
        <f>SUM(J8:J13)</f>
        <v>24112450</v>
      </c>
      <c r="K14" s="12">
        <f>SUM(K8:K13)</f>
        <v>14394843</v>
      </c>
    </row>
    <row r="15" spans="1:11" ht="12.75" customHeight="1">
      <c r="A15" s="171" t="s">
        <v>233</v>
      </c>
      <c r="B15" s="172"/>
      <c r="C15" s="172"/>
      <c r="D15" s="172"/>
      <c r="E15" s="172"/>
      <c r="F15" s="172"/>
      <c r="G15" s="172"/>
      <c r="H15" s="172"/>
      <c r="I15" s="4">
        <v>8</v>
      </c>
      <c r="J15" s="13">
        <v>1004162</v>
      </c>
      <c r="K15" s="13"/>
    </row>
    <row r="16" spans="1:11" ht="12.75" customHeight="1">
      <c r="A16" s="171" t="s">
        <v>234</v>
      </c>
      <c r="B16" s="172"/>
      <c r="C16" s="172"/>
      <c r="D16" s="172"/>
      <c r="E16" s="172"/>
      <c r="F16" s="172"/>
      <c r="G16" s="172"/>
      <c r="H16" s="172"/>
      <c r="I16" s="4">
        <v>9</v>
      </c>
      <c r="J16" s="13">
        <v>10792131</v>
      </c>
      <c r="K16" s="13"/>
    </row>
    <row r="17" spans="1:11" ht="12.75" customHeight="1">
      <c r="A17" s="171" t="s">
        <v>235</v>
      </c>
      <c r="B17" s="172"/>
      <c r="C17" s="172"/>
      <c r="D17" s="172"/>
      <c r="E17" s="172"/>
      <c r="F17" s="172"/>
      <c r="G17" s="172"/>
      <c r="H17" s="172"/>
      <c r="I17" s="4">
        <v>10</v>
      </c>
      <c r="J17" s="13"/>
      <c r="K17" s="13"/>
    </row>
    <row r="18" spans="1:11" ht="12.75" customHeight="1">
      <c r="A18" s="171" t="s">
        <v>236</v>
      </c>
      <c r="B18" s="172"/>
      <c r="C18" s="172"/>
      <c r="D18" s="172"/>
      <c r="E18" s="172"/>
      <c r="F18" s="172"/>
      <c r="G18" s="172"/>
      <c r="H18" s="172"/>
      <c r="I18" s="4">
        <v>11</v>
      </c>
      <c r="J18" s="13">
        <v>339485</v>
      </c>
      <c r="K18" s="13">
        <v>710442</v>
      </c>
    </row>
    <row r="19" spans="1:11" ht="12.75" customHeight="1">
      <c r="A19" s="190" t="s">
        <v>237</v>
      </c>
      <c r="B19" s="191"/>
      <c r="C19" s="191"/>
      <c r="D19" s="191"/>
      <c r="E19" s="191"/>
      <c r="F19" s="191"/>
      <c r="G19" s="191"/>
      <c r="H19" s="191"/>
      <c r="I19" s="4">
        <v>12</v>
      </c>
      <c r="J19" s="12">
        <f>SUM(J15:J18)</f>
        <v>12135778</v>
      </c>
      <c r="K19" s="12">
        <f>SUM(K15:K18)</f>
        <v>710442</v>
      </c>
    </row>
    <row r="20" spans="1:11" ht="12.75" customHeight="1">
      <c r="A20" s="190" t="s">
        <v>238</v>
      </c>
      <c r="B20" s="191"/>
      <c r="C20" s="191"/>
      <c r="D20" s="191"/>
      <c r="E20" s="191"/>
      <c r="F20" s="191"/>
      <c r="G20" s="191"/>
      <c r="H20" s="191"/>
      <c r="I20" s="4">
        <v>13</v>
      </c>
      <c r="J20" s="12">
        <f>IF(J14&gt;J19,J14-J19,0)</f>
        <v>11976672</v>
      </c>
      <c r="K20" s="12">
        <f>IF(K14&gt;K19,K14-K19,0)</f>
        <v>13684401</v>
      </c>
    </row>
    <row r="21" spans="1:11" ht="12.75" customHeight="1">
      <c r="A21" s="190" t="s">
        <v>239</v>
      </c>
      <c r="B21" s="191"/>
      <c r="C21" s="191"/>
      <c r="D21" s="191"/>
      <c r="E21" s="191"/>
      <c r="F21" s="191"/>
      <c r="G21" s="191"/>
      <c r="H21" s="191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 customHeight="1">
      <c r="A22" s="216" t="s">
        <v>240</v>
      </c>
      <c r="B22" s="217"/>
      <c r="C22" s="217"/>
      <c r="D22" s="217"/>
      <c r="E22" s="217"/>
      <c r="F22" s="217"/>
      <c r="G22" s="217"/>
      <c r="H22" s="217"/>
      <c r="I22" s="227"/>
      <c r="J22" s="227"/>
      <c r="K22" s="228"/>
    </row>
    <row r="23" spans="1:11" ht="12.75" customHeight="1">
      <c r="A23" s="171" t="s">
        <v>241</v>
      </c>
      <c r="B23" s="172"/>
      <c r="C23" s="172"/>
      <c r="D23" s="172"/>
      <c r="E23" s="172"/>
      <c r="F23" s="172"/>
      <c r="G23" s="172"/>
      <c r="H23" s="172"/>
      <c r="I23" s="4">
        <v>15</v>
      </c>
      <c r="J23" s="8"/>
      <c r="K23" s="13"/>
    </row>
    <row r="24" spans="1:11" ht="12.75" customHeight="1">
      <c r="A24" s="171" t="s">
        <v>242</v>
      </c>
      <c r="B24" s="172"/>
      <c r="C24" s="172"/>
      <c r="D24" s="172"/>
      <c r="E24" s="172"/>
      <c r="F24" s="172"/>
      <c r="G24" s="172"/>
      <c r="H24" s="172"/>
      <c r="I24" s="4">
        <v>16</v>
      </c>
      <c r="J24" s="8"/>
      <c r="K24" s="13"/>
    </row>
    <row r="25" spans="1:11" ht="12.75" customHeight="1">
      <c r="A25" s="171" t="s">
        <v>243</v>
      </c>
      <c r="B25" s="172"/>
      <c r="C25" s="172"/>
      <c r="D25" s="172"/>
      <c r="E25" s="172"/>
      <c r="F25" s="172"/>
      <c r="G25" s="172"/>
      <c r="H25" s="172"/>
      <c r="I25" s="4">
        <v>17</v>
      </c>
      <c r="J25" s="8"/>
      <c r="K25" s="13"/>
    </row>
    <row r="26" spans="1:11" ht="12.75" customHeight="1">
      <c r="A26" s="171" t="s">
        <v>244</v>
      </c>
      <c r="B26" s="172"/>
      <c r="C26" s="172"/>
      <c r="D26" s="172"/>
      <c r="E26" s="172"/>
      <c r="F26" s="172"/>
      <c r="G26" s="172"/>
      <c r="H26" s="172"/>
      <c r="I26" s="4">
        <v>18</v>
      </c>
      <c r="J26" s="8"/>
      <c r="K26" s="13"/>
    </row>
    <row r="27" spans="1:11" ht="12.75" customHeight="1">
      <c r="A27" s="171" t="s">
        <v>245</v>
      </c>
      <c r="B27" s="172"/>
      <c r="C27" s="172"/>
      <c r="D27" s="172"/>
      <c r="E27" s="172"/>
      <c r="F27" s="172"/>
      <c r="G27" s="172"/>
      <c r="H27" s="172"/>
      <c r="I27" s="4">
        <v>19</v>
      </c>
      <c r="J27" s="8"/>
      <c r="K27" s="13"/>
    </row>
    <row r="28" spans="1:11" ht="12.75" customHeight="1">
      <c r="A28" s="190" t="s">
        <v>246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0</v>
      </c>
    </row>
    <row r="29" spans="1:11" ht="12.75" customHeight="1">
      <c r="A29" s="171" t="s">
        <v>247</v>
      </c>
      <c r="B29" s="172"/>
      <c r="C29" s="172"/>
      <c r="D29" s="172"/>
      <c r="E29" s="172"/>
      <c r="F29" s="172"/>
      <c r="G29" s="172"/>
      <c r="H29" s="172"/>
      <c r="I29" s="4">
        <v>21</v>
      </c>
      <c r="J29" s="13">
        <v>48643</v>
      </c>
      <c r="K29" s="13">
        <v>27127</v>
      </c>
    </row>
    <row r="30" spans="1:11" ht="12.75" customHeight="1">
      <c r="A30" s="171" t="s">
        <v>248</v>
      </c>
      <c r="B30" s="172"/>
      <c r="C30" s="172"/>
      <c r="D30" s="172"/>
      <c r="E30" s="172"/>
      <c r="F30" s="172"/>
      <c r="G30" s="172"/>
      <c r="H30" s="172"/>
      <c r="I30" s="4">
        <v>22</v>
      </c>
      <c r="J30" s="13"/>
      <c r="K30" s="13"/>
    </row>
    <row r="31" spans="1:11" ht="12.75" customHeight="1">
      <c r="A31" s="171" t="s">
        <v>249</v>
      </c>
      <c r="B31" s="172"/>
      <c r="C31" s="172"/>
      <c r="D31" s="172"/>
      <c r="E31" s="172"/>
      <c r="F31" s="172"/>
      <c r="G31" s="172"/>
      <c r="H31" s="172"/>
      <c r="I31" s="4">
        <v>23</v>
      </c>
      <c r="J31" s="13"/>
      <c r="K31" s="13"/>
    </row>
    <row r="32" spans="1:11" ht="12.75" customHeight="1">
      <c r="A32" s="190" t="s">
        <v>250</v>
      </c>
      <c r="B32" s="191"/>
      <c r="C32" s="191"/>
      <c r="D32" s="191"/>
      <c r="E32" s="191"/>
      <c r="F32" s="191"/>
      <c r="G32" s="191"/>
      <c r="H32" s="191"/>
      <c r="I32" s="4">
        <v>24</v>
      </c>
      <c r="J32" s="12">
        <f>SUM(J29:J31)</f>
        <v>48643</v>
      </c>
      <c r="K32" s="12">
        <f>SUM(K29:K31)</f>
        <v>27127</v>
      </c>
    </row>
    <row r="33" spans="1:11" ht="12.75" customHeight="1">
      <c r="A33" s="190" t="s">
        <v>251</v>
      </c>
      <c r="B33" s="191"/>
      <c r="C33" s="191"/>
      <c r="D33" s="191"/>
      <c r="E33" s="191"/>
      <c r="F33" s="191"/>
      <c r="G33" s="191"/>
      <c r="H33" s="191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 customHeight="1">
      <c r="A34" s="190" t="s">
        <v>252</v>
      </c>
      <c r="B34" s="191"/>
      <c r="C34" s="191"/>
      <c r="D34" s="191"/>
      <c r="E34" s="191"/>
      <c r="F34" s="191"/>
      <c r="G34" s="191"/>
      <c r="H34" s="191"/>
      <c r="I34" s="4">
        <v>26</v>
      </c>
      <c r="J34" s="12">
        <f>IF(J32&gt;J28,J32-J28,0)</f>
        <v>48643</v>
      </c>
      <c r="K34" s="12">
        <f>IF(K32&gt;K28,K32-K28,0)</f>
        <v>27127</v>
      </c>
    </row>
    <row r="35" spans="1:11" ht="12.75" customHeight="1">
      <c r="A35" s="216" t="s">
        <v>253</v>
      </c>
      <c r="B35" s="217"/>
      <c r="C35" s="217"/>
      <c r="D35" s="217"/>
      <c r="E35" s="217"/>
      <c r="F35" s="217"/>
      <c r="G35" s="217"/>
      <c r="H35" s="217"/>
      <c r="I35" s="227"/>
      <c r="J35" s="227"/>
      <c r="K35" s="228"/>
    </row>
    <row r="36" spans="1:11" ht="12.75" customHeight="1">
      <c r="A36" s="171" t="s">
        <v>254</v>
      </c>
      <c r="B36" s="172"/>
      <c r="C36" s="172"/>
      <c r="D36" s="172"/>
      <c r="E36" s="172"/>
      <c r="F36" s="172"/>
      <c r="G36" s="172"/>
      <c r="H36" s="172"/>
      <c r="I36" s="4">
        <v>27</v>
      </c>
      <c r="J36" s="13"/>
      <c r="K36" s="13"/>
    </row>
    <row r="37" spans="1:11" ht="12.75" customHeight="1">
      <c r="A37" s="171" t="s">
        <v>255</v>
      </c>
      <c r="B37" s="172"/>
      <c r="C37" s="172"/>
      <c r="D37" s="172"/>
      <c r="E37" s="172"/>
      <c r="F37" s="172"/>
      <c r="G37" s="172"/>
      <c r="H37" s="172"/>
      <c r="I37" s="4">
        <v>28</v>
      </c>
      <c r="J37" s="13">
        <v>4280179</v>
      </c>
      <c r="K37" s="13">
        <v>295406152</v>
      </c>
    </row>
    <row r="38" spans="1:11" ht="12.75" customHeight="1">
      <c r="A38" s="171" t="s">
        <v>256</v>
      </c>
      <c r="B38" s="172"/>
      <c r="C38" s="172"/>
      <c r="D38" s="172"/>
      <c r="E38" s="172"/>
      <c r="F38" s="172"/>
      <c r="G38" s="172"/>
      <c r="H38" s="172"/>
      <c r="I38" s="4">
        <v>29</v>
      </c>
      <c r="J38" s="13">
        <v>57134</v>
      </c>
      <c r="K38" s="13">
        <v>114325</v>
      </c>
    </row>
    <row r="39" spans="1:11" ht="12.75" customHeight="1">
      <c r="A39" s="190" t="s">
        <v>257</v>
      </c>
      <c r="B39" s="191"/>
      <c r="C39" s="191"/>
      <c r="D39" s="191"/>
      <c r="E39" s="191"/>
      <c r="F39" s="191"/>
      <c r="G39" s="191"/>
      <c r="H39" s="191"/>
      <c r="I39" s="4">
        <v>30</v>
      </c>
      <c r="J39" s="12">
        <f>SUM(J36:J38)</f>
        <v>4337313</v>
      </c>
      <c r="K39" s="12">
        <f>SUM(K36:K38)</f>
        <v>295520477</v>
      </c>
    </row>
    <row r="40" spans="1:11" ht="12.75" customHeight="1">
      <c r="A40" s="171" t="s">
        <v>258</v>
      </c>
      <c r="B40" s="172"/>
      <c r="C40" s="172"/>
      <c r="D40" s="172"/>
      <c r="E40" s="172"/>
      <c r="F40" s="172"/>
      <c r="G40" s="172"/>
      <c r="H40" s="172"/>
      <c r="I40" s="4">
        <v>31</v>
      </c>
      <c r="J40" s="13">
        <v>9824894</v>
      </c>
      <c r="K40" s="13">
        <v>23248294</v>
      </c>
    </row>
    <row r="41" spans="1:11" ht="12.75" customHeight="1">
      <c r="A41" s="171" t="s">
        <v>259</v>
      </c>
      <c r="B41" s="172"/>
      <c r="C41" s="172"/>
      <c r="D41" s="172"/>
      <c r="E41" s="172"/>
      <c r="F41" s="172"/>
      <c r="G41" s="172"/>
      <c r="H41" s="172"/>
      <c r="I41" s="4">
        <v>32</v>
      </c>
      <c r="J41" s="13"/>
      <c r="K41" s="13"/>
    </row>
    <row r="42" spans="1:11" ht="12.75" customHeight="1">
      <c r="A42" s="171" t="s">
        <v>260</v>
      </c>
      <c r="B42" s="172"/>
      <c r="C42" s="172"/>
      <c r="D42" s="172"/>
      <c r="E42" s="172"/>
      <c r="F42" s="172"/>
      <c r="G42" s="172"/>
      <c r="H42" s="172"/>
      <c r="I42" s="4">
        <v>33</v>
      </c>
      <c r="J42" s="13"/>
      <c r="K42" s="13"/>
    </row>
    <row r="43" spans="1:11" ht="12.75" customHeight="1">
      <c r="A43" s="171" t="s">
        <v>261</v>
      </c>
      <c r="B43" s="172"/>
      <c r="C43" s="172"/>
      <c r="D43" s="172"/>
      <c r="E43" s="172"/>
      <c r="F43" s="172"/>
      <c r="G43" s="172"/>
      <c r="H43" s="172"/>
      <c r="I43" s="4">
        <v>34</v>
      </c>
      <c r="J43" s="13"/>
      <c r="K43" s="13"/>
    </row>
    <row r="44" spans="1:11" ht="12.75" customHeight="1">
      <c r="A44" s="171" t="s">
        <v>262</v>
      </c>
      <c r="B44" s="172"/>
      <c r="C44" s="172"/>
      <c r="D44" s="172"/>
      <c r="E44" s="172"/>
      <c r="F44" s="172"/>
      <c r="G44" s="172"/>
      <c r="H44" s="172"/>
      <c r="I44" s="4">
        <v>35</v>
      </c>
      <c r="J44" s="13">
        <v>6400661</v>
      </c>
      <c r="K44" s="13">
        <v>285970129</v>
      </c>
    </row>
    <row r="45" spans="1:11" ht="12.75" customHeight="1">
      <c r="A45" s="190" t="s">
        <v>263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16225555</v>
      </c>
      <c r="K45" s="12">
        <f>SUM(K40:K44)</f>
        <v>309218423</v>
      </c>
    </row>
    <row r="46" spans="1:11" ht="12.75" customHeight="1">
      <c r="A46" s="190" t="s">
        <v>264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 customHeight="1">
      <c r="A47" s="190" t="s">
        <v>265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11888242</v>
      </c>
      <c r="K47" s="12">
        <f>IF(K45&gt;K39,K45-K39,0)</f>
        <v>13697946</v>
      </c>
    </row>
    <row r="48" spans="1:11" ht="12.75" customHeight="1">
      <c r="A48" s="171" t="s">
        <v>266</v>
      </c>
      <c r="B48" s="172"/>
      <c r="C48" s="172"/>
      <c r="D48" s="172"/>
      <c r="E48" s="172"/>
      <c r="F48" s="172"/>
      <c r="G48" s="172"/>
      <c r="H48" s="172"/>
      <c r="I48" s="4">
        <v>39</v>
      </c>
      <c r="J48" s="9">
        <f>IF(J20-J21+J33-J34+J46-J47&gt;0,J20-J21+J33-J34+J46-J47,0)</f>
        <v>39787</v>
      </c>
      <c r="K48" s="12">
        <f>IF(K20-K21+K33-K34+K46-K47&gt;0,K20-K21+K33-K34+K46-K47,0)</f>
        <v>0</v>
      </c>
    </row>
    <row r="49" spans="1:11" ht="12.75" customHeight="1">
      <c r="A49" s="171" t="s">
        <v>267</v>
      </c>
      <c r="B49" s="172"/>
      <c r="C49" s="172"/>
      <c r="D49" s="172"/>
      <c r="E49" s="172"/>
      <c r="F49" s="172"/>
      <c r="G49" s="172"/>
      <c r="H49" s="17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40672</v>
      </c>
    </row>
    <row r="50" spans="1:11" ht="12.75" customHeight="1">
      <c r="A50" s="171" t="s">
        <v>268</v>
      </c>
      <c r="B50" s="172"/>
      <c r="C50" s="172"/>
      <c r="D50" s="172"/>
      <c r="E50" s="172"/>
      <c r="F50" s="172"/>
      <c r="G50" s="172"/>
      <c r="H50" s="172"/>
      <c r="I50" s="4">
        <v>41</v>
      </c>
      <c r="J50" s="13">
        <v>27871</v>
      </c>
      <c r="K50" s="13">
        <v>67658</v>
      </c>
    </row>
    <row r="51" spans="1:11" ht="12.75" customHeight="1">
      <c r="A51" s="171" t="s">
        <v>269</v>
      </c>
      <c r="B51" s="172"/>
      <c r="C51" s="172"/>
      <c r="D51" s="172"/>
      <c r="E51" s="172"/>
      <c r="F51" s="172"/>
      <c r="G51" s="172"/>
      <c r="H51" s="172"/>
      <c r="I51" s="4">
        <v>42</v>
      </c>
      <c r="J51" s="13">
        <v>39787</v>
      </c>
      <c r="K51" s="13">
        <v>0</v>
      </c>
    </row>
    <row r="52" spans="1:11" ht="12.75" customHeight="1">
      <c r="A52" s="171" t="s">
        <v>270</v>
      </c>
      <c r="B52" s="172"/>
      <c r="C52" s="172"/>
      <c r="D52" s="172"/>
      <c r="E52" s="172"/>
      <c r="F52" s="172"/>
      <c r="G52" s="172"/>
      <c r="H52" s="172"/>
      <c r="I52" s="4">
        <v>43</v>
      </c>
      <c r="J52" s="8"/>
      <c r="K52" s="13">
        <v>40672</v>
      </c>
    </row>
    <row r="53" spans="1:11" ht="12.75" customHeight="1">
      <c r="A53" s="171" t="s">
        <v>271</v>
      </c>
      <c r="B53" s="172"/>
      <c r="C53" s="172"/>
      <c r="D53" s="172"/>
      <c r="E53" s="172"/>
      <c r="F53" s="172"/>
      <c r="G53" s="172"/>
      <c r="H53" s="172"/>
      <c r="I53" s="7">
        <v>44</v>
      </c>
      <c r="J53" s="10">
        <f>J50+J51-J52</f>
        <v>67658</v>
      </c>
      <c r="K53" s="16">
        <f>K50+K51-K52</f>
        <v>26986</v>
      </c>
    </row>
  </sheetData>
  <sheetProtection/>
  <mergeCells count="52"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15:K18 J23:K27 J50:K52 J8:K13 J36:K38 J40:K44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4:K14 J19:K21 J28:K28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 customHeight="1">
      <c r="A1" s="248" t="s">
        <v>272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6"/>
    </row>
    <row r="2" spans="1:12" ht="15.75">
      <c r="A2" s="84"/>
      <c r="B2" s="85"/>
      <c r="C2" s="235" t="s">
        <v>273</v>
      </c>
      <c r="D2" s="235"/>
      <c r="E2" s="110">
        <v>42370</v>
      </c>
      <c r="F2" s="88" t="s">
        <v>19</v>
      </c>
      <c r="G2" s="236">
        <v>42735</v>
      </c>
      <c r="H2" s="237"/>
      <c r="I2" s="85"/>
      <c r="J2" s="85"/>
      <c r="K2" s="85"/>
      <c r="L2" s="89"/>
    </row>
    <row r="3" spans="1:11" ht="24" customHeight="1" thickBot="1">
      <c r="A3" s="238" t="s">
        <v>154</v>
      </c>
      <c r="B3" s="238"/>
      <c r="C3" s="238"/>
      <c r="D3" s="238"/>
      <c r="E3" s="238"/>
      <c r="F3" s="238"/>
      <c r="G3" s="238"/>
      <c r="H3" s="238"/>
      <c r="I3" s="90" t="s">
        <v>155</v>
      </c>
      <c r="J3" s="91" t="s">
        <v>159</v>
      </c>
      <c r="K3" s="91" t="s">
        <v>160</v>
      </c>
    </row>
    <row r="4" spans="1:11" ht="12.75">
      <c r="A4" s="239">
        <v>1</v>
      </c>
      <c r="B4" s="239"/>
      <c r="C4" s="239"/>
      <c r="D4" s="239"/>
      <c r="E4" s="239"/>
      <c r="F4" s="239"/>
      <c r="G4" s="239"/>
      <c r="H4" s="239"/>
      <c r="I4" s="93">
        <v>2</v>
      </c>
      <c r="J4" s="92" t="s">
        <v>4</v>
      </c>
      <c r="K4" s="92" t="s">
        <v>5</v>
      </c>
    </row>
    <row r="5" spans="1:11" ht="12.75" customHeight="1">
      <c r="A5" s="233" t="s">
        <v>274</v>
      </c>
      <c r="B5" s="234"/>
      <c r="C5" s="234"/>
      <c r="D5" s="234"/>
      <c r="E5" s="234"/>
      <c r="F5" s="234"/>
      <c r="G5" s="234"/>
      <c r="H5" s="234"/>
      <c r="I5" s="94">
        <v>1</v>
      </c>
      <c r="J5" s="11">
        <v>232000000</v>
      </c>
      <c r="K5" s="11">
        <v>232000000</v>
      </c>
    </row>
    <row r="6" spans="1:11" ht="12.75" customHeight="1">
      <c r="A6" s="233" t="s">
        <v>275</v>
      </c>
      <c r="B6" s="234"/>
      <c r="C6" s="234"/>
      <c r="D6" s="234"/>
      <c r="E6" s="234"/>
      <c r="F6" s="234"/>
      <c r="G6" s="234"/>
      <c r="H6" s="234"/>
      <c r="I6" s="94">
        <v>2</v>
      </c>
      <c r="J6" s="13">
        <v>-21677477</v>
      </c>
      <c r="K6" s="13">
        <v>-21979230</v>
      </c>
    </row>
    <row r="7" spans="1:11" ht="12.75" customHeight="1">
      <c r="A7" s="233" t="s">
        <v>276</v>
      </c>
      <c r="B7" s="234"/>
      <c r="C7" s="234"/>
      <c r="D7" s="234"/>
      <c r="E7" s="234"/>
      <c r="F7" s="234"/>
      <c r="G7" s="234"/>
      <c r="H7" s="234"/>
      <c r="I7" s="94">
        <v>3</v>
      </c>
      <c r="J7" s="13">
        <v>40123672</v>
      </c>
      <c r="K7" s="13">
        <v>41700199</v>
      </c>
    </row>
    <row r="8" spans="1:11" ht="12.75" customHeight="1">
      <c r="A8" s="233" t="s">
        <v>277</v>
      </c>
      <c r="B8" s="234"/>
      <c r="C8" s="234"/>
      <c r="D8" s="234"/>
      <c r="E8" s="234"/>
      <c r="F8" s="234"/>
      <c r="G8" s="234"/>
      <c r="H8" s="234"/>
      <c r="I8" s="94">
        <v>4</v>
      </c>
      <c r="J8" s="13">
        <v>210763280</v>
      </c>
      <c r="K8" s="13">
        <v>232811838</v>
      </c>
    </row>
    <row r="9" spans="1:11" ht="12.75" customHeight="1">
      <c r="A9" s="233" t="s">
        <v>278</v>
      </c>
      <c r="B9" s="234"/>
      <c r="C9" s="234"/>
      <c r="D9" s="234"/>
      <c r="E9" s="234"/>
      <c r="F9" s="234"/>
      <c r="G9" s="234"/>
      <c r="H9" s="234"/>
      <c r="I9" s="94">
        <v>5</v>
      </c>
      <c r="J9" s="13">
        <v>23209008</v>
      </c>
      <c r="K9" s="13">
        <v>8257567</v>
      </c>
    </row>
    <row r="10" spans="1:11" ht="12.75" customHeight="1">
      <c r="A10" s="233" t="s">
        <v>279</v>
      </c>
      <c r="B10" s="234"/>
      <c r="C10" s="234"/>
      <c r="D10" s="234"/>
      <c r="E10" s="234"/>
      <c r="F10" s="234"/>
      <c r="G10" s="234"/>
      <c r="H10" s="234"/>
      <c r="I10" s="94">
        <v>6</v>
      </c>
      <c r="J10" s="13"/>
      <c r="K10" s="13"/>
    </row>
    <row r="11" spans="1:11" ht="12.75" customHeight="1">
      <c r="A11" s="233" t="s">
        <v>280</v>
      </c>
      <c r="B11" s="234"/>
      <c r="C11" s="234"/>
      <c r="D11" s="234"/>
      <c r="E11" s="234"/>
      <c r="F11" s="234"/>
      <c r="G11" s="234"/>
      <c r="H11" s="234"/>
      <c r="I11" s="94">
        <v>7</v>
      </c>
      <c r="J11" s="13"/>
      <c r="K11" s="13"/>
    </row>
    <row r="12" spans="1:11" ht="12.75" customHeight="1">
      <c r="A12" s="233" t="s">
        <v>281</v>
      </c>
      <c r="B12" s="234"/>
      <c r="C12" s="234"/>
      <c r="D12" s="234"/>
      <c r="E12" s="234"/>
      <c r="F12" s="234"/>
      <c r="G12" s="234"/>
      <c r="H12" s="234"/>
      <c r="I12" s="94">
        <v>8</v>
      </c>
      <c r="J12" s="13">
        <v>-1040000</v>
      </c>
      <c r="K12" s="13">
        <v>-625760</v>
      </c>
    </row>
    <row r="13" spans="1:11" ht="12.75" customHeight="1">
      <c r="A13" s="233" t="s">
        <v>282</v>
      </c>
      <c r="B13" s="234"/>
      <c r="C13" s="234"/>
      <c r="D13" s="234"/>
      <c r="E13" s="234"/>
      <c r="F13" s="234"/>
      <c r="G13" s="234"/>
      <c r="H13" s="234"/>
      <c r="I13" s="94">
        <v>9</v>
      </c>
      <c r="J13" s="13">
        <v>152338132</v>
      </c>
      <c r="K13" s="13">
        <v>167589923</v>
      </c>
    </row>
    <row r="14" spans="1:11" ht="12.75" customHeight="1">
      <c r="A14" s="244" t="s">
        <v>283</v>
      </c>
      <c r="B14" s="245"/>
      <c r="C14" s="245"/>
      <c r="D14" s="245"/>
      <c r="E14" s="245"/>
      <c r="F14" s="245"/>
      <c r="G14" s="245"/>
      <c r="H14" s="245"/>
      <c r="I14" s="94">
        <v>10</v>
      </c>
      <c r="J14" s="12">
        <f>SUM(J5:J13)</f>
        <v>635716615</v>
      </c>
      <c r="K14" s="12">
        <f>SUM(K5:K13)</f>
        <v>659754537</v>
      </c>
    </row>
    <row r="15" spans="1:11" ht="12.75" customHeight="1">
      <c r="A15" s="233" t="s">
        <v>284</v>
      </c>
      <c r="B15" s="234"/>
      <c r="C15" s="234"/>
      <c r="D15" s="234"/>
      <c r="E15" s="234"/>
      <c r="F15" s="234"/>
      <c r="G15" s="234"/>
      <c r="H15" s="234"/>
      <c r="I15" s="94">
        <v>11</v>
      </c>
      <c r="J15" s="13">
        <v>59518877</v>
      </c>
      <c r="K15" s="13">
        <v>15251791</v>
      </c>
    </row>
    <row r="16" spans="1:11" ht="12.75" customHeight="1">
      <c r="A16" s="233" t="s">
        <v>285</v>
      </c>
      <c r="B16" s="234"/>
      <c r="C16" s="234"/>
      <c r="D16" s="234"/>
      <c r="E16" s="234"/>
      <c r="F16" s="234"/>
      <c r="G16" s="234"/>
      <c r="H16" s="234"/>
      <c r="I16" s="94">
        <v>12</v>
      </c>
      <c r="J16" s="13"/>
      <c r="K16" s="13"/>
    </row>
    <row r="17" spans="1:11" ht="12.75" customHeight="1">
      <c r="A17" s="233" t="s">
        <v>286</v>
      </c>
      <c r="B17" s="234"/>
      <c r="C17" s="234"/>
      <c r="D17" s="234"/>
      <c r="E17" s="234"/>
      <c r="F17" s="234"/>
      <c r="G17" s="234"/>
      <c r="H17" s="234"/>
      <c r="I17" s="94">
        <v>13</v>
      </c>
      <c r="J17" s="13"/>
      <c r="K17" s="13"/>
    </row>
    <row r="18" spans="1:11" ht="12.75" customHeight="1">
      <c r="A18" s="233" t="s">
        <v>287</v>
      </c>
      <c r="B18" s="234"/>
      <c r="C18" s="234"/>
      <c r="D18" s="234"/>
      <c r="E18" s="234"/>
      <c r="F18" s="234"/>
      <c r="G18" s="234"/>
      <c r="H18" s="234"/>
      <c r="I18" s="94">
        <v>14</v>
      </c>
      <c r="J18" s="13"/>
      <c r="K18" s="13"/>
    </row>
    <row r="19" spans="1:11" ht="12.75" customHeight="1">
      <c r="A19" s="233" t="s">
        <v>288</v>
      </c>
      <c r="B19" s="234"/>
      <c r="C19" s="234"/>
      <c r="D19" s="234"/>
      <c r="E19" s="234"/>
      <c r="F19" s="234"/>
      <c r="G19" s="234"/>
      <c r="H19" s="234"/>
      <c r="I19" s="94">
        <v>15</v>
      </c>
      <c r="J19" s="13"/>
      <c r="K19" s="13"/>
    </row>
    <row r="20" spans="1:11" ht="12.75" customHeight="1">
      <c r="A20" s="233" t="s">
        <v>289</v>
      </c>
      <c r="B20" s="234"/>
      <c r="C20" s="234"/>
      <c r="D20" s="234"/>
      <c r="E20" s="234"/>
      <c r="F20" s="234"/>
      <c r="G20" s="234"/>
      <c r="H20" s="234"/>
      <c r="I20" s="94">
        <v>16</v>
      </c>
      <c r="J20" s="13">
        <v>23170142</v>
      </c>
      <c r="K20" s="13">
        <v>8786131</v>
      </c>
    </row>
    <row r="21" spans="1:11" ht="12.75" customHeight="1">
      <c r="A21" s="244" t="s">
        <v>290</v>
      </c>
      <c r="B21" s="245"/>
      <c r="C21" s="245"/>
      <c r="D21" s="245"/>
      <c r="E21" s="245"/>
      <c r="F21" s="245"/>
      <c r="G21" s="245"/>
      <c r="H21" s="245"/>
      <c r="I21" s="94">
        <v>17</v>
      </c>
      <c r="J21" s="16">
        <f>SUM(J15:J20)</f>
        <v>82689019</v>
      </c>
      <c r="K21" s="16">
        <f>SUM(K15:K20)</f>
        <v>24037922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 customHeight="1">
      <c r="A23" s="240" t="s">
        <v>291</v>
      </c>
      <c r="B23" s="241"/>
      <c r="C23" s="241"/>
      <c r="D23" s="241"/>
      <c r="E23" s="241"/>
      <c r="F23" s="241"/>
      <c r="G23" s="241"/>
      <c r="H23" s="241"/>
      <c r="I23" s="97">
        <v>18</v>
      </c>
      <c r="J23" s="95"/>
      <c r="K23" s="95"/>
    </row>
    <row r="24" spans="1:11" ht="23.25" customHeight="1">
      <c r="A24" s="242" t="s">
        <v>292</v>
      </c>
      <c r="B24" s="243"/>
      <c r="C24" s="243"/>
      <c r="D24" s="243"/>
      <c r="E24" s="243"/>
      <c r="F24" s="243"/>
      <c r="G24" s="243"/>
      <c r="H24" s="243"/>
      <c r="I24" s="98">
        <v>19</v>
      </c>
      <c r="J24" s="96"/>
      <c r="K24" s="96"/>
    </row>
    <row r="25" spans="1:11" ht="30" customHeight="1">
      <c r="A25" s="246" t="s">
        <v>293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Vanesa Topić</cp:lastModifiedBy>
  <cp:lastPrinted>2011-05-10T07:08:00Z</cp:lastPrinted>
  <dcterms:created xsi:type="dcterms:W3CDTF">2008-10-17T11:51:54Z</dcterms:created>
  <dcterms:modified xsi:type="dcterms:W3CDTF">2017-04-14T07:26:14Z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