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880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<sst xmlns="http://schemas.openxmlformats.org/spreadsheetml/2006/main" count="402" uniqueCount="351">
  <si>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</si>
  <si>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</si>
  <si>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</si>
  <si>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</si>
  <si>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</si>
  <si>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</si>
  <si>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</si>
  <si>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</si>
  <si>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</si>
  <si>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</si>
  <si>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</si>
  <si>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</si>
  <si>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</si>
  <si>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</si>
  <si>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</si>
  <si>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</si>
  <si>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</si>
  <si>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</si>
  <si>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</si>
  <si>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</si>
  <si>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</si>
  <si>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</si>
  <si>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</si>
  <si>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</si>
  <si>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</si>
  <si>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</si>
  <si>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</si>
  <si>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</si>
  <si>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</si>
  <si>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</si>
  <si>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</si>
  <si>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</si>
  <si>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</si>
  <si>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</si>
  <si>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</si>
  <si>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</si>
  <si>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</si>
  <si>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</si>
  <si>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</si>
  <si>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</si>
  <si>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</si>
  <si>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</si>
  <si>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</si>
  <si>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</si>
  <si>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</si>
  <si>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</si>
  <si>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</si>
  <si>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</si>
  <si>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</si>
  <si>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</si>
  <si>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</si>
  <si>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</si>
  <si>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</si>
  <si>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</si>
  <si>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</si>
  <si>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</si>
  <si>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</si>
  <si>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</si>
  <si>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</si>
  <si>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</si>
  <si>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</si>
  <si>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</si>
  <si>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</si>
  <si>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</si>
  <si>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</si>
  <si>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</si>
  <si>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</si>
  <si>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</si>
  <si>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</si>
  <si>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</si>
  <si>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</si>
  <si>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</si>
  <si>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</si>
  <si>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</si>
  <si>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</si>
  <si>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</si>
  <si>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</si>
  <si>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</si>
  <si>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</si>
  <si>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</si>
  <si>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</si>
  <si>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</si>
  <si>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</si>
  <si>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</si>
  <si>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</si>
  <si>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</si>
  <si>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</si>
  <si>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</si>
  <si>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</si>
  <si>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</si>
  <si>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</si>
  <si>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</si>
  <si>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</si>
  <si>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</si>
  <si>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</si>
  <si>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</si>
  <si>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</si>
  <si>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</si>
  <si>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</si>
  <si>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</si>
  <si>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</si>
  <si>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</si>
  <si>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</si>
  <si>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</si>
  <si>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</si>
  <si>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</si>
  <si>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</si>
  <si>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</si>
  <si>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</si>
  <si>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</si>
  <si>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</si>
  <si>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</si>
  <si>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</si>
  <si>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</si>
  <si>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</si>
  <si>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</si>
  <si>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</si>
  <si>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</si>
  <si>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</si>
  <si>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</si>
  <si>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</si>
  <si>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</si>
  <si>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</si>
  <si>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</si>
  <si>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</si>
  <si>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</si>
  <si>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</si>
  <si>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</si>
  <si>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</si>
  <si>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</si>
  <si>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</si>
  <si>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</si>
  <si>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</si>
  <si>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</si>
  <si>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</si>
  <si>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</si>
  <si>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</si>
  <si>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</si>
  <si>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</si>
  <si>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</si>
  <si>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</si>
  <si>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</si>
  <si>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</si>
  <si>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</si>
  <si>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</si>
  <si>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</si>
  <si>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</si>
  <si>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</si>
  <si>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</si>
  <si>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</si>
  <si>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</si>
  <si>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</si>
  <si>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</si>
  <si>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</si>
  <si>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</si>
  <si>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</si>
  <si>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</si>
  <si>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</si>
  <si>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</si>
  <si>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</si>
  <si>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</si>
  <si>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</si>
  <si>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</si>
  <si>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</si>
  <si>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</si>
  <si>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</si>
  <si>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</si>
  <si>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</si>
  <si>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</si>
  <si>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</si>
  <si>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</si>
  <si>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</si>
  <si>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</si>
  <si>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</si>
  <si>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</si>
  <si>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</si>
  <si>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</si>
  <si>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</si>
  <si>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</si>
  <si>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</si>
  <si>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</si>
  <si>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</si>
  <si>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</si>
  <si>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</si>
  <si>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</si>
  <si>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</si>
  <si>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</si>
  <si>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</si>
  <si>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</si>
  <si>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</si>
  <si>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</si>
  <si>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</si>
  <si>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</si>
  <si>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</si>
  <si>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</si>
  <si>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</si>
  <si>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</si>
  <si>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</si>
  <si>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</si>
  <si>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</si>
  <si>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</si>
  <si>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</si>
  <si>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</si>
  <si>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</si>
  <si>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</si>
  <si>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</si>
  <si>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</si>
  <si>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</si>
  <si>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</si>
  <si>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</si>
  <si>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</si>
  <si>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</si>
  <si>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</si>
  <si>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</si>
  <si>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</si>
  <si>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</si>
  <si>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</si>
  <si>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</si>
  <si>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</si>
  <si>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</si>
  <si>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</si>
  <si>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</si>
  <si>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</si>
  <si>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</si>
  <si>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</si>
  <si>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</si>
  <si>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</si>
  <si>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</si>
  <si>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</si>
  <si>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</si>
  <si>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</si>
  <si>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</si>
  <si>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</si>
  <si>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</si>
  <si>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</si>
  <si>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</si>
  <si>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</si>
  <si>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</si>
  <si>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</si>
  <si>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</si>
  <si>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</si>
  <si>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</si>
  <si>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</si>
  <si>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</si>
  <si>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</si>
  <si>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</si>
  <si>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</si>
  <si>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</si>
  <si>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</si>
  <si>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</si>
  <si>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</si>
  <si>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</si>
  <si>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</si>
  <si>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</si>
  <si>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</si>
  <si>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</si>
  <si>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</si>
  <si>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</si>
  <si>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</si>
  <si>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</si>
  <si>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</si>
  <si>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</si>
  <si>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</si>
  <si>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</si>
  <si>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</si>
  <si>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</si>
  <si>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</si>
  <si>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</si>
  <si>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</si>
  <si>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</si>
  <si>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</si>
  <si>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</si>
  <si>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</si>
  <si>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</si>
  <si>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</si>
  <si>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</si>
  <si>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</si>
  <si>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</si>
  <si>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</si>
  <si>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</si>
  <si>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</si>
  <si>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</si>
  <si>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</si>
  <si>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</si>
  <si>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</si>
  <si>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</si>
  <si>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</si>
  <si>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</si>
  <si>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</si>
  <si>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</si>
  <si>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</si>
  <si>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</si>
  <si>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</si>
  <si>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</si>
  <si>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</si>
  <si>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</si>
  <si>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</si>
  <si>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</si>
  <si>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</si>
  <si>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</si>
  <si>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</si>
  <si>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</si>
  <si>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</si>
  <si>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</si>
  <si>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</si>
  <si>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</si>
  <si>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</si>
  <si>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</si>
  <si>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</si>
  <si>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</si>
  <si>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</si>
  <si>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</si>
  <si>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</si>
  <si>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</si>
  <si>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</si>
  <si>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</si>
  <si>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</si>
  <si>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</si>
  <si>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</si>
  <si>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</si>
  <si>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</si>
  <si>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</si>
  <si>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</si>
  <si>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</si>
  <si>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PULA</t>
  </si>
  <si>
    <t>MLETAČKA 12</t>
  </si>
  <si>
    <t>6810</t>
  </si>
  <si>
    <t>02058146</t>
  </si>
  <si>
    <t>130003769</t>
  </si>
  <si>
    <t>98014881436</t>
  </si>
  <si>
    <t>ISTARSKA</t>
  </si>
  <si>
    <t>REMIKO d.o.o.</t>
  </si>
  <si>
    <t>PULA, MLETAČKA 12</t>
  </si>
  <si>
    <t>Stojanović Mladen</t>
  </si>
  <si>
    <t>052-542236</t>
  </si>
  <si>
    <t>052-213186</t>
  </si>
  <si>
    <t>remiko@optinet.hr</t>
  </si>
  <si>
    <t>info@grupaterra.hr</t>
  </si>
  <si>
    <t>31.12.2012.</t>
  </si>
  <si>
    <t>Matija Žagar</t>
  </si>
  <si>
    <t>u razdoblju 01.01.2012 do 31.12.2012.</t>
  </si>
  <si>
    <t>u razdoblju od 01.01.2012 do 31.12.2012.</t>
  </si>
  <si>
    <t>stanje na dan 31.12.2012.</t>
  </si>
  <si>
    <t>DA</t>
  </si>
  <si>
    <t>LOBORIKA d.o.o.</t>
  </si>
  <si>
    <t>Pula</t>
  </si>
  <si>
    <t>T.M.1.-ŠKICINI d.o.o.</t>
  </si>
  <si>
    <t>02221675</t>
  </si>
  <si>
    <t>02590352</t>
  </si>
  <si>
    <t xml:space="preserve">GRUPA TERRA MEDITERRANEA </t>
  </si>
  <si>
    <t xml:space="preserve">Obveznik: GRUPA TERRA MEDITERRANEA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</si>
</sst>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20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3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7" fillId="0" borderId="0" xfId="53" applyFont="1" applyAlignment="1" applyProtection="1">
      <alignment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13" fillId="0" borderId="0" xfId="53" applyFont="1" applyAlignment="1">
      <alignment/>
      <protection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29" xfId="53" applyFont="1" applyBorder="1" applyAlignment="1">
      <alignment/>
      <protection/>
    </xf>
    <xf numFmtId="0" fontId="17" fillId="0" borderId="0" xfId="52" applyFont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9" xfId="53" applyFont="1" applyBorder="1" applyAlignment="1" applyProtection="1">
      <alignment horizontal="center" vertical="top"/>
      <protection hidden="1"/>
    </xf>
    <xf numFmtId="0" fontId="3" fillId="0" borderId="29" xfId="53" applyFont="1" applyBorder="1" applyAlignment="1">
      <alignment horizontal="center"/>
      <protection/>
    </xf>
    <xf numFmtId="0" fontId="21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 horizontal="left" vertical="center"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16" fillId="24" borderId="27" xfId="48" applyFont="1" applyFill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61</xdr:row>
      <xdr:rowOff>0</xdr:rowOff>
    </xdr:from>
    <xdr:to>
      <xdr:col>8</xdr:col>
      <xdr:colOff>85725</xdr:colOff>
      <xdr:row>64</xdr:row>
      <xdr:rowOff>9525</xdr:rowOff>
    </xdr:to>
    <xdr:pic>
      <xdr:nvPicPr>
        <xdr:cNvPr id="1" name="6E0290BC-028D-4C08-A06C-F140172EB6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9944100"/>
          <a:ext cx="1371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5</xdr:col>
      <xdr:colOff>352425</xdr:colOff>
      <xdr:row>63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10696575"/>
          <a:ext cx="1619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optinet.hr" TargetMode="External" /><Relationship Id="rId2" Type="http://schemas.openxmlformats.org/officeDocument/2006/relationships/hyperlink" Target="mailto:info@grupaterra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43">
      <selection activeCell="G70" sqref="G7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19" t="s">
        <v>256</v>
      </c>
      <c r="B1" s="119"/>
      <c r="C1" s="11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0" t="s">
        <v>257</v>
      </c>
      <c r="B2" s="170"/>
      <c r="C2" s="170"/>
      <c r="D2" s="171"/>
      <c r="E2" s="24">
        <v>40909</v>
      </c>
      <c r="F2" s="25"/>
      <c r="G2" s="26" t="s">
        <v>258</v>
      </c>
      <c r="H2" s="24" t="s">
        <v>338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2" t="s">
        <v>259</v>
      </c>
      <c r="B4" s="172"/>
      <c r="C4" s="172"/>
      <c r="D4" s="172"/>
      <c r="E4" s="172"/>
      <c r="F4" s="172"/>
      <c r="G4" s="172"/>
      <c r="H4" s="172"/>
      <c r="I4" s="17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9" t="s">
        <v>260</v>
      </c>
      <c r="B6" s="140"/>
      <c r="C6" s="120" t="s">
        <v>327</v>
      </c>
      <c r="D6" s="121"/>
      <c r="E6" s="173"/>
      <c r="F6" s="173"/>
      <c r="G6" s="173"/>
      <c r="H6" s="173"/>
      <c r="I6" s="39"/>
      <c r="J6" s="22"/>
      <c r="K6" s="22"/>
      <c r="L6" s="22"/>
    </row>
    <row r="7" spans="1:12" ht="12.75">
      <c r="A7" s="40"/>
      <c r="B7" s="40"/>
      <c r="C7" s="31"/>
      <c r="D7" s="31"/>
      <c r="E7" s="173"/>
      <c r="F7" s="173"/>
      <c r="G7" s="173"/>
      <c r="H7" s="173"/>
      <c r="I7" s="39"/>
      <c r="J7" s="22"/>
      <c r="K7" s="22"/>
      <c r="L7" s="22"/>
    </row>
    <row r="8" spans="1:12" ht="12.75">
      <c r="A8" s="174" t="s">
        <v>261</v>
      </c>
      <c r="B8" s="175"/>
      <c r="C8" s="120" t="s">
        <v>328</v>
      </c>
      <c r="D8" s="121"/>
      <c r="E8" s="173"/>
      <c r="F8" s="173"/>
      <c r="G8" s="173"/>
      <c r="H8" s="17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7" t="s">
        <v>262</v>
      </c>
      <c r="B10" s="168"/>
      <c r="C10" s="120" t="s">
        <v>329</v>
      </c>
      <c r="D10" s="12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9" t="s">
        <v>263</v>
      </c>
      <c r="B12" s="140"/>
      <c r="C12" s="122" t="s">
        <v>349</v>
      </c>
      <c r="D12" s="164"/>
      <c r="E12" s="164"/>
      <c r="F12" s="164"/>
      <c r="G12" s="164"/>
      <c r="H12" s="164"/>
      <c r="I12" s="14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9" t="s">
        <v>264</v>
      </c>
      <c r="B14" s="140"/>
      <c r="C14" s="165">
        <v>52100</v>
      </c>
      <c r="D14" s="166"/>
      <c r="E14" s="31"/>
      <c r="F14" s="122" t="s">
        <v>324</v>
      </c>
      <c r="G14" s="164"/>
      <c r="H14" s="164"/>
      <c r="I14" s="14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9" t="s">
        <v>265</v>
      </c>
      <c r="B16" s="140"/>
      <c r="C16" s="122" t="s">
        <v>325</v>
      </c>
      <c r="D16" s="164"/>
      <c r="E16" s="164"/>
      <c r="F16" s="164"/>
      <c r="G16" s="164"/>
      <c r="H16" s="164"/>
      <c r="I16" s="14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9" t="s">
        <v>266</v>
      </c>
      <c r="B18" s="140"/>
      <c r="C18" s="158" t="s">
        <v>337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9" t="s">
        <v>267</v>
      </c>
      <c r="B20" s="140"/>
      <c r="C20" s="161"/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9" t="s">
        <v>268</v>
      </c>
      <c r="B22" s="140"/>
      <c r="C22" s="44">
        <v>359</v>
      </c>
      <c r="D22" s="122" t="s">
        <v>324</v>
      </c>
      <c r="E22" s="150"/>
      <c r="F22" s="151"/>
      <c r="G22" s="162"/>
      <c r="H22" s="16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9" t="s">
        <v>269</v>
      </c>
      <c r="B24" s="140"/>
      <c r="C24" s="44">
        <v>18</v>
      </c>
      <c r="D24" s="122" t="s">
        <v>330</v>
      </c>
      <c r="E24" s="150"/>
      <c r="F24" s="150"/>
      <c r="G24" s="151"/>
      <c r="H24" s="38" t="s">
        <v>270</v>
      </c>
      <c r="I24" s="48">
        <v>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9" t="s">
        <v>272</v>
      </c>
      <c r="B26" s="140"/>
      <c r="C26" s="49" t="s">
        <v>343</v>
      </c>
      <c r="D26" s="50"/>
      <c r="E26" s="22"/>
      <c r="F26" s="51"/>
      <c r="G26" s="139" t="s">
        <v>273</v>
      </c>
      <c r="H26" s="140"/>
      <c r="I26" s="52" t="s">
        <v>326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 t="s">
        <v>344</v>
      </c>
      <c r="B30" s="123"/>
      <c r="C30" s="123"/>
      <c r="D30" s="124"/>
      <c r="E30" s="147" t="s">
        <v>345</v>
      </c>
      <c r="F30" s="123"/>
      <c r="G30" s="123"/>
      <c r="H30" s="120" t="s">
        <v>347</v>
      </c>
      <c r="I30" s="121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 ht="12.75">
      <c r="A32" s="147" t="s">
        <v>346</v>
      </c>
      <c r="B32" s="123"/>
      <c r="C32" s="123"/>
      <c r="D32" s="124"/>
      <c r="E32" s="147" t="s">
        <v>345</v>
      </c>
      <c r="F32" s="123"/>
      <c r="G32" s="123"/>
      <c r="H32" s="120" t="s">
        <v>348</v>
      </c>
      <c r="I32" s="121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23"/>
      <c r="C34" s="123"/>
      <c r="D34" s="124"/>
      <c r="E34" s="147"/>
      <c r="F34" s="123"/>
      <c r="G34" s="123"/>
      <c r="H34" s="120"/>
      <c r="I34" s="121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23"/>
      <c r="C36" s="123"/>
      <c r="D36" s="124"/>
      <c r="E36" s="147"/>
      <c r="F36" s="123"/>
      <c r="G36" s="123"/>
      <c r="H36" s="120"/>
      <c r="I36" s="121"/>
      <c r="J36" s="22"/>
      <c r="K36" s="22"/>
      <c r="L36" s="22"/>
    </row>
    <row r="37" spans="1:12" ht="12.75">
      <c r="A37" s="59"/>
      <c r="B37" s="59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23"/>
      <c r="C38" s="123"/>
      <c r="D38" s="124"/>
      <c r="E38" s="147"/>
      <c r="F38" s="123"/>
      <c r="G38" s="123"/>
      <c r="H38" s="120"/>
      <c r="I38" s="121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23"/>
      <c r="C40" s="123"/>
      <c r="D40" s="124"/>
      <c r="E40" s="147"/>
      <c r="F40" s="123"/>
      <c r="G40" s="123"/>
      <c r="H40" s="120"/>
      <c r="I40" s="121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4" t="s">
        <v>277</v>
      </c>
      <c r="B44" s="135"/>
      <c r="C44" s="120" t="s">
        <v>331</v>
      </c>
      <c r="D44" s="121"/>
      <c r="E44" s="32"/>
      <c r="F44" s="122" t="s">
        <v>332</v>
      </c>
      <c r="G44" s="123"/>
      <c r="H44" s="123"/>
      <c r="I44" s="124"/>
      <c r="J44" s="22"/>
      <c r="K44" s="22"/>
      <c r="L44" s="22"/>
    </row>
    <row r="45" spans="1:12" ht="12.75">
      <c r="A45" s="59"/>
      <c r="B45" s="59"/>
      <c r="C45" s="143"/>
      <c r="D45" s="144"/>
      <c r="E45" s="31"/>
      <c r="F45" s="143"/>
      <c r="G45" s="145"/>
      <c r="H45" s="67"/>
      <c r="I45" s="67"/>
      <c r="J45" s="22"/>
      <c r="K45" s="22"/>
      <c r="L45" s="22"/>
    </row>
    <row r="46" spans="1:12" ht="12.75">
      <c r="A46" s="134" t="s">
        <v>278</v>
      </c>
      <c r="B46" s="135"/>
      <c r="C46" s="122" t="s">
        <v>333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4" t="s">
        <v>280</v>
      </c>
      <c r="B48" s="135"/>
      <c r="C48" s="141" t="s">
        <v>334</v>
      </c>
      <c r="D48" s="137"/>
      <c r="E48" s="138"/>
      <c r="F48" s="32"/>
      <c r="G48" s="38" t="s">
        <v>281</v>
      </c>
      <c r="H48" s="141" t="s">
        <v>335</v>
      </c>
      <c r="I48" s="138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4" t="s">
        <v>266</v>
      </c>
      <c r="B50" s="135"/>
      <c r="C50" s="136" t="s">
        <v>336</v>
      </c>
      <c r="D50" s="137"/>
      <c r="E50" s="137"/>
      <c r="F50" s="137"/>
      <c r="G50" s="137"/>
      <c r="H50" s="137"/>
      <c r="I50" s="138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9" t="s">
        <v>282</v>
      </c>
      <c r="B52" s="140"/>
      <c r="C52" s="141" t="s">
        <v>339</v>
      </c>
      <c r="D52" s="137"/>
      <c r="E52" s="137"/>
      <c r="F52" s="137"/>
      <c r="G52" s="137"/>
      <c r="H52" s="137"/>
      <c r="I52" s="142"/>
      <c r="J52" s="22"/>
      <c r="K52" s="22"/>
      <c r="L52" s="22"/>
    </row>
    <row r="53" spans="1:12" ht="12.75">
      <c r="A53" s="69"/>
      <c r="B53" s="69"/>
      <c r="C53" s="127" t="s">
        <v>283</v>
      </c>
      <c r="D53" s="127"/>
      <c r="E53" s="127"/>
      <c r="F53" s="127"/>
      <c r="G53" s="127"/>
      <c r="H53" s="127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26" t="s">
        <v>317</v>
      </c>
      <c r="I56" s="12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26"/>
      <c r="I57" s="12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26"/>
      <c r="I58" s="12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26"/>
      <c r="I59" s="12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26"/>
      <c r="I60" s="12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46.5" customHeight="1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28" t="s">
        <v>287</v>
      </c>
      <c r="H63" s="129"/>
      <c r="I63" s="125"/>
      <c r="J63" s="22"/>
      <c r="K63" s="22"/>
      <c r="L63" s="22"/>
    </row>
    <row r="64" spans="1:12" ht="51" customHeight="1">
      <c r="A64" s="75"/>
      <c r="B64" s="75"/>
      <c r="C64" s="37"/>
      <c r="D64" s="118"/>
      <c r="E64" s="118"/>
      <c r="F64" s="118"/>
      <c r="G64" s="132"/>
      <c r="H64" s="133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D64:F64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emiko@optinet.hr"/>
    <hyperlink ref="C18" r:id="rId2" display="info@grupaterra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49">
      <selection activeCell="H127" sqref="H127"/>
    </sheetView>
  </sheetViews>
  <sheetFormatPr defaultColWidth="9.140625" defaultRowHeight="12.75"/>
  <sheetData>
    <row r="1" spans="1:11" ht="12.75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342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192" t="s">
        <v>350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34.5" thickBot="1">
      <c r="A5" s="195" t="s">
        <v>61</v>
      </c>
      <c r="B5" s="196"/>
      <c r="C5" s="196"/>
      <c r="D5" s="196"/>
      <c r="E5" s="196"/>
      <c r="F5" s="196"/>
      <c r="G5" s="196"/>
      <c r="H5" s="197"/>
      <c r="I5" s="77" t="s">
        <v>288</v>
      </c>
      <c r="J5" s="78" t="s">
        <v>115</v>
      </c>
      <c r="K5" s="79" t="s">
        <v>116</v>
      </c>
    </row>
    <row r="6" spans="1:11" ht="12.75">
      <c r="A6" s="198">
        <v>1</v>
      </c>
      <c r="B6" s="198"/>
      <c r="C6" s="198"/>
      <c r="D6" s="198"/>
      <c r="E6" s="198"/>
      <c r="F6" s="198"/>
      <c r="G6" s="198"/>
      <c r="H6" s="198"/>
      <c r="I6" s="81">
        <v>2</v>
      </c>
      <c r="J6" s="80">
        <v>3</v>
      </c>
      <c r="K6" s="80">
        <v>4</v>
      </c>
    </row>
    <row r="7" spans="1:11" ht="12.7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185"/>
      <c r="I8" s="6">
        <v>1</v>
      </c>
      <c r="J8" s="11"/>
      <c r="K8" s="11"/>
    </row>
    <row r="9" spans="1:11" ht="12.75">
      <c r="A9" s="186" t="s">
        <v>13</v>
      </c>
      <c r="B9" s="187"/>
      <c r="C9" s="187"/>
      <c r="D9" s="187"/>
      <c r="E9" s="187"/>
      <c r="F9" s="187"/>
      <c r="G9" s="187"/>
      <c r="H9" s="188"/>
      <c r="I9" s="4">
        <v>2</v>
      </c>
      <c r="J9" s="12">
        <f>J10+J17+J27+J36+J40</f>
        <v>29335787</v>
      </c>
      <c r="K9" s="12">
        <f>K10+K17+K27+K36+K40</f>
        <v>29335787</v>
      </c>
    </row>
    <row r="10" spans="1:11" ht="12.75">
      <c r="A10" s="189" t="s">
        <v>213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95327</v>
      </c>
      <c r="K10" s="12">
        <f>SUM(K11:K16)</f>
        <v>95327</v>
      </c>
    </row>
    <row r="11" spans="1:11" ht="12.75">
      <c r="A11" s="189" t="s">
        <v>117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/>
      <c r="K11" s="13"/>
    </row>
    <row r="12" spans="1:11" ht="12.75">
      <c r="A12" s="189" t="s">
        <v>14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/>
      <c r="K12" s="13"/>
    </row>
    <row r="13" spans="1:11" ht="12.75">
      <c r="A13" s="189" t="s">
        <v>118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>
        <v>95327</v>
      </c>
      <c r="K13" s="13">
        <v>95327</v>
      </c>
    </row>
    <row r="14" spans="1:11" ht="12.75">
      <c r="A14" s="189" t="s">
        <v>216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/>
      <c r="K14" s="13"/>
    </row>
    <row r="15" spans="1:11" ht="12.75">
      <c r="A15" s="189" t="s">
        <v>217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/>
      <c r="K15" s="13"/>
    </row>
    <row r="16" spans="1:11" ht="12.75">
      <c r="A16" s="189" t="s">
        <v>218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/>
      <c r="K16" s="13"/>
    </row>
    <row r="17" spans="1:11" ht="12.75">
      <c r="A17" s="189" t="s">
        <v>214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28674460</v>
      </c>
      <c r="K17" s="12">
        <f>SUM(K18:K26)</f>
        <v>28674460</v>
      </c>
    </row>
    <row r="18" spans="1:11" ht="12.75">
      <c r="A18" s="189" t="s">
        <v>219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/>
      <c r="K18" s="13"/>
    </row>
    <row r="19" spans="1:11" ht="12.75">
      <c r="A19" s="189" t="s">
        <v>255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/>
      <c r="K19" s="13"/>
    </row>
    <row r="20" spans="1:11" ht="12.75">
      <c r="A20" s="189" t="s">
        <v>220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/>
      <c r="K20" s="13"/>
    </row>
    <row r="21" spans="1:11" ht="12.75">
      <c r="A21" s="189" t="s">
        <v>27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/>
      <c r="K21" s="13"/>
    </row>
    <row r="22" spans="1:11" ht="12.75">
      <c r="A22" s="189" t="s">
        <v>28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/>
      <c r="K22" s="13"/>
    </row>
    <row r="23" spans="1:11" ht="12.75">
      <c r="A23" s="189" t="s">
        <v>74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/>
      <c r="K23" s="13"/>
    </row>
    <row r="24" spans="1:11" ht="12.75">
      <c r="A24" s="189" t="s">
        <v>75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/>
      <c r="K24" s="13"/>
    </row>
    <row r="25" spans="1:11" ht="12.75">
      <c r="A25" s="189" t="s">
        <v>76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/>
      <c r="K25" s="13"/>
    </row>
    <row r="26" spans="1:11" ht="12.75">
      <c r="A26" s="189" t="s">
        <v>77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>
        <v>28674460</v>
      </c>
      <c r="K26" s="13">
        <v>28674460</v>
      </c>
    </row>
    <row r="27" spans="1:11" ht="12.75">
      <c r="A27" s="189" t="s">
        <v>198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566000</v>
      </c>
      <c r="K27" s="12">
        <f>SUM(K28:K35)</f>
        <v>566000</v>
      </c>
    </row>
    <row r="28" spans="1:11" ht="12.75">
      <c r="A28" s="189" t="s">
        <v>78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/>
      <c r="K28" s="13"/>
    </row>
    <row r="29" spans="1:11" ht="12.75">
      <c r="A29" s="189" t="s">
        <v>79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/>
      <c r="K29" s="13"/>
    </row>
    <row r="30" spans="1:11" ht="12.75">
      <c r="A30" s="189" t="s">
        <v>80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v>566000</v>
      </c>
      <c r="K30" s="13">
        <v>566000</v>
      </c>
    </row>
    <row r="31" spans="1:11" ht="12.75">
      <c r="A31" s="189" t="s">
        <v>85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/>
      <c r="K31" s="13"/>
    </row>
    <row r="32" spans="1:11" ht="12.75">
      <c r="A32" s="189" t="s">
        <v>86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/>
      <c r="K32" s="13"/>
    </row>
    <row r="33" spans="1:11" ht="12.75">
      <c r="A33" s="189" t="s">
        <v>87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/>
      <c r="K33" s="13"/>
    </row>
    <row r="34" spans="1:11" ht="12.75">
      <c r="A34" s="189" t="s">
        <v>81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/>
      <c r="K34" s="13"/>
    </row>
    <row r="35" spans="1:11" ht="12.75">
      <c r="A35" s="189" t="s">
        <v>190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/>
      <c r="K35" s="13"/>
    </row>
    <row r="36" spans="1:11" ht="12.75">
      <c r="A36" s="189" t="s">
        <v>191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9" t="s">
        <v>82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/>
      <c r="K37" s="13"/>
    </row>
    <row r="38" spans="1:11" ht="12.75">
      <c r="A38" s="189" t="s">
        <v>83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/>
      <c r="K38" s="13"/>
    </row>
    <row r="39" spans="1:11" ht="12.75">
      <c r="A39" s="189" t="s">
        <v>84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/>
      <c r="K39" s="13"/>
    </row>
    <row r="40" spans="1:11" ht="12.75">
      <c r="A40" s="189" t="s">
        <v>192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/>
      <c r="K40" s="13"/>
    </row>
    <row r="41" spans="1:11" ht="12.75">
      <c r="A41" s="186" t="s">
        <v>248</v>
      </c>
      <c r="B41" s="187"/>
      <c r="C41" s="187"/>
      <c r="D41" s="187"/>
      <c r="E41" s="187"/>
      <c r="F41" s="187"/>
      <c r="G41" s="187"/>
      <c r="H41" s="188"/>
      <c r="I41" s="4">
        <v>34</v>
      </c>
      <c r="J41" s="12">
        <f>J42+J50+J57+J65</f>
        <v>54336</v>
      </c>
      <c r="K41" s="12">
        <f>K42+K50+K57+K65</f>
        <v>87617</v>
      </c>
    </row>
    <row r="42" spans="1:11" ht="12.75">
      <c r="A42" s="189" t="s">
        <v>103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3500</v>
      </c>
      <c r="K42" s="12">
        <f>SUM(K43:K49)</f>
        <v>3500</v>
      </c>
    </row>
    <row r="43" spans="1:11" ht="12.75">
      <c r="A43" s="189" t="s">
        <v>123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/>
      <c r="K43" s="13"/>
    </row>
    <row r="44" spans="1:11" ht="12.75">
      <c r="A44" s="189" t="s">
        <v>124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>
        <v>3500</v>
      </c>
      <c r="K44" s="13">
        <v>3500</v>
      </c>
    </row>
    <row r="45" spans="1:11" ht="12.75">
      <c r="A45" s="189" t="s">
        <v>88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/>
      <c r="K45" s="13"/>
    </row>
    <row r="46" spans="1:11" ht="12.75">
      <c r="A46" s="189" t="s">
        <v>89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/>
      <c r="K46" s="13"/>
    </row>
    <row r="47" spans="1:11" ht="12.75">
      <c r="A47" s="189" t="s">
        <v>90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/>
      <c r="K47" s="13"/>
    </row>
    <row r="48" spans="1:11" ht="12.75">
      <c r="A48" s="189" t="s">
        <v>91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/>
      <c r="K48" s="13"/>
    </row>
    <row r="49" spans="1:11" ht="12.75">
      <c r="A49" s="189" t="s">
        <v>92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/>
      <c r="K49" s="13"/>
    </row>
    <row r="50" spans="1:11" ht="12.75">
      <c r="A50" s="189" t="s">
        <v>104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7743</v>
      </c>
      <c r="K50" s="12">
        <f>SUM(K51:K56)</f>
        <v>40996</v>
      </c>
    </row>
    <row r="51" spans="1:11" ht="12.75">
      <c r="A51" s="189" t="s">
        <v>208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/>
      <c r="K51" s="13"/>
    </row>
    <row r="52" spans="1:11" ht="12.75">
      <c r="A52" s="189" t="s">
        <v>209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6504</v>
      </c>
      <c r="K52" s="13">
        <v>6902</v>
      </c>
    </row>
    <row r="53" spans="1:11" ht="12.75">
      <c r="A53" s="189" t="s">
        <v>210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/>
      <c r="K53" s="13"/>
    </row>
    <row r="54" spans="1:11" ht="12.75">
      <c r="A54" s="189" t="s">
        <v>211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/>
      <c r="K54" s="13"/>
    </row>
    <row r="55" spans="1:11" ht="12.75">
      <c r="A55" s="189" t="s">
        <v>10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v>1139</v>
      </c>
      <c r="K55" s="13">
        <v>32129</v>
      </c>
    </row>
    <row r="56" spans="1:11" ht="12.75">
      <c r="A56" s="189" t="s">
        <v>11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v>100</v>
      </c>
      <c r="K56" s="13">
        <v>1965</v>
      </c>
    </row>
    <row r="57" spans="1:11" ht="12.75">
      <c r="A57" s="189" t="s">
        <v>105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43093</v>
      </c>
      <c r="K57" s="12">
        <f>SUM(K58:K64)</f>
        <v>43093</v>
      </c>
    </row>
    <row r="58" spans="1:11" ht="12.75">
      <c r="A58" s="189" t="s">
        <v>78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/>
      <c r="K58" s="13"/>
    </row>
    <row r="59" spans="1:11" ht="12.75">
      <c r="A59" s="189" t="s">
        <v>79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/>
      <c r="K59" s="13"/>
    </row>
    <row r="60" spans="1:11" ht="12.75">
      <c r="A60" s="189" t="s">
        <v>250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/>
      <c r="K60" s="13"/>
    </row>
    <row r="61" spans="1:11" ht="12.75">
      <c r="A61" s="189" t="s">
        <v>85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/>
      <c r="K61" s="13"/>
    </row>
    <row r="62" spans="1:11" ht="12.75">
      <c r="A62" s="189" t="s">
        <v>86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/>
      <c r="K62" s="13"/>
    </row>
    <row r="63" spans="1:11" ht="12.75">
      <c r="A63" s="189" t="s">
        <v>87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43093</v>
      </c>
      <c r="K63" s="13">
        <v>43093</v>
      </c>
    </row>
    <row r="64" spans="1:11" ht="12.75">
      <c r="A64" s="189" t="s">
        <v>46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/>
      <c r="K64" s="13"/>
    </row>
    <row r="65" spans="1:11" ht="12.75">
      <c r="A65" s="189" t="s">
        <v>215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/>
      <c r="K65" s="13">
        <v>28</v>
      </c>
    </row>
    <row r="66" spans="1:11" ht="12.75">
      <c r="A66" s="186" t="s">
        <v>58</v>
      </c>
      <c r="B66" s="187"/>
      <c r="C66" s="187"/>
      <c r="D66" s="187"/>
      <c r="E66" s="187"/>
      <c r="F66" s="187"/>
      <c r="G66" s="187"/>
      <c r="H66" s="188"/>
      <c r="I66" s="4">
        <v>59</v>
      </c>
      <c r="J66" s="13"/>
      <c r="K66" s="13"/>
    </row>
    <row r="67" spans="1:11" ht="12.75">
      <c r="A67" s="186" t="s">
        <v>249</v>
      </c>
      <c r="B67" s="187"/>
      <c r="C67" s="187"/>
      <c r="D67" s="187"/>
      <c r="E67" s="187"/>
      <c r="F67" s="187"/>
      <c r="G67" s="187"/>
      <c r="H67" s="188"/>
      <c r="I67" s="4">
        <v>60</v>
      </c>
      <c r="J67" s="12">
        <f>J8+J9+J41+J66</f>
        <v>29390123</v>
      </c>
      <c r="K67" s="12">
        <f>K8+K9+K41+K66</f>
        <v>29423404</v>
      </c>
    </row>
    <row r="68" spans="1:11" ht="12.75">
      <c r="A68" s="202" t="s">
        <v>93</v>
      </c>
      <c r="B68" s="203"/>
      <c r="C68" s="203"/>
      <c r="D68" s="203"/>
      <c r="E68" s="203"/>
      <c r="F68" s="203"/>
      <c r="G68" s="203"/>
      <c r="H68" s="204"/>
      <c r="I68" s="5">
        <v>61</v>
      </c>
      <c r="J68" s="14"/>
      <c r="K68" s="14"/>
    </row>
    <row r="69" spans="1:11" ht="12.75">
      <c r="A69" s="205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185"/>
      <c r="I70" s="6">
        <v>62</v>
      </c>
      <c r="J70" s="20">
        <f>J71+J72+J73+J79+J80+J83+J86</f>
        <v>26814063</v>
      </c>
      <c r="K70" s="20">
        <f>K71+K72+K73+K79+K80+K83+K86</f>
        <v>26414785</v>
      </c>
    </row>
    <row r="71" spans="1:11" ht="12.75">
      <c r="A71" s="189" t="s">
        <v>147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23099700</v>
      </c>
      <c r="K71" s="13">
        <v>23099700</v>
      </c>
    </row>
    <row r="72" spans="1:11" ht="12.75">
      <c r="A72" s="189" t="s">
        <v>148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/>
      <c r="K72" s="13"/>
    </row>
    <row r="73" spans="1:11" ht="12.75">
      <c r="A73" s="189" t="s">
        <v>149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9" t="s">
        <v>150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/>
      <c r="K74" s="13"/>
    </row>
    <row r="75" spans="1:11" ht="12.75">
      <c r="A75" s="189" t="s">
        <v>151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/>
      <c r="K75" s="13"/>
    </row>
    <row r="76" spans="1:11" ht="12.75">
      <c r="A76" s="189" t="s">
        <v>139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/>
      <c r="K76" s="13"/>
    </row>
    <row r="77" spans="1:11" ht="12.75">
      <c r="A77" s="189" t="s">
        <v>140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/>
      <c r="K77" s="13"/>
    </row>
    <row r="78" spans="1:11" ht="12.75">
      <c r="A78" s="189" t="s">
        <v>141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/>
      <c r="K78" s="13"/>
    </row>
    <row r="79" spans="1:11" ht="12.75">
      <c r="A79" s="189" t="s">
        <v>142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8054946</v>
      </c>
      <c r="K79" s="13">
        <v>8054946</v>
      </c>
    </row>
    <row r="80" spans="1:11" ht="12.75">
      <c r="A80" s="189" t="s">
        <v>246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-3780228</v>
      </c>
      <c r="K80" s="12">
        <f>K81-K82</f>
        <v>-4340583</v>
      </c>
    </row>
    <row r="81" spans="1:11" ht="12.75">
      <c r="A81" s="208" t="s">
        <v>175</v>
      </c>
      <c r="B81" s="209"/>
      <c r="C81" s="209"/>
      <c r="D81" s="209"/>
      <c r="E81" s="209"/>
      <c r="F81" s="209"/>
      <c r="G81" s="209"/>
      <c r="H81" s="210"/>
      <c r="I81" s="4">
        <v>73</v>
      </c>
      <c r="J81" s="13"/>
      <c r="K81" s="13"/>
    </row>
    <row r="82" spans="1:11" ht="12.75">
      <c r="A82" s="208" t="s">
        <v>176</v>
      </c>
      <c r="B82" s="209"/>
      <c r="C82" s="209"/>
      <c r="D82" s="209"/>
      <c r="E82" s="209"/>
      <c r="F82" s="209"/>
      <c r="G82" s="209"/>
      <c r="H82" s="210"/>
      <c r="I82" s="4">
        <v>74</v>
      </c>
      <c r="J82" s="13">
        <v>3780228</v>
      </c>
      <c r="K82" s="13">
        <v>4340583</v>
      </c>
    </row>
    <row r="83" spans="1:11" ht="12.75">
      <c r="A83" s="189" t="s">
        <v>247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-560355</v>
      </c>
      <c r="K83" s="12">
        <f>K84-K85</f>
        <v>-399278</v>
      </c>
    </row>
    <row r="84" spans="1:11" ht="12.75">
      <c r="A84" s="208" t="s">
        <v>177</v>
      </c>
      <c r="B84" s="209"/>
      <c r="C84" s="209"/>
      <c r="D84" s="209"/>
      <c r="E84" s="209"/>
      <c r="F84" s="209"/>
      <c r="G84" s="209"/>
      <c r="H84" s="210"/>
      <c r="I84" s="4">
        <v>76</v>
      </c>
      <c r="J84" s="13"/>
      <c r="K84" s="13"/>
    </row>
    <row r="85" spans="1:11" ht="12.75">
      <c r="A85" s="208" t="s">
        <v>178</v>
      </c>
      <c r="B85" s="209"/>
      <c r="C85" s="209"/>
      <c r="D85" s="209"/>
      <c r="E85" s="209"/>
      <c r="F85" s="209"/>
      <c r="G85" s="209"/>
      <c r="H85" s="210"/>
      <c r="I85" s="4">
        <v>77</v>
      </c>
      <c r="J85" s="13">
        <v>560355</v>
      </c>
      <c r="K85" s="13">
        <v>399278</v>
      </c>
    </row>
    <row r="86" spans="1:11" ht="12.75">
      <c r="A86" s="189" t="s">
        <v>179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/>
      <c r="K86" s="13"/>
    </row>
    <row r="87" spans="1:11" ht="12.75">
      <c r="A87" s="186" t="s">
        <v>19</v>
      </c>
      <c r="B87" s="187"/>
      <c r="C87" s="187"/>
      <c r="D87" s="187"/>
      <c r="E87" s="187"/>
      <c r="F87" s="187"/>
      <c r="G87" s="187"/>
      <c r="H87" s="188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9" t="s">
        <v>135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/>
      <c r="K88" s="13"/>
    </row>
    <row r="89" spans="1:11" ht="12.75">
      <c r="A89" s="189" t="s">
        <v>136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/>
      <c r="K89" s="13"/>
    </row>
    <row r="90" spans="1:11" ht="12.75">
      <c r="A90" s="189" t="s">
        <v>137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/>
      <c r="K90" s="13"/>
    </row>
    <row r="91" spans="1:11" ht="12.75">
      <c r="A91" s="186" t="s">
        <v>20</v>
      </c>
      <c r="B91" s="187"/>
      <c r="C91" s="187"/>
      <c r="D91" s="187"/>
      <c r="E91" s="187"/>
      <c r="F91" s="187"/>
      <c r="G91" s="187"/>
      <c r="H91" s="188"/>
      <c r="I91" s="4">
        <v>83</v>
      </c>
      <c r="J91" s="12">
        <f>SUM(J92:J100)</f>
        <v>1378009</v>
      </c>
      <c r="K91" s="12">
        <f>SUM(K92:K100)</f>
        <v>1377041</v>
      </c>
    </row>
    <row r="92" spans="1:11" ht="12.75">
      <c r="A92" s="189" t="s">
        <v>138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/>
      <c r="K92" s="13"/>
    </row>
    <row r="93" spans="1:11" ht="12.75">
      <c r="A93" s="189" t="s">
        <v>251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/>
      <c r="K93" s="13"/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v>1378009</v>
      </c>
      <c r="K94" s="13">
        <v>1377041</v>
      </c>
    </row>
    <row r="95" spans="1:11" ht="12.75">
      <c r="A95" s="189" t="s">
        <v>252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/>
      <c r="K95" s="13"/>
    </row>
    <row r="96" spans="1:11" ht="12.75">
      <c r="A96" s="189" t="s">
        <v>253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/>
      <c r="K96" s="13"/>
    </row>
    <row r="97" spans="1:11" ht="12.75">
      <c r="A97" s="189" t="s">
        <v>254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/>
      <c r="K97" s="13"/>
    </row>
    <row r="98" spans="1:11" ht="12.75">
      <c r="A98" s="189" t="s">
        <v>96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/>
      <c r="K98" s="13"/>
    </row>
    <row r="99" spans="1:11" ht="12.75">
      <c r="A99" s="189" t="s">
        <v>94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/>
      <c r="K99" s="13"/>
    </row>
    <row r="100" spans="1:11" ht="12.75">
      <c r="A100" s="189" t="s">
        <v>95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/>
      <c r="K100" s="13"/>
    </row>
    <row r="101" spans="1:11" ht="12.75">
      <c r="A101" s="186" t="s">
        <v>21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12">
        <f>SUM(J102:J113)</f>
        <v>1198051</v>
      </c>
      <c r="K101" s="12">
        <f>SUM(K102:K113)</f>
        <v>1631578</v>
      </c>
    </row>
    <row r="102" spans="1:11" ht="12.75">
      <c r="A102" s="189" t="s">
        <v>138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/>
      <c r="K102" s="13"/>
    </row>
    <row r="103" spans="1:11" ht="12.75">
      <c r="A103" s="189" t="s">
        <v>251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>
        <v>441000</v>
      </c>
      <c r="K103" s="13">
        <v>449150</v>
      </c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/>
      <c r="K104" s="13"/>
    </row>
    <row r="105" spans="1:11" ht="12.75">
      <c r="A105" s="189" t="s">
        <v>252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/>
      <c r="K105" s="13"/>
    </row>
    <row r="106" spans="1:11" ht="12.75">
      <c r="A106" s="189" t="s">
        <v>253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443211</v>
      </c>
      <c r="K106" s="13">
        <v>593747</v>
      </c>
    </row>
    <row r="107" spans="1:11" ht="12.75">
      <c r="A107" s="189" t="s">
        <v>254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/>
      <c r="K107" s="13"/>
    </row>
    <row r="108" spans="1:11" ht="12.75">
      <c r="A108" s="189" t="s">
        <v>96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/>
      <c r="K108" s="13"/>
    </row>
    <row r="109" spans="1:11" ht="12.75">
      <c r="A109" s="189" t="s">
        <v>97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151383</v>
      </c>
      <c r="K109" s="13">
        <v>309253</v>
      </c>
    </row>
    <row r="110" spans="1:11" ht="12.75">
      <c r="A110" s="189" t="s">
        <v>98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v>2012</v>
      </c>
      <c r="K110" s="13">
        <v>988</v>
      </c>
    </row>
    <row r="111" spans="1:11" ht="12.75">
      <c r="A111" s="189" t="s">
        <v>101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/>
      <c r="K111" s="13"/>
    </row>
    <row r="112" spans="1:11" ht="12.75">
      <c r="A112" s="189" t="s">
        <v>99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/>
      <c r="K112" s="13"/>
    </row>
    <row r="113" spans="1:11" ht="12.75">
      <c r="A113" s="189" t="s">
        <v>100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v>160445</v>
      </c>
      <c r="K113" s="13">
        <v>278440</v>
      </c>
    </row>
    <row r="114" spans="1:11" ht="12.75">
      <c r="A114" s="186" t="s">
        <v>1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13"/>
      <c r="K114" s="13"/>
    </row>
    <row r="115" spans="1:11" ht="12.75">
      <c r="A115" s="186" t="s">
        <v>25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12">
        <f>J70+J87+J91+J101+J114</f>
        <v>29390123</v>
      </c>
      <c r="K115" s="12">
        <f>K70+K87+K91+K101+K114</f>
        <v>29423404</v>
      </c>
    </row>
    <row r="116" spans="1:11" ht="12.75">
      <c r="A116" s="216" t="s">
        <v>59</v>
      </c>
      <c r="B116" s="217"/>
      <c r="C116" s="217"/>
      <c r="D116" s="217"/>
      <c r="E116" s="217"/>
      <c r="F116" s="217"/>
      <c r="G116" s="217"/>
      <c r="H116" s="218"/>
      <c r="I116" s="5">
        <v>108</v>
      </c>
      <c r="J116" s="14"/>
      <c r="K116" s="14"/>
    </row>
    <row r="117" spans="1:11" ht="12.75">
      <c r="A117" s="205" t="s">
        <v>289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222"/>
      <c r="J118" s="222"/>
      <c r="K118" s="223"/>
    </row>
    <row r="119" spans="1:11" ht="12.75">
      <c r="A119" s="189" t="s">
        <v>8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/>
      <c r="K119" s="13"/>
    </row>
    <row r="120" spans="1:11" ht="12.75">
      <c r="A120" s="211" t="s">
        <v>9</v>
      </c>
      <c r="B120" s="212"/>
      <c r="C120" s="212"/>
      <c r="D120" s="212"/>
      <c r="E120" s="212"/>
      <c r="F120" s="212"/>
      <c r="G120" s="212"/>
      <c r="H120" s="21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4" t="s">
        <v>102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.75">
      <c r="A123" s="214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K75" sqref="K75"/>
    </sheetView>
  </sheetViews>
  <sheetFormatPr defaultColWidth="9.140625" defaultRowHeight="12.75"/>
  <sheetData>
    <row r="1" spans="1:11" ht="12.75">
      <c r="A1" s="176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340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5" t="s">
        <v>350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" thickBot="1">
      <c r="A5" s="224" t="s">
        <v>61</v>
      </c>
      <c r="B5" s="224"/>
      <c r="C5" s="224"/>
      <c r="D5" s="224"/>
      <c r="E5" s="224"/>
      <c r="F5" s="224"/>
      <c r="G5" s="224"/>
      <c r="H5" s="224"/>
      <c r="I5" s="77" t="s">
        <v>290</v>
      </c>
      <c r="J5" s="79" t="s">
        <v>156</v>
      </c>
      <c r="K5" s="79" t="s">
        <v>157</v>
      </c>
    </row>
    <row r="6" spans="1:11" ht="12.75">
      <c r="A6" s="198">
        <v>1</v>
      </c>
      <c r="B6" s="198"/>
      <c r="C6" s="198"/>
      <c r="D6" s="198"/>
      <c r="E6" s="198"/>
      <c r="F6" s="198"/>
      <c r="G6" s="198"/>
      <c r="H6" s="19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185"/>
      <c r="I7" s="6">
        <v>111</v>
      </c>
      <c r="J7" s="20">
        <f>SUM(J8:J9)</f>
        <v>0</v>
      </c>
      <c r="K7" s="20">
        <f>SUM(K8:K9)</f>
        <v>170563</v>
      </c>
    </row>
    <row r="8" spans="1:11" ht="12.75">
      <c r="A8" s="186" t="s">
        <v>158</v>
      </c>
      <c r="B8" s="187"/>
      <c r="C8" s="187"/>
      <c r="D8" s="187"/>
      <c r="E8" s="187"/>
      <c r="F8" s="187"/>
      <c r="G8" s="187"/>
      <c r="H8" s="188"/>
      <c r="I8" s="4">
        <v>112</v>
      </c>
      <c r="J8" s="13"/>
      <c r="K8" s="13"/>
    </row>
    <row r="9" spans="1:11" ht="12.75">
      <c r="A9" s="186" t="s">
        <v>106</v>
      </c>
      <c r="B9" s="187"/>
      <c r="C9" s="187"/>
      <c r="D9" s="187"/>
      <c r="E9" s="187"/>
      <c r="F9" s="187"/>
      <c r="G9" s="187"/>
      <c r="H9" s="188"/>
      <c r="I9" s="4">
        <v>113</v>
      </c>
      <c r="J9" s="13"/>
      <c r="K9" s="13">
        <v>170563</v>
      </c>
    </row>
    <row r="10" spans="1:11" ht="12.75">
      <c r="A10" s="186" t="s">
        <v>12</v>
      </c>
      <c r="B10" s="187"/>
      <c r="C10" s="187"/>
      <c r="D10" s="187"/>
      <c r="E10" s="187"/>
      <c r="F10" s="187"/>
      <c r="G10" s="187"/>
      <c r="H10" s="188"/>
      <c r="I10" s="4">
        <v>114</v>
      </c>
      <c r="J10" s="12">
        <f>J11+J12+J16+J20+J21+J22+J25+J26</f>
        <v>370716</v>
      </c>
      <c r="K10" s="12">
        <f>K11+K12+K16+K20+K21+K22+K25+K26</f>
        <v>409518</v>
      </c>
    </row>
    <row r="11" spans="1:11" ht="12.75">
      <c r="A11" s="186" t="s">
        <v>107</v>
      </c>
      <c r="B11" s="187"/>
      <c r="C11" s="187"/>
      <c r="D11" s="187"/>
      <c r="E11" s="187"/>
      <c r="F11" s="187"/>
      <c r="G11" s="187"/>
      <c r="H11" s="188"/>
      <c r="I11" s="4">
        <v>115</v>
      </c>
      <c r="J11" s="13"/>
      <c r="K11" s="13"/>
    </row>
    <row r="12" spans="1:11" ht="12.75">
      <c r="A12" s="186" t="s">
        <v>22</v>
      </c>
      <c r="B12" s="187"/>
      <c r="C12" s="187"/>
      <c r="D12" s="187"/>
      <c r="E12" s="187"/>
      <c r="F12" s="187"/>
      <c r="G12" s="187"/>
      <c r="H12" s="188"/>
      <c r="I12" s="4">
        <v>116</v>
      </c>
      <c r="J12" s="12">
        <f>SUM(J13:J15)</f>
        <v>115579</v>
      </c>
      <c r="K12" s="12">
        <f>SUM(K13:K15)</f>
        <v>98904</v>
      </c>
    </row>
    <row r="13" spans="1:11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252</v>
      </c>
      <c r="K13" s="13">
        <v>349</v>
      </c>
    </row>
    <row r="14" spans="1:11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/>
      <c r="K14" s="13"/>
    </row>
    <row r="15" spans="1:11" ht="12.75">
      <c r="A15" s="189" t="s">
        <v>63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v>115327</v>
      </c>
      <c r="K15" s="13">
        <v>98555</v>
      </c>
    </row>
    <row r="16" spans="1:11" ht="12.75">
      <c r="A16" s="186" t="s">
        <v>23</v>
      </c>
      <c r="B16" s="187"/>
      <c r="C16" s="187"/>
      <c r="D16" s="187"/>
      <c r="E16" s="187"/>
      <c r="F16" s="187"/>
      <c r="G16" s="187"/>
      <c r="H16" s="188"/>
      <c r="I16" s="4">
        <v>120</v>
      </c>
      <c r="J16" s="12">
        <f>SUM(J17:J19)</f>
        <v>234949</v>
      </c>
      <c r="K16" s="12">
        <f>SUM(K17:K19)</f>
        <v>162228</v>
      </c>
    </row>
    <row r="17" spans="1:11" ht="12.75">
      <c r="A17" s="189" t="s">
        <v>64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135357</v>
      </c>
      <c r="K17" s="13">
        <v>93667</v>
      </c>
    </row>
    <row r="18" spans="1:11" ht="12.75">
      <c r="A18" s="189" t="s">
        <v>65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65111</v>
      </c>
      <c r="K18" s="13">
        <v>46394</v>
      </c>
    </row>
    <row r="19" spans="1:11" ht="12.75">
      <c r="A19" s="189" t="s">
        <v>66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34481</v>
      </c>
      <c r="K19" s="13">
        <v>22167</v>
      </c>
    </row>
    <row r="20" spans="1:11" ht="12.75">
      <c r="A20" s="186" t="s">
        <v>108</v>
      </c>
      <c r="B20" s="187"/>
      <c r="C20" s="187"/>
      <c r="D20" s="187"/>
      <c r="E20" s="187"/>
      <c r="F20" s="187"/>
      <c r="G20" s="187"/>
      <c r="H20" s="188"/>
      <c r="I20" s="4">
        <v>124</v>
      </c>
      <c r="J20" s="13"/>
      <c r="K20" s="13"/>
    </row>
    <row r="21" spans="1:11" ht="12.75">
      <c r="A21" s="186" t="s">
        <v>109</v>
      </c>
      <c r="B21" s="187"/>
      <c r="C21" s="187"/>
      <c r="D21" s="187"/>
      <c r="E21" s="187"/>
      <c r="F21" s="187"/>
      <c r="G21" s="187"/>
      <c r="H21" s="188"/>
      <c r="I21" s="4">
        <v>125</v>
      </c>
      <c r="J21" s="13">
        <v>20188</v>
      </c>
      <c r="K21" s="13">
        <v>11017</v>
      </c>
    </row>
    <row r="22" spans="1:11" ht="12.75">
      <c r="A22" s="186" t="s">
        <v>24</v>
      </c>
      <c r="B22" s="187"/>
      <c r="C22" s="187"/>
      <c r="D22" s="187"/>
      <c r="E22" s="187"/>
      <c r="F22" s="187"/>
      <c r="G22" s="187"/>
      <c r="H22" s="188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9" t="s">
        <v>143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/>
      <c r="K23" s="13"/>
    </row>
    <row r="24" spans="1:11" ht="12.75">
      <c r="A24" s="189" t="s">
        <v>144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/>
      <c r="K24" s="13"/>
    </row>
    <row r="25" spans="1:11" ht="12.75">
      <c r="A25" s="186" t="s">
        <v>110</v>
      </c>
      <c r="B25" s="187"/>
      <c r="C25" s="187"/>
      <c r="D25" s="187"/>
      <c r="E25" s="187"/>
      <c r="F25" s="187"/>
      <c r="G25" s="187"/>
      <c r="H25" s="188"/>
      <c r="I25" s="4">
        <v>129</v>
      </c>
      <c r="J25" s="13"/>
      <c r="K25" s="13"/>
    </row>
    <row r="26" spans="1:11" ht="12.75">
      <c r="A26" s="186" t="s">
        <v>52</v>
      </c>
      <c r="B26" s="187"/>
      <c r="C26" s="187"/>
      <c r="D26" s="187"/>
      <c r="E26" s="187"/>
      <c r="F26" s="187"/>
      <c r="G26" s="187"/>
      <c r="H26" s="188"/>
      <c r="I26" s="4">
        <v>130</v>
      </c>
      <c r="J26" s="13"/>
      <c r="K26" s="13">
        <v>137369</v>
      </c>
    </row>
    <row r="27" spans="1:11" ht="12.75">
      <c r="A27" s="186" t="s">
        <v>221</v>
      </c>
      <c r="B27" s="187"/>
      <c r="C27" s="187"/>
      <c r="D27" s="187"/>
      <c r="E27" s="187"/>
      <c r="F27" s="187"/>
      <c r="G27" s="187"/>
      <c r="H27" s="188"/>
      <c r="I27" s="4">
        <v>131</v>
      </c>
      <c r="J27" s="12">
        <f>SUM(J28:J32)</f>
        <v>1726</v>
      </c>
      <c r="K27" s="12">
        <f>SUM(K28:K32)</f>
        <v>2692</v>
      </c>
    </row>
    <row r="28" spans="1:11" ht="12.75">
      <c r="A28" s="186" t="s">
        <v>235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3"/>
      <c r="K28" s="13"/>
    </row>
    <row r="29" spans="1:11" ht="12.75">
      <c r="A29" s="186" t="s">
        <v>161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3">
        <v>1726</v>
      </c>
      <c r="K29" s="13">
        <v>2692</v>
      </c>
    </row>
    <row r="30" spans="1:11" ht="12.75">
      <c r="A30" s="186" t="s">
        <v>145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3"/>
      <c r="K30" s="13"/>
    </row>
    <row r="31" spans="1:11" ht="12.75">
      <c r="A31" s="186" t="s">
        <v>231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3"/>
      <c r="K31" s="13"/>
    </row>
    <row r="32" spans="1:11" ht="12.75">
      <c r="A32" s="186" t="s">
        <v>146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3"/>
      <c r="K32" s="13"/>
    </row>
    <row r="33" spans="1:11" ht="12.75">
      <c r="A33" s="186" t="s">
        <v>222</v>
      </c>
      <c r="B33" s="187"/>
      <c r="C33" s="187"/>
      <c r="D33" s="187"/>
      <c r="E33" s="187"/>
      <c r="F33" s="187"/>
      <c r="G33" s="187"/>
      <c r="H33" s="188"/>
      <c r="I33" s="4">
        <v>137</v>
      </c>
      <c r="J33" s="12">
        <f>SUM(J34:J37)</f>
        <v>191365</v>
      </c>
      <c r="K33" s="12">
        <f>SUM(K34:K37)</f>
        <v>163015</v>
      </c>
    </row>
    <row r="34" spans="1:11" ht="12.75">
      <c r="A34" s="186" t="s">
        <v>68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3"/>
      <c r="K34" s="13"/>
    </row>
    <row r="35" spans="1:11" ht="12.75">
      <c r="A35" s="186" t="s">
        <v>67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3">
        <v>191365</v>
      </c>
      <c r="K35" s="13">
        <v>163015</v>
      </c>
    </row>
    <row r="36" spans="1:11" ht="12.75">
      <c r="A36" s="186" t="s">
        <v>232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3"/>
      <c r="K36" s="13"/>
    </row>
    <row r="37" spans="1:11" ht="12.75">
      <c r="A37" s="186" t="s">
        <v>69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3"/>
      <c r="K37" s="13"/>
    </row>
    <row r="38" spans="1:11" ht="12.75">
      <c r="A38" s="186" t="s">
        <v>203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3"/>
      <c r="K38" s="13"/>
    </row>
    <row r="39" spans="1:11" ht="12.75">
      <c r="A39" s="186" t="s">
        <v>204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3"/>
      <c r="K39" s="13"/>
    </row>
    <row r="40" spans="1:11" ht="12.75">
      <c r="A40" s="186" t="s">
        <v>233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3"/>
      <c r="K40" s="13"/>
    </row>
    <row r="41" spans="1:11" ht="12.75">
      <c r="A41" s="186" t="s">
        <v>234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3"/>
      <c r="K41" s="13"/>
    </row>
    <row r="42" spans="1:11" ht="12.75">
      <c r="A42" s="186" t="s">
        <v>223</v>
      </c>
      <c r="B42" s="187"/>
      <c r="C42" s="187"/>
      <c r="D42" s="187"/>
      <c r="E42" s="187"/>
      <c r="F42" s="187"/>
      <c r="G42" s="187"/>
      <c r="H42" s="188"/>
      <c r="I42" s="4">
        <v>146</v>
      </c>
      <c r="J42" s="12">
        <f>J7+J27+J38+J40</f>
        <v>1726</v>
      </c>
      <c r="K42" s="12">
        <f>K7+K27+K38+K40</f>
        <v>173255</v>
      </c>
    </row>
    <row r="43" spans="1:11" ht="12.75">
      <c r="A43" s="186" t="s">
        <v>224</v>
      </c>
      <c r="B43" s="187"/>
      <c r="C43" s="187"/>
      <c r="D43" s="187"/>
      <c r="E43" s="187"/>
      <c r="F43" s="187"/>
      <c r="G43" s="187"/>
      <c r="H43" s="188"/>
      <c r="I43" s="4">
        <v>147</v>
      </c>
      <c r="J43" s="12">
        <f>J10+J33+J39+J41</f>
        <v>562081</v>
      </c>
      <c r="K43" s="12">
        <f>K10+K33+K39+K41</f>
        <v>572533</v>
      </c>
    </row>
    <row r="44" spans="1:11" ht="12.75">
      <c r="A44" s="186" t="s">
        <v>244</v>
      </c>
      <c r="B44" s="187"/>
      <c r="C44" s="187"/>
      <c r="D44" s="187"/>
      <c r="E44" s="187"/>
      <c r="F44" s="187"/>
      <c r="G44" s="187"/>
      <c r="H44" s="188"/>
      <c r="I44" s="4">
        <v>148</v>
      </c>
      <c r="J44" s="12">
        <f>J42-J43</f>
        <v>-560355</v>
      </c>
      <c r="K44" s="12">
        <f>K42-K43</f>
        <v>-399278</v>
      </c>
    </row>
    <row r="45" spans="1:11" ht="12.75">
      <c r="A45" s="208" t="s">
        <v>226</v>
      </c>
      <c r="B45" s="209"/>
      <c r="C45" s="209"/>
      <c r="D45" s="209"/>
      <c r="E45" s="209"/>
      <c r="F45" s="209"/>
      <c r="G45" s="209"/>
      <c r="H45" s="210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8" t="s">
        <v>227</v>
      </c>
      <c r="B46" s="209"/>
      <c r="C46" s="209"/>
      <c r="D46" s="209"/>
      <c r="E46" s="209"/>
      <c r="F46" s="209"/>
      <c r="G46" s="209"/>
      <c r="H46" s="210"/>
      <c r="I46" s="4">
        <v>150</v>
      </c>
      <c r="J46" s="12">
        <f>IF(J43&gt;J42,J43-J42,0)</f>
        <v>560355</v>
      </c>
      <c r="K46" s="12">
        <f>IF(K43&gt;K42,K43-K42,0)</f>
        <v>399278</v>
      </c>
    </row>
    <row r="47" spans="1:11" ht="12.75">
      <c r="A47" s="186" t="s">
        <v>225</v>
      </c>
      <c r="B47" s="187"/>
      <c r="C47" s="187"/>
      <c r="D47" s="187"/>
      <c r="E47" s="187"/>
      <c r="F47" s="187"/>
      <c r="G47" s="187"/>
      <c r="H47" s="188"/>
      <c r="I47" s="4">
        <v>151</v>
      </c>
      <c r="J47" s="13"/>
      <c r="K47" s="13"/>
    </row>
    <row r="48" spans="1:11" ht="12.75">
      <c r="A48" s="186" t="s">
        <v>245</v>
      </c>
      <c r="B48" s="187"/>
      <c r="C48" s="187"/>
      <c r="D48" s="187"/>
      <c r="E48" s="187"/>
      <c r="F48" s="187"/>
      <c r="G48" s="187"/>
      <c r="H48" s="188"/>
      <c r="I48" s="4">
        <v>152</v>
      </c>
      <c r="J48" s="12">
        <f>J44-J47</f>
        <v>-560355</v>
      </c>
      <c r="K48" s="12">
        <f>K44-K47</f>
        <v>-399278</v>
      </c>
    </row>
    <row r="49" spans="1:11" ht="12.75">
      <c r="A49" s="208" t="s">
        <v>200</v>
      </c>
      <c r="B49" s="209"/>
      <c r="C49" s="209"/>
      <c r="D49" s="209"/>
      <c r="E49" s="209"/>
      <c r="F49" s="209"/>
      <c r="G49" s="209"/>
      <c r="H49" s="210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3" t="s">
        <v>228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560355</v>
      </c>
      <c r="K50" s="18">
        <f>IF(K48&lt;0,-K48,0)</f>
        <v>399278</v>
      </c>
    </row>
    <row r="51" spans="1:11" ht="12.75">
      <c r="A51" s="205" t="s">
        <v>120</v>
      </c>
      <c r="B51" s="219"/>
      <c r="C51" s="219"/>
      <c r="D51" s="219"/>
      <c r="E51" s="219"/>
      <c r="F51" s="219"/>
      <c r="G51" s="219"/>
      <c r="H51" s="219"/>
      <c r="I51" s="231"/>
      <c r="J51" s="231"/>
      <c r="K51" s="232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222"/>
      <c r="J52" s="222"/>
      <c r="K52" s="223"/>
    </row>
    <row r="53" spans="1:11" ht="12.75">
      <c r="A53" s="228" t="s">
        <v>242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3"/>
      <c r="K53" s="13"/>
    </row>
    <row r="54" spans="1:11" ht="12.75">
      <c r="A54" s="228" t="s">
        <v>243</v>
      </c>
      <c r="B54" s="229"/>
      <c r="C54" s="229"/>
      <c r="D54" s="229"/>
      <c r="E54" s="229"/>
      <c r="F54" s="229"/>
      <c r="G54" s="229"/>
      <c r="H54" s="230"/>
      <c r="I54" s="4">
        <v>156</v>
      </c>
      <c r="J54" s="14"/>
      <c r="K54" s="14"/>
    </row>
    <row r="55" spans="1:11" ht="12.75">
      <c r="A55" s="205" t="s">
        <v>197</v>
      </c>
      <c r="B55" s="219"/>
      <c r="C55" s="219"/>
      <c r="D55" s="219"/>
      <c r="E55" s="219"/>
      <c r="F55" s="219"/>
      <c r="G55" s="219"/>
      <c r="H55" s="219"/>
      <c r="I55" s="231"/>
      <c r="J55" s="231"/>
      <c r="K55" s="232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185"/>
      <c r="I56" s="21">
        <v>157</v>
      </c>
      <c r="J56" s="11">
        <v>-560335</v>
      </c>
      <c r="K56" s="11">
        <v>-399278</v>
      </c>
    </row>
    <row r="57" spans="1:11" ht="12.75">
      <c r="A57" s="186" t="s">
        <v>229</v>
      </c>
      <c r="B57" s="187"/>
      <c r="C57" s="187"/>
      <c r="D57" s="187"/>
      <c r="E57" s="187"/>
      <c r="F57" s="187"/>
      <c r="G57" s="187"/>
      <c r="H57" s="188"/>
      <c r="I57" s="4">
        <v>158</v>
      </c>
      <c r="J57" s="12">
        <v>8054946</v>
      </c>
      <c r="K57" s="12">
        <v>8054946</v>
      </c>
    </row>
    <row r="58" spans="1:11" ht="12.75">
      <c r="A58" s="186" t="s">
        <v>236</v>
      </c>
      <c r="B58" s="187"/>
      <c r="C58" s="187"/>
      <c r="D58" s="187"/>
      <c r="E58" s="187"/>
      <c r="F58" s="187"/>
      <c r="G58" s="187"/>
      <c r="H58" s="188"/>
      <c r="I58" s="4">
        <v>159</v>
      </c>
      <c r="J58" s="13"/>
      <c r="K58" s="13"/>
    </row>
    <row r="59" spans="1:11" ht="12.75">
      <c r="A59" s="186" t="s">
        <v>237</v>
      </c>
      <c r="B59" s="187"/>
      <c r="C59" s="187"/>
      <c r="D59" s="187"/>
      <c r="E59" s="187"/>
      <c r="F59" s="187"/>
      <c r="G59" s="187"/>
      <c r="H59" s="188"/>
      <c r="I59" s="4">
        <v>160</v>
      </c>
      <c r="J59" s="13">
        <v>8054946</v>
      </c>
      <c r="K59" s="13">
        <v>8054946</v>
      </c>
    </row>
    <row r="60" spans="1:11" ht="12.75">
      <c r="A60" s="186" t="s">
        <v>45</v>
      </c>
      <c r="B60" s="187"/>
      <c r="C60" s="187"/>
      <c r="D60" s="187"/>
      <c r="E60" s="187"/>
      <c r="F60" s="187"/>
      <c r="G60" s="187"/>
      <c r="H60" s="188"/>
      <c r="I60" s="4">
        <v>161</v>
      </c>
      <c r="J60" s="13"/>
      <c r="K60" s="13"/>
    </row>
    <row r="61" spans="1:11" ht="12.75">
      <c r="A61" s="186" t="s">
        <v>238</v>
      </c>
      <c r="B61" s="187"/>
      <c r="C61" s="187"/>
      <c r="D61" s="187"/>
      <c r="E61" s="187"/>
      <c r="F61" s="187"/>
      <c r="G61" s="187"/>
      <c r="H61" s="188"/>
      <c r="I61" s="4">
        <v>162</v>
      </c>
      <c r="J61" s="13"/>
      <c r="K61" s="13"/>
    </row>
    <row r="62" spans="1:11" ht="12.75">
      <c r="A62" s="186" t="s">
        <v>239</v>
      </c>
      <c r="B62" s="187"/>
      <c r="C62" s="187"/>
      <c r="D62" s="187"/>
      <c r="E62" s="187"/>
      <c r="F62" s="187"/>
      <c r="G62" s="187"/>
      <c r="H62" s="188"/>
      <c r="I62" s="4">
        <v>163</v>
      </c>
      <c r="J62" s="13"/>
      <c r="K62" s="13"/>
    </row>
    <row r="63" spans="1:11" ht="12.75">
      <c r="A63" s="186" t="s">
        <v>240</v>
      </c>
      <c r="B63" s="187"/>
      <c r="C63" s="187"/>
      <c r="D63" s="187"/>
      <c r="E63" s="187"/>
      <c r="F63" s="187"/>
      <c r="G63" s="187"/>
      <c r="H63" s="188"/>
      <c r="I63" s="4">
        <v>164</v>
      </c>
      <c r="J63" s="13"/>
      <c r="K63" s="13"/>
    </row>
    <row r="64" spans="1:11" ht="12.75">
      <c r="A64" s="186" t="s">
        <v>241</v>
      </c>
      <c r="B64" s="187"/>
      <c r="C64" s="187"/>
      <c r="D64" s="187"/>
      <c r="E64" s="187"/>
      <c r="F64" s="187"/>
      <c r="G64" s="187"/>
      <c r="H64" s="188"/>
      <c r="I64" s="4">
        <v>165</v>
      </c>
      <c r="J64" s="13"/>
      <c r="K64" s="13"/>
    </row>
    <row r="65" spans="1:11" ht="12.75">
      <c r="A65" s="186" t="s">
        <v>230</v>
      </c>
      <c r="B65" s="187"/>
      <c r="C65" s="187"/>
      <c r="D65" s="187"/>
      <c r="E65" s="187"/>
      <c r="F65" s="187"/>
      <c r="G65" s="187"/>
      <c r="H65" s="188"/>
      <c r="I65" s="4">
        <v>166</v>
      </c>
      <c r="J65" s="13"/>
      <c r="K65" s="13"/>
    </row>
    <row r="66" spans="1:11" ht="12.75">
      <c r="A66" s="186" t="s">
        <v>201</v>
      </c>
      <c r="B66" s="187"/>
      <c r="C66" s="187"/>
      <c r="D66" s="187"/>
      <c r="E66" s="187"/>
      <c r="F66" s="187"/>
      <c r="G66" s="187"/>
      <c r="H66" s="188"/>
      <c r="I66" s="4">
        <v>167</v>
      </c>
      <c r="J66" s="12">
        <f>J57-J65</f>
        <v>8054946</v>
      </c>
      <c r="K66" s="12">
        <f>K57-K65</f>
        <v>8054946</v>
      </c>
    </row>
    <row r="67" spans="1:11" ht="12.75">
      <c r="A67" s="186" t="s">
        <v>202</v>
      </c>
      <c r="B67" s="187"/>
      <c r="C67" s="187"/>
      <c r="D67" s="187"/>
      <c r="E67" s="187"/>
      <c r="F67" s="187"/>
      <c r="G67" s="187"/>
      <c r="H67" s="188"/>
      <c r="I67" s="4">
        <v>168</v>
      </c>
      <c r="J67" s="18">
        <f>J56+J66</f>
        <v>7494611</v>
      </c>
      <c r="K67" s="18">
        <f>K56+K66</f>
        <v>7655668</v>
      </c>
    </row>
    <row r="68" spans="1:11" ht="12.75">
      <c r="A68" s="205" t="s">
        <v>196</v>
      </c>
      <c r="B68" s="219"/>
      <c r="C68" s="219"/>
      <c r="D68" s="219"/>
      <c r="E68" s="219"/>
      <c r="F68" s="219"/>
      <c r="G68" s="219"/>
      <c r="H68" s="219"/>
      <c r="I68" s="231"/>
      <c r="J68" s="231"/>
      <c r="K68" s="232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222"/>
      <c r="J69" s="222"/>
      <c r="K69" s="223"/>
    </row>
    <row r="70" spans="1:11" ht="12.75">
      <c r="A70" s="228" t="s">
        <v>242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3"/>
      <c r="K70" s="13"/>
    </row>
    <row r="71" spans="1:11" ht="12.75">
      <c r="A71" s="236" t="s">
        <v>243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34">
      <selection activeCell="G70" sqref="G70"/>
    </sheetView>
  </sheetViews>
  <sheetFormatPr defaultColWidth="9.140625" defaultRowHeight="12.75"/>
  <sheetData>
    <row r="1" spans="1:11" ht="12.75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178"/>
    </row>
    <row r="2" spans="1:11" ht="12.75">
      <c r="A2" s="243" t="s">
        <v>341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5" t="s">
        <v>350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9" t="s">
        <v>40</v>
      </c>
      <c r="B8" s="190"/>
      <c r="C8" s="190"/>
      <c r="D8" s="190"/>
      <c r="E8" s="190"/>
      <c r="F8" s="190"/>
      <c r="G8" s="190"/>
      <c r="H8" s="190"/>
      <c r="I8" s="4">
        <v>1</v>
      </c>
      <c r="J8" s="8">
        <v>-560355</v>
      </c>
      <c r="K8" s="13">
        <v>-399278</v>
      </c>
    </row>
    <row r="9" spans="1:11" ht="12.75">
      <c r="A9" s="189" t="s">
        <v>41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.75">
      <c r="A10" s="189" t="s">
        <v>42</v>
      </c>
      <c r="B10" s="190"/>
      <c r="C10" s="190"/>
      <c r="D10" s="190"/>
      <c r="E10" s="190"/>
      <c r="F10" s="190"/>
      <c r="G10" s="190"/>
      <c r="H10" s="190"/>
      <c r="I10" s="4">
        <v>3</v>
      </c>
      <c r="J10" s="8">
        <v>346764</v>
      </c>
      <c r="K10" s="13">
        <v>425377</v>
      </c>
    </row>
    <row r="11" spans="1:11" ht="12.75">
      <c r="A11" s="189" t="s">
        <v>43</v>
      </c>
      <c r="B11" s="190"/>
      <c r="C11" s="190"/>
      <c r="D11" s="190"/>
      <c r="E11" s="190"/>
      <c r="F11" s="190"/>
      <c r="G11" s="190"/>
      <c r="H11" s="190"/>
      <c r="I11" s="4">
        <v>4</v>
      </c>
      <c r="J11" s="8">
        <v>1531</v>
      </c>
      <c r="K11" s="13"/>
    </row>
    <row r="12" spans="1:11" ht="12.75">
      <c r="A12" s="189" t="s">
        <v>44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89" t="s">
        <v>53</v>
      </c>
      <c r="B13" s="190"/>
      <c r="C13" s="190"/>
      <c r="D13" s="190"/>
      <c r="E13" s="190"/>
      <c r="F13" s="190"/>
      <c r="G13" s="190"/>
      <c r="H13" s="190"/>
      <c r="I13" s="4">
        <v>6</v>
      </c>
      <c r="J13" s="8"/>
      <c r="K13" s="13"/>
    </row>
    <row r="14" spans="1:11" ht="12.75">
      <c r="A14" s="186" t="s">
        <v>163</v>
      </c>
      <c r="B14" s="187"/>
      <c r="C14" s="187"/>
      <c r="D14" s="187"/>
      <c r="E14" s="187"/>
      <c r="F14" s="187"/>
      <c r="G14" s="187"/>
      <c r="H14" s="187"/>
      <c r="I14" s="4">
        <v>7</v>
      </c>
      <c r="J14" s="9">
        <f>SUM(J8:J13)</f>
        <v>-212060</v>
      </c>
      <c r="K14" s="12">
        <f>SUM(K8:K13)</f>
        <v>26099</v>
      </c>
    </row>
    <row r="15" spans="1:11" ht="12.75">
      <c r="A15" s="189" t="s">
        <v>54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.75">
      <c r="A16" s="189" t="s">
        <v>55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>
        <v>32753</v>
      </c>
    </row>
    <row r="17" spans="1:11" ht="12.75">
      <c r="A17" s="189" t="s">
        <v>56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>
        <v>3500</v>
      </c>
      <c r="K17" s="13"/>
    </row>
    <row r="18" spans="1:11" ht="12.75">
      <c r="A18" s="189" t="s">
        <v>57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>
        <v>500</v>
      </c>
    </row>
    <row r="19" spans="1:11" ht="12.75">
      <c r="A19" s="186" t="s">
        <v>164</v>
      </c>
      <c r="B19" s="187"/>
      <c r="C19" s="187"/>
      <c r="D19" s="187"/>
      <c r="E19" s="187"/>
      <c r="F19" s="187"/>
      <c r="G19" s="187"/>
      <c r="H19" s="187"/>
      <c r="I19" s="4">
        <v>12</v>
      </c>
      <c r="J19" s="9">
        <f>SUM(J15:J18)</f>
        <v>3500</v>
      </c>
      <c r="K19" s="12">
        <f>SUM(K15:K18)</f>
        <v>33253</v>
      </c>
    </row>
    <row r="20" spans="1:11" ht="12.75">
      <c r="A20" s="186" t="s">
        <v>36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86" t="s">
        <v>37</v>
      </c>
      <c r="B21" s="187"/>
      <c r="C21" s="187"/>
      <c r="D21" s="187"/>
      <c r="E21" s="187"/>
      <c r="F21" s="187"/>
      <c r="G21" s="187"/>
      <c r="H21" s="187"/>
      <c r="I21" s="4">
        <v>14</v>
      </c>
      <c r="J21" s="9">
        <f>IF(J19&gt;J14,J19-J14,0)</f>
        <v>215560</v>
      </c>
      <c r="K21" s="12">
        <f>IF(K19&gt;K14,K19-K14,0)</f>
        <v>7154</v>
      </c>
    </row>
    <row r="22" spans="1:11" ht="12.75">
      <c r="A22" s="250" t="s">
        <v>165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189" t="s">
        <v>185</v>
      </c>
      <c r="B23" s="190"/>
      <c r="C23" s="190"/>
      <c r="D23" s="190"/>
      <c r="E23" s="190"/>
      <c r="F23" s="190"/>
      <c r="G23" s="190"/>
      <c r="H23" s="190"/>
      <c r="I23" s="4">
        <v>15</v>
      </c>
      <c r="J23" s="8"/>
      <c r="K23" s="13"/>
    </row>
    <row r="24" spans="1:11" ht="12.75">
      <c r="A24" s="189" t="s">
        <v>186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187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188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189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6" t="s">
        <v>174</v>
      </c>
      <c r="B28" s="187"/>
      <c r="C28" s="187"/>
      <c r="D28" s="187"/>
      <c r="E28" s="187"/>
      <c r="F28" s="187"/>
      <c r="G28" s="187"/>
      <c r="H28" s="187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9" t="s">
        <v>121</v>
      </c>
      <c r="B29" s="190"/>
      <c r="C29" s="190"/>
      <c r="D29" s="190"/>
      <c r="E29" s="190"/>
      <c r="F29" s="190"/>
      <c r="G29" s="190"/>
      <c r="H29" s="190"/>
      <c r="I29" s="4">
        <v>21</v>
      </c>
      <c r="J29" s="8"/>
      <c r="K29" s="13"/>
    </row>
    <row r="30" spans="1:11" ht="12.75">
      <c r="A30" s="189" t="s">
        <v>122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16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/>
    </row>
    <row r="32" spans="1:11" ht="12.75">
      <c r="A32" s="186" t="s">
        <v>5</v>
      </c>
      <c r="B32" s="187"/>
      <c r="C32" s="187"/>
      <c r="D32" s="187"/>
      <c r="E32" s="187"/>
      <c r="F32" s="187"/>
      <c r="G32" s="187"/>
      <c r="H32" s="187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86" t="s">
        <v>38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6" t="s">
        <v>39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50" t="s">
        <v>166</v>
      </c>
      <c r="B35" s="251"/>
      <c r="C35" s="251"/>
      <c r="D35" s="251"/>
      <c r="E35" s="251"/>
      <c r="F35" s="251"/>
      <c r="G35" s="251"/>
      <c r="H35" s="251"/>
      <c r="I35" s="252"/>
      <c r="J35" s="252"/>
      <c r="K35" s="253"/>
    </row>
    <row r="36" spans="1:11" ht="12.75">
      <c r="A36" s="189" t="s">
        <v>180</v>
      </c>
      <c r="B36" s="190"/>
      <c r="C36" s="190"/>
      <c r="D36" s="190"/>
      <c r="E36" s="190"/>
      <c r="F36" s="190"/>
      <c r="G36" s="190"/>
      <c r="H36" s="190"/>
      <c r="I36" s="4">
        <v>27</v>
      </c>
      <c r="J36" s="8"/>
      <c r="K36" s="13"/>
    </row>
    <row r="37" spans="1:11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>
        <v>215347</v>
      </c>
      <c r="K37" s="13">
        <v>8150</v>
      </c>
    </row>
    <row r="38" spans="1:11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86" t="s">
        <v>70</v>
      </c>
      <c r="B39" s="187"/>
      <c r="C39" s="187"/>
      <c r="D39" s="187"/>
      <c r="E39" s="187"/>
      <c r="F39" s="187"/>
      <c r="G39" s="187"/>
      <c r="H39" s="187"/>
      <c r="I39" s="4">
        <v>30</v>
      </c>
      <c r="J39" s="9">
        <f>SUM(J36:J38)</f>
        <v>215347</v>
      </c>
      <c r="K39" s="12">
        <f>SUM(K36:K38)</f>
        <v>8150</v>
      </c>
    </row>
    <row r="40" spans="1:11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4">
        <v>31</v>
      </c>
      <c r="J40" s="8"/>
      <c r="K40" s="13">
        <v>968</v>
      </c>
    </row>
    <row r="41" spans="1:11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>
        <v>500</v>
      </c>
      <c r="K44" s="13"/>
    </row>
    <row r="45" spans="1:11" ht="12.75">
      <c r="A45" s="186" t="s">
        <v>71</v>
      </c>
      <c r="B45" s="187"/>
      <c r="C45" s="187"/>
      <c r="D45" s="187"/>
      <c r="E45" s="187"/>
      <c r="F45" s="187"/>
      <c r="G45" s="187"/>
      <c r="H45" s="187"/>
      <c r="I45" s="4">
        <v>36</v>
      </c>
      <c r="J45" s="9">
        <f>SUM(J40:J44)</f>
        <v>500</v>
      </c>
      <c r="K45" s="12">
        <f>SUM(K40:K44)</f>
        <v>968</v>
      </c>
    </row>
    <row r="46" spans="1:11" ht="12.75">
      <c r="A46" s="186" t="s">
        <v>17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IF(J39&gt;J45,J39-J45,0)</f>
        <v>214847</v>
      </c>
      <c r="K46" s="12">
        <f>IF(K39&gt;K45,K39-K45,0)</f>
        <v>7182</v>
      </c>
    </row>
    <row r="47" spans="1:11" ht="12.75">
      <c r="A47" s="186" t="s">
        <v>18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9" t="s">
        <v>72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28</v>
      </c>
    </row>
    <row r="49" spans="1:11" ht="12.75">
      <c r="A49" s="189" t="s">
        <v>73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IF(J21-J20+J34-J33+J47-J46&gt;0,J21-J20+J34-J33+J47-J46,0)</f>
        <v>713</v>
      </c>
      <c r="K49" s="12">
        <f>IF(K21-K20+K34-K33+K47-K46&gt;0,K21-K20+K34-K33+K47-K46,0)</f>
        <v>0</v>
      </c>
    </row>
    <row r="50" spans="1:11" ht="12.75">
      <c r="A50" s="189" t="s">
        <v>167</v>
      </c>
      <c r="B50" s="190"/>
      <c r="C50" s="190"/>
      <c r="D50" s="190"/>
      <c r="E50" s="190"/>
      <c r="F50" s="190"/>
      <c r="G50" s="190"/>
      <c r="H50" s="190"/>
      <c r="I50" s="4">
        <v>41</v>
      </c>
      <c r="J50" s="8">
        <v>713</v>
      </c>
      <c r="K50" s="13">
        <v>0</v>
      </c>
    </row>
    <row r="51" spans="1:11" ht="12.75">
      <c r="A51" s="189" t="s">
        <v>182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/>
      <c r="K51" s="13">
        <v>28</v>
      </c>
    </row>
    <row r="52" spans="1:11" ht="12.75">
      <c r="A52" s="189" t="s">
        <v>183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/>
      <c r="K52" s="13"/>
    </row>
    <row r="53" spans="1:11" ht="12.75">
      <c r="A53" s="211" t="s">
        <v>184</v>
      </c>
      <c r="B53" s="212"/>
      <c r="C53" s="212"/>
      <c r="D53" s="212"/>
      <c r="E53" s="212"/>
      <c r="F53" s="212"/>
      <c r="G53" s="212"/>
      <c r="H53" s="212"/>
      <c r="I53" s="7">
        <v>44</v>
      </c>
      <c r="J53" s="10">
        <f>J50+J51-J52</f>
        <v>713</v>
      </c>
      <c r="K53" s="18">
        <f>K50+K51-K52</f>
        <v>28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tabSelected="1" view="pageBreakPreview" zoomScale="110" zoomScaleSheetLayoutView="110" zoomScalePageLayoutView="0" workbookViewId="0" topLeftCell="A1">
      <selection activeCell="G70" sqref="G70"/>
    </sheetView>
  </sheetViews>
  <sheetFormatPr defaultColWidth="9.140625" defaultRowHeight="12.75"/>
  <sheetData>
    <row r="1" spans="1:11" ht="12.75">
      <c r="A1" s="239" t="s">
        <v>205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.75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9" t="s">
        <v>207</v>
      </c>
      <c r="B8" s="190"/>
      <c r="C8" s="190"/>
      <c r="D8" s="190"/>
      <c r="E8" s="190"/>
      <c r="F8" s="190"/>
      <c r="G8" s="190"/>
      <c r="H8" s="190"/>
      <c r="I8" s="4">
        <v>1</v>
      </c>
      <c r="J8" s="8"/>
      <c r="K8" s="13"/>
    </row>
    <row r="9" spans="1:11" ht="12.75">
      <c r="A9" s="189" t="s">
        <v>125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.75">
      <c r="A10" s="189" t="s">
        <v>126</v>
      </c>
      <c r="B10" s="190"/>
      <c r="C10" s="190"/>
      <c r="D10" s="190"/>
      <c r="E10" s="190"/>
      <c r="F10" s="190"/>
      <c r="G10" s="190"/>
      <c r="H10" s="190"/>
      <c r="I10" s="4">
        <v>3</v>
      </c>
      <c r="J10" s="8"/>
      <c r="K10" s="13"/>
    </row>
    <row r="11" spans="1:11" ht="12.75">
      <c r="A11" s="189" t="s">
        <v>127</v>
      </c>
      <c r="B11" s="190"/>
      <c r="C11" s="190"/>
      <c r="D11" s="190"/>
      <c r="E11" s="190"/>
      <c r="F11" s="190"/>
      <c r="G11" s="190"/>
      <c r="H11" s="190"/>
      <c r="I11" s="4">
        <v>4</v>
      </c>
      <c r="J11" s="8"/>
      <c r="K11" s="13"/>
    </row>
    <row r="12" spans="1:11" ht="12.75">
      <c r="A12" s="189" t="s">
        <v>128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86" t="s">
        <v>206</v>
      </c>
      <c r="B13" s="187"/>
      <c r="C13" s="187"/>
      <c r="D13" s="187"/>
      <c r="E13" s="187"/>
      <c r="F13" s="187"/>
      <c r="G13" s="187"/>
      <c r="H13" s="18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9" t="s">
        <v>129</v>
      </c>
      <c r="B14" s="190"/>
      <c r="C14" s="190"/>
      <c r="D14" s="190"/>
      <c r="E14" s="190"/>
      <c r="F14" s="190"/>
      <c r="G14" s="190"/>
      <c r="H14" s="190"/>
      <c r="I14" s="4">
        <v>7</v>
      </c>
      <c r="J14" s="8"/>
      <c r="K14" s="13"/>
    </row>
    <row r="15" spans="1:11" ht="12.75">
      <c r="A15" s="189" t="s">
        <v>130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.75">
      <c r="A16" s="189" t="s">
        <v>131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/>
    </row>
    <row r="17" spans="1:11" ht="12.75">
      <c r="A17" s="189" t="s">
        <v>132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/>
      <c r="K17" s="13"/>
    </row>
    <row r="18" spans="1:11" ht="12.75">
      <c r="A18" s="189" t="s">
        <v>133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/>
    </row>
    <row r="19" spans="1:11" ht="12.75">
      <c r="A19" s="189" t="s">
        <v>134</v>
      </c>
      <c r="B19" s="190"/>
      <c r="C19" s="190"/>
      <c r="D19" s="190"/>
      <c r="E19" s="190"/>
      <c r="F19" s="190"/>
      <c r="G19" s="190"/>
      <c r="H19" s="190"/>
      <c r="I19" s="4">
        <v>12</v>
      </c>
      <c r="J19" s="8"/>
      <c r="K19" s="13"/>
    </row>
    <row r="20" spans="1:11" ht="12.75">
      <c r="A20" s="186" t="s">
        <v>47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6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2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0" t="s">
        <v>165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 ht="12.75">
      <c r="A24" s="189" t="s">
        <v>171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172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48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49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9" t="s">
        <v>173</v>
      </c>
      <c r="B28" s="190"/>
      <c r="C28" s="190"/>
      <c r="D28" s="190"/>
      <c r="E28" s="190"/>
      <c r="F28" s="190"/>
      <c r="G28" s="190"/>
      <c r="H28" s="190"/>
      <c r="I28" s="4">
        <v>20</v>
      </c>
      <c r="J28" s="8"/>
      <c r="K28" s="13"/>
    </row>
    <row r="29" spans="1:11" ht="12.75">
      <c r="A29" s="186" t="s">
        <v>119</v>
      </c>
      <c r="B29" s="187"/>
      <c r="C29" s="187"/>
      <c r="D29" s="187"/>
      <c r="E29" s="187"/>
      <c r="F29" s="187"/>
      <c r="G29" s="187"/>
      <c r="H29" s="18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9" t="s">
        <v>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3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/>
    </row>
    <row r="32" spans="1:11" ht="12.75">
      <c r="A32" s="189" t="s">
        <v>4</v>
      </c>
      <c r="B32" s="190"/>
      <c r="C32" s="190"/>
      <c r="D32" s="190"/>
      <c r="E32" s="190"/>
      <c r="F32" s="190"/>
      <c r="G32" s="190"/>
      <c r="H32" s="190"/>
      <c r="I32" s="4">
        <v>24</v>
      </c>
      <c r="J32" s="8"/>
      <c r="K32" s="13"/>
    </row>
    <row r="33" spans="1:11" ht="12.75">
      <c r="A33" s="186" t="s">
        <v>50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6" t="s">
        <v>113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6" t="s">
        <v>114</v>
      </c>
      <c r="B35" s="187"/>
      <c r="C35" s="187"/>
      <c r="D35" s="187"/>
      <c r="E35" s="187"/>
      <c r="F35" s="187"/>
      <c r="G35" s="187"/>
      <c r="H35" s="18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0" t="s">
        <v>166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 ht="12.75">
      <c r="A37" s="189" t="s">
        <v>180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/>
    </row>
    <row r="38" spans="1:11" ht="12.75">
      <c r="A38" s="189" t="s">
        <v>29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89" t="s">
        <v>30</v>
      </c>
      <c r="B39" s="190"/>
      <c r="C39" s="190"/>
      <c r="D39" s="190"/>
      <c r="E39" s="190"/>
      <c r="F39" s="190"/>
      <c r="G39" s="190"/>
      <c r="H39" s="190"/>
      <c r="I39" s="4">
        <v>30</v>
      </c>
      <c r="J39" s="8"/>
      <c r="K39" s="13"/>
    </row>
    <row r="40" spans="1:11" ht="12.75">
      <c r="A40" s="186" t="s">
        <v>51</v>
      </c>
      <c r="B40" s="187"/>
      <c r="C40" s="187"/>
      <c r="D40" s="187"/>
      <c r="E40" s="187"/>
      <c r="F40" s="187"/>
      <c r="G40" s="187"/>
      <c r="H40" s="18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9" t="s">
        <v>31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32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33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34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/>
      <c r="K44" s="13"/>
    </row>
    <row r="45" spans="1:11" ht="12.75">
      <c r="A45" s="189" t="s">
        <v>35</v>
      </c>
      <c r="B45" s="190"/>
      <c r="C45" s="190"/>
      <c r="D45" s="190"/>
      <c r="E45" s="190"/>
      <c r="F45" s="190"/>
      <c r="G45" s="190"/>
      <c r="H45" s="190"/>
      <c r="I45" s="4">
        <v>36</v>
      </c>
      <c r="J45" s="8"/>
      <c r="K45" s="13"/>
    </row>
    <row r="46" spans="1:11" ht="12.75">
      <c r="A46" s="186" t="s">
        <v>154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6" t="s">
        <v>168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6" t="s">
        <v>169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6" t="s">
        <v>155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6" t="s">
        <v>15</v>
      </c>
      <c r="B50" s="187"/>
      <c r="C50" s="187"/>
      <c r="D50" s="187"/>
      <c r="E50" s="187"/>
      <c r="F50" s="187"/>
      <c r="G50" s="187"/>
      <c r="H50" s="18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6" t="s">
        <v>167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/>
      <c r="K51" s="13"/>
    </row>
    <row r="52" spans="1:11" ht="12.75">
      <c r="A52" s="186" t="s">
        <v>182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/>
    </row>
    <row r="53" spans="1:11" ht="12.75">
      <c r="A53" s="186" t="s">
        <v>183</v>
      </c>
      <c r="B53" s="187"/>
      <c r="C53" s="187"/>
      <c r="D53" s="187"/>
      <c r="E53" s="187"/>
      <c r="F53" s="187"/>
      <c r="G53" s="187"/>
      <c r="H53" s="187"/>
      <c r="I53" s="4">
        <v>44</v>
      </c>
      <c r="J53" s="8"/>
      <c r="K53" s="13"/>
    </row>
    <row r="54" spans="1:11" ht="12.75">
      <c r="A54" s="202" t="s">
        <v>184</v>
      </c>
      <c r="B54" s="203"/>
      <c r="C54" s="203"/>
      <c r="D54" s="203"/>
      <c r="E54" s="203"/>
      <c r="F54" s="203"/>
      <c r="G54" s="203"/>
      <c r="H54" s="20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G70" sqref="G70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16384" width="9.140625" style="98" customWidth="1"/>
  </cols>
  <sheetData>
    <row r="1" spans="1:12" ht="12.75">
      <c r="A1" s="265" t="s">
        <v>292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97"/>
    </row>
    <row r="2" spans="1:12" ht="15.75">
      <c r="A2" s="95"/>
      <c r="B2" s="96"/>
      <c r="C2" s="275" t="s">
        <v>293</v>
      </c>
      <c r="D2" s="275"/>
      <c r="E2" s="100">
        <v>40909</v>
      </c>
      <c r="F2" s="99" t="s">
        <v>258</v>
      </c>
      <c r="G2" s="276">
        <v>41274</v>
      </c>
      <c r="H2" s="277"/>
      <c r="I2" s="96"/>
      <c r="J2" s="96"/>
      <c r="K2" s="96"/>
      <c r="L2" s="101"/>
    </row>
    <row r="3" spans="1:11" ht="24" thickBot="1">
      <c r="A3" s="278" t="s">
        <v>61</v>
      </c>
      <c r="B3" s="278"/>
      <c r="C3" s="278"/>
      <c r="D3" s="278"/>
      <c r="E3" s="278"/>
      <c r="F3" s="278"/>
      <c r="G3" s="278"/>
      <c r="H3" s="278"/>
      <c r="I3" s="102" t="s">
        <v>316</v>
      </c>
      <c r="J3" s="103" t="s">
        <v>156</v>
      </c>
      <c r="K3" s="103" t="s">
        <v>157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05">
        <v>2</v>
      </c>
      <c r="J4" s="104" t="s">
        <v>294</v>
      </c>
      <c r="K4" s="104" t="s">
        <v>295</v>
      </c>
    </row>
    <row r="5" spans="1:11" ht="12.75">
      <c r="A5" s="267" t="s">
        <v>296</v>
      </c>
      <c r="B5" s="268"/>
      <c r="C5" s="268"/>
      <c r="D5" s="268"/>
      <c r="E5" s="268"/>
      <c r="F5" s="268"/>
      <c r="G5" s="268"/>
      <c r="H5" s="268"/>
      <c r="I5" s="106">
        <v>1</v>
      </c>
      <c r="J5" s="107">
        <v>23099700</v>
      </c>
      <c r="K5" s="107">
        <v>23099700</v>
      </c>
    </row>
    <row r="6" spans="1:11" ht="12.75">
      <c r="A6" s="267" t="s">
        <v>297</v>
      </c>
      <c r="B6" s="268"/>
      <c r="C6" s="268"/>
      <c r="D6" s="268"/>
      <c r="E6" s="268"/>
      <c r="F6" s="268"/>
      <c r="G6" s="268"/>
      <c r="H6" s="268"/>
      <c r="I6" s="106">
        <v>2</v>
      </c>
      <c r="J6" s="108"/>
      <c r="K6" s="108"/>
    </row>
    <row r="7" spans="1:11" ht="12.75">
      <c r="A7" s="267" t="s">
        <v>298</v>
      </c>
      <c r="B7" s="268"/>
      <c r="C7" s="268"/>
      <c r="D7" s="268"/>
      <c r="E7" s="268"/>
      <c r="F7" s="268"/>
      <c r="G7" s="268"/>
      <c r="H7" s="268"/>
      <c r="I7" s="106">
        <v>3</v>
      </c>
      <c r="J7" s="108"/>
      <c r="K7" s="108"/>
    </row>
    <row r="8" spans="1:11" ht="12.75">
      <c r="A8" s="267" t="s">
        <v>299</v>
      </c>
      <c r="B8" s="268"/>
      <c r="C8" s="268"/>
      <c r="D8" s="268"/>
      <c r="E8" s="268"/>
      <c r="F8" s="268"/>
      <c r="G8" s="268"/>
      <c r="H8" s="268"/>
      <c r="I8" s="106">
        <v>4</v>
      </c>
      <c r="J8" s="108">
        <v>-3780228</v>
      </c>
      <c r="K8" s="108">
        <v>-4340583</v>
      </c>
    </row>
    <row r="9" spans="1:11" ht="12.75">
      <c r="A9" s="267" t="s">
        <v>300</v>
      </c>
      <c r="B9" s="268"/>
      <c r="C9" s="268"/>
      <c r="D9" s="268"/>
      <c r="E9" s="268"/>
      <c r="F9" s="268"/>
      <c r="G9" s="268"/>
      <c r="H9" s="268"/>
      <c r="I9" s="106">
        <v>5</v>
      </c>
      <c r="J9" s="108">
        <v>-560355</v>
      </c>
      <c r="K9" s="108">
        <v>-399278</v>
      </c>
    </row>
    <row r="10" spans="1:11" ht="12.75">
      <c r="A10" s="267" t="s">
        <v>301</v>
      </c>
      <c r="B10" s="268"/>
      <c r="C10" s="268"/>
      <c r="D10" s="268"/>
      <c r="E10" s="268"/>
      <c r="F10" s="268"/>
      <c r="G10" s="268"/>
      <c r="H10" s="268"/>
      <c r="I10" s="106">
        <v>6</v>
      </c>
      <c r="J10" s="108">
        <v>8054946</v>
      </c>
      <c r="K10" s="108">
        <v>8054946</v>
      </c>
    </row>
    <row r="11" spans="1:11" ht="12.75">
      <c r="A11" s="267" t="s">
        <v>302</v>
      </c>
      <c r="B11" s="268"/>
      <c r="C11" s="268"/>
      <c r="D11" s="268"/>
      <c r="E11" s="268"/>
      <c r="F11" s="268"/>
      <c r="G11" s="268"/>
      <c r="H11" s="268"/>
      <c r="I11" s="106">
        <v>7</v>
      </c>
      <c r="J11" s="108"/>
      <c r="K11" s="108"/>
    </row>
    <row r="12" spans="1:11" ht="12.75">
      <c r="A12" s="267" t="s">
        <v>303</v>
      </c>
      <c r="B12" s="268"/>
      <c r="C12" s="268"/>
      <c r="D12" s="268"/>
      <c r="E12" s="268"/>
      <c r="F12" s="268"/>
      <c r="G12" s="268"/>
      <c r="H12" s="268"/>
      <c r="I12" s="106">
        <v>8</v>
      </c>
      <c r="J12" s="108"/>
      <c r="K12" s="108"/>
    </row>
    <row r="13" spans="1:11" ht="12.75">
      <c r="A13" s="267" t="s">
        <v>304</v>
      </c>
      <c r="B13" s="268"/>
      <c r="C13" s="268"/>
      <c r="D13" s="268"/>
      <c r="E13" s="268"/>
      <c r="F13" s="268"/>
      <c r="G13" s="268"/>
      <c r="H13" s="268"/>
      <c r="I13" s="106">
        <v>9</v>
      </c>
      <c r="J13" s="108"/>
      <c r="K13" s="108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26814063</v>
      </c>
      <c r="K14" s="109">
        <f>SUM(K5:K13)</f>
        <v>26414785</v>
      </c>
    </row>
    <row r="15" spans="1:11" ht="12.75">
      <c r="A15" s="267" t="s">
        <v>306</v>
      </c>
      <c r="B15" s="268"/>
      <c r="C15" s="268"/>
      <c r="D15" s="268"/>
      <c r="E15" s="268"/>
      <c r="F15" s="268"/>
      <c r="G15" s="268"/>
      <c r="H15" s="268"/>
      <c r="I15" s="106">
        <v>11</v>
      </c>
      <c r="J15" s="108"/>
      <c r="K15" s="108"/>
    </row>
    <row r="16" spans="1:11" ht="12.75">
      <c r="A16" s="267" t="s">
        <v>307</v>
      </c>
      <c r="B16" s="268"/>
      <c r="C16" s="268"/>
      <c r="D16" s="268"/>
      <c r="E16" s="268"/>
      <c r="F16" s="268"/>
      <c r="G16" s="268"/>
      <c r="H16" s="268"/>
      <c r="I16" s="106">
        <v>12</v>
      </c>
      <c r="J16" s="108"/>
      <c r="K16" s="108"/>
    </row>
    <row r="17" spans="1:11" ht="12.75">
      <c r="A17" s="267" t="s">
        <v>308</v>
      </c>
      <c r="B17" s="268"/>
      <c r="C17" s="268"/>
      <c r="D17" s="268"/>
      <c r="E17" s="268"/>
      <c r="F17" s="268"/>
      <c r="G17" s="268"/>
      <c r="H17" s="268"/>
      <c r="I17" s="106">
        <v>13</v>
      </c>
      <c r="J17" s="108"/>
      <c r="K17" s="108"/>
    </row>
    <row r="18" spans="1:11" ht="12.75">
      <c r="A18" s="267" t="s">
        <v>309</v>
      </c>
      <c r="B18" s="268"/>
      <c r="C18" s="268"/>
      <c r="D18" s="268"/>
      <c r="E18" s="268"/>
      <c r="F18" s="268"/>
      <c r="G18" s="268"/>
      <c r="H18" s="268"/>
      <c r="I18" s="106">
        <v>14</v>
      </c>
      <c r="J18" s="108"/>
      <c r="K18" s="108"/>
    </row>
    <row r="19" spans="1:11" ht="12.75">
      <c r="A19" s="267" t="s">
        <v>310</v>
      </c>
      <c r="B19" s="268"/>
      <c r="C19" s="268"/>
      <c r="D19" s="268"/>
      <c r="E19" s="268"/>
      <c r="F19" s="268"/>
      <c r="G19" s="268"/>
      <c r="H19" s="268"/>
      <c r="I19" s="106">
        <v>15</v>
      </c>
      <c r="J19" s="108"/>
      <c r="K19" s="108"/>
    </row>
    <row r="20" spans="1:11" ht="12.75">
      <c r="A20" s="267" t="s">
        <v>311</v>
      </c>
      <c r="B20" s="268"/>
      <c r="C20" s="268"/>
      <c r="D20" s="268"/>
      <c r="E20" s="268"/>
      <c r="F20" s="268"/>
      <c r="G20" s="268"/>
      <c r="H20" s="268"/>
      <c r="I20" s="106">
        <v>16</v>
      </c>
      <c r="J20" s="108"/>
      <c r="K20" s="108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313</v>
      </c>
      <c r="B23" s="260"/>
      <c r="C23" s="260"/>
      <c r="D23" s="260"/>
      <c r="E23" s="260"/>
      <c r="F23" s="260"/>
      <c r="G23" s="260"/>
      <c r="H23" s="260"/>
      <c r="I23" s="111">
        <v>18</v>
      </c>
      <c r="J23" s="107"/>
      <c r="K23" s="107"/>
    </row>
    <row r="24" spans="1:11" ht="23.25" customHeight="1">
      <c r="A24" s="261" t="s">
        <v>314</v>
      </c>
      <c r="B24" s="262"/>
      <c r="C24" s="262"/>
      <c r="D24" s="262"/>
      <c r="E24" s="262"/>
      <c r="F24" s="262"/>
      <c r="G24" s="262"/>
      <c r="H24" s="262"/>
      <c r="I24" s="112">
        <v>19</v>
      </c>
      <c r="J24" s="110"/>
      <c r="K24" s="110"/>
    </row>
    <row r="25" spans="1:11" ht="30" customHeight="1">
      <c r="A25" s="263" t="s">
        <v>315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G70" sqref="G70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2013-04-29T09:54:34Z</cp:lastPrinted>
  <dcterms:created xsi:type="dcterms:W3CDTF">2008-10-17T11:51:54Z</dcterms:created>
  <dcterms:modified xsi:type="dcterms:W3CDTF">2013-04-29T09:54:46Z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