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922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<sst xmlns="http://schemas.openxmlformats.org/spreadsheetml/2006/main" count="385" uniqueCount="333">
  <si>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</si>
  <si>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</si>
  <si>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</si>
  <si>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</si>
  <si>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</si>
  <si>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</si>
  <si>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</si>
  <si>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</si>
  <si>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</si>
  <si>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</si>
  <si>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</si>
  <si>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</si>
  <si>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</si>
  <si>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</si>
  <si>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</si>
  <si>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</si>
  <si>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</si>
  <si>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</si>
  <si>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</si>
  <si>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</si>
  <si>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</si>
  <si>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</si>
  <si>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</si>
  <si>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</si>
  <si>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</si>
  <si>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</si>
  <si>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</si>
  <si>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</si>
  <si>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</si>
  <si>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</si>
  <si>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</si>
  <si>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</si>
  <si>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</si>
  <si>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</si>
  <si>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</si>
  <si>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</si>
  <si>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</si>
  <si>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</si>
  <si>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</si>
  <si>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</si>
  <si>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</si>
  <si>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</si>
  <si>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</si>
  <si>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</si>
  <si>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</si>
  <si>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</si>
  <si>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</si>
  <si>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</si>
  <si>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</si>
  <si>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</si>
  <si>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</si>
  <si>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</si>
  <si>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</si>
  <si>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</si>
  <si>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</si>
  <si>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</si>
  <si>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</si>
  <si>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</si>
  <si>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</si>
  <si>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</si>
  <si>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</si>
  <si>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</si>
  <si>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</si>
  <si>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</si>
  <si>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</si>
  <si>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</si>
  <si>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</si>
  <si>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</si>
  <si>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</si>
  <si>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</si>
  <si>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</si>
  <si>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</si>
  <si>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</si>
  <si>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</si>
  <si>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</si>
  <si>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</si>
  <si>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</si>
  <si>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</si>
  <si>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</si>
  <si>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</si>
  <si>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</si>
  <si>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</si>
  <si>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</si>
  <si>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</si>
  <si>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</si>
  <si>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</si>
  <si>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</si>
  <si>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</si>
  <si>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</si>
  <si>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</si>
  <si>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</si>
  <si>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</si>
  <si>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</si>
  <si>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</si>
  <si>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</si>
  <si>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</si>
  <si>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</si>
  <si>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</si>
  <si>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</si>
  <si>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</si>
  <si>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</si>
  <si>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</si>
  <si>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</si>
  <si>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</si>
  <si>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</si>
  <si>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</si>
  <si>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</si>
  <si>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</si>
  <si>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</si>
  <si>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</si>
  <si>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</si>
  <si>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</si>
  <si>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</si>
  <si>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</si>
  <si>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</si>
  <si>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</si>
  <si>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</si>
  <si>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</si>
  <si>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</si>
  <si>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</si>
  <si>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</si>
  <si>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</si>
  <si>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</si>
  <si>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</si>
  <si>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</si>
  <si>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</si>
  <si>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</si>
  <si>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</si>
  <si>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</si>
  <si>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</si>
  <si>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</si>
  <si>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</si>
  <si>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</si>
  <si>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</si>
  <si>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</si>
  <si>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</si>
  <si>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</si>
  <si>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</si>
  <si>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</si>
  <si>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</si>
  <si>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</si>
  <si>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</si>
  <si>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</si>
  <si>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</si>
  <si>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</si>
  <si>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</si>
  <si>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</si>
  <si>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</si>
  <si>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</si>
  <si>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</si>
  <si>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</si>
  <si>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</si>
  <si>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</si>
  <si>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</si>
  <si>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</si>
  <si>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</si>
  <si>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</si>
  <si>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</si>
  <si>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</si>
  <si>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</si>
  <si>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</si>
  <si>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</si>
  <si>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</si>
  <si>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</si>
  <si>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</si>
  <si>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</si>
  <si>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</si>
  <si>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</si>
  <si>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</si>
  <si>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</si>
  <si>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</si>
  <si>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</si>
  <si>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</si>
  <si>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</si>
  <si>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</si>
  <si>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</si>
  <si>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</si>
  <si>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</si>
  <si>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</si>
  <si>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</si>
  <si>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</si>
  <si>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</si>
  <si>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</si>
  <si>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</si>
  <si>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</si>
  <si>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</si>
  <si>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</si>
  <si>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</si>
  <si>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</si>
  <si>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</si>
  <si>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</si>
  <si>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</si>
  <si>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</si>
  <si>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</si>
  <si>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</si>
  <si>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</si>
  <si>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</si>
  <si>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</si>
  <si>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</si>
  <si>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</si>
  <si>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</si>
  <si>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</si>
  <si>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</si>
  <si>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</si>
  <si>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</si>
  <si>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</si>
  <si>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</si>
  <si>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</si>
  <si>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</si>
  <si>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</si>
  <si>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</si>
  <si>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</si>
  <si>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</si>
  <si>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</si>
  <si>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</si>
  <si>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</si>
  <si>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</si>
  <si>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</si>
  <si>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</si>
  <si>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</si>
  <si>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</si>
  <si>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</si>
  <si>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</si>
  <si>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</si>
  <si>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</si>
  <si>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</si>
  <si>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</si>
  <si>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</si>
  <si>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</si>
  <si>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</si>
  <si>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</si>
  <si>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</si>
  <si>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</si>
  <si>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</si>
  <si>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</si>
  <si>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</si>
  <si>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</si>
  <si>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</si>
  <si>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</si>
  <si>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</si>
  <si>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</si>
  <si>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</si>
  <si>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</si>
  <si>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</si>
  <si>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</si>
  <si>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</si>
  <si>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</si>
  <si>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</si>
  <si>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</si>
  <si>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</si>
  <si>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</si>
  <si>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</si>
  <si>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</si>
  <si>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</si>
  <si>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</si>
  <si>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</si>
  <si>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</si>
  <si>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</si>
  <si>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</si>
  <si>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</si>
  <si>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</si>
  <si>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</si>
  <si>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</si>
  <si>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</si>
  <si>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</si>
  <si>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</si>
  <si>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</si>
  <si>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</si>
  <si>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</si>
  <si>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</si>
  <si>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</si>
  <si>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</si>
  <si>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</si>
  <si>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</si>
  <si>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</si>
  <si>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</si>
  <si>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</si>
  <si>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</si>
  <si>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</si>
  <si>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</si>
  <si>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</si>
  <si>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</si>
  <si>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</si>
  <si>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</si>
  <si>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</si>
  <si>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</si>
  <si>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</si>
  <si>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</si>
  <si>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</si>
  <si>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</si>
  <si>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</si>
  <si>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</si>
  <si>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</si>
  <si>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</si>
  <si>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</si>
  <si>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</si>
  <si>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</si>
  <si>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</si>
  <si>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</si>
  <si>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</si>
  <si>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</si>
  <si>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</si>
  <si>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</si>
  <si>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</si>
  <si>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</si>
  <si>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</si>
  <si>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</si>
  <si>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</si>
  <si>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</si>
  <si>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</si>
  <si>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</si>
  <si>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</si>
  <si>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</si>
  <si>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</si>
  <si>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</si>
  <si>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</si>
  <si>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</si>
  <si>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</si>
  <si>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</si>
  <si>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</si>
  <si>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</si>
  <si>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02058146</t>
  </si>
  <si>
    <t>130003769</t>
  </si>
  <si>
    <t>98014881436</t>
  </si>
  <si>
    <t>TERRA MEDITERRANEA d.d.</t>
  </si>
  <si>
    <t>PULA</t>
  </si>
  <si>
    <t>MLETAČKA 12</t>
  </si>
  <si>
    <t>ISTARSKA</t>
  </si>
  <si>
    <t>6810</t>
  </si>
  <si>
    <t>Obveznik: TERRA MEDITERRANEA d.d.</t>
  </si>
  <si>
    <t>u razdoblju 01.01.2012. do 31.03.2012..</t>
  </si>
  <si>
    <t>stanje na dan 31.03.2012.</t>
  </si>
  <si>
    <t>u razdoblju 01.03.2012.. do 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</si>
</sst>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48" applyFont="1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13" fillId="0" borderId="27" xfId="48" applyNumberFormat="1" applyFont="1" applyFill="1" applyBorder="1" applyAlignment="1" applyProtection="1">
      <alignment horizontal="left" vertical="center"/>
      <protection hidden="1" locked="0"/>
    </xf>
    <xf numFmtId="0" fontId="16" fillId="0" borderId="0" xfId="57" applyFont="1" applyBorder="1" applyAlignment="1" applyProtection="1">
      <alignment horizontal="left"/>
      <protection hidden="1"/>
    </xf>
    <xf numFmtId="0" fontId="17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4" t="s">
        <v>248</v>
      </c>
      <c r="B1" s="165"/>
      <c r="C1" s="16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7" t="s">
        <v>249</v>
      </c>
      <c r="B2" s="148"/>
      <c r="C2" s="148"/>
      <c r="D2" s="149"/>
      <c r="E2" s="117">
        <v>40909</v>
      </c>
      <c r="F2" s="12"/>
      <c r="G2" s="13" t="s">
        <v>250</v>
      </c>
      <c r="H2" s="117">
        <v>40999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37" t="s">
        <v>315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0" t="s">
        <v>251</v>
      </c>
      <c r="B6" s="141"/>
      <c r="C6" s="145" t="s">
        <v>321</v>
      </c>
      <c r="D6" s="146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36" t="s">
        <v>252</v>
      </c>
      <c r="B8" s="132"/>
      <c r="C8" s="145" t="s">
        <v>322</v>
      </c>
      <c r="D8" s="146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2" t="s">
        <v>253</v>
      </c>
      <c r="B10" s="143"/>
      <c r="C10" s="145" t="s">
        <v>323</v>
      </c>
      <c r="D10" s="146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44"/>
      <c r="B11" s="143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0" t="s">
        <v>254</v>
      </c>
      <c r="B12" s="141"/>
      <c r="C12" s="133" t="s">
        <v>324</v>
      </c>
      <c r="D12" s="134"/>
      <c r="E12" s="134"/>
      <c r="F12" s="134"/>
      <c r="G12" s="134"/>
      <c r="H12" s="134"/>
      <c r="I12" s="135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0" t="s">
        <v>255</v>
      </c>
      <c r="B14" s="141"/>
      <c r="C14" s="125">
        <v>52100</v>
      </c>
      <c r="D14" s="126"/>
      <c r="E14" s="16"/>
      <c r="F14" s="133" t="s">
        <v>325</v>
      </c>
      <c r="G14" s="134"/>
      <c r="H14" s="134"/>
      <c r="I14" s="135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0" t="s">
        <v>256</v>
      </c>
      <c r="B16" s="141"/>
      <c r="C16" s="133" t="s">
        <v>326</v>
      </c>
      <c r="D16" s="134"/>
      <c r="E16" s="134"/>
      <c r="F16" s="134"/>
      <c r="G16" s="134"/>
      <c r="H16" s="134"/>
      <c r="I16" s="135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0" t="s">
        <v>257</v>
      </c>
      <c r="B18" s="141"/>
      <c r="C18" s="127"/>
      <c r="D18" s="128"/>
      <c r="E18" s="128"/>
      <c r="F18" s="128"/>
      <c r="G18" s="128"/>
      <c r="H18" s="128"/>
      <c r="I18" s="129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0" t="s">
        <v>258</v>
      </c>
      <c r="B20" s="141"/>
      <c r="C20" s="127"/>
      <c r="D20" s="128"/>
      <c r="E20" s="128"/>
      <c r="F20" s="128"/>
      <c r="G20" s="128"/>
      <c r="H20" s="128"/>
      <c r="I20" s="129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0" t="s">
        <v>259</v>
      </c>
      <c r="B22" s="141"/>
      <c r="C22" s="118">
        <v>359</v>
      </c>
      <c r="D22" s="133" t="s">
        <v>325</v>
      </c>
      <c r="E22" s="130"/>
      <c r="F22" s="131"/>
      <c r="G22" s="140"/>
      <c r="H22" s="150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0" t="s">
        <v>260</v>
      </c>
      <c r="B24" s="141"/>
      <c r="C24" s="118">
        <v>18</v>
      </c>
      <c r="D24" s="133" t="s">
        <v>327</v>
      </c>
      <c r="E24" s="130"/>
      <c r="F24" s="130"/>
      <c r="G24" s="131"/>
      <c r="H24" s="48" t="s">
        <v>261</v>
      </c>
      <c r="I24" s="119">
        <v>1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40" t="s">
        <v>262</v>
      </c>
      <c r="B26" s="141"/>
      <c r="C26" s="120"/>
      <c r="D26" s="25"/>
      <c r="E26" s="33"/>
      <c r="F26" s="24"/>
      <c r="G26" s="151" t="s">
        <v>263</v>
      </c>
      <c r="H26" s="141"/>
      <c r="I26" s="121" t="s">
        <v>328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52" t="s">
        <v>264</v>
      </c>
      <c r="B28" s="153"/>
      <c r="C28" s="154"/>
      <c r="D28" s="154"/>
      <c r="E28" s="155" t="s">
        <v>265</v>
      </c>
      <c r="F28" s="156"/>
      <c r="G28" s="156"/>
      <c r="H28" s="157" t="s">
        <v>266</v>
      </c>
      <c r="I28" s="158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9"/>
      <c r="B30" s="160"/>
      <c r="C30" s="160"/>
      <c r="D30" s="161"/>
      <c r="E30" s="159"/>
      <c r="F30" s="160"/>
      <c r="G30" s="160"/>
      <c r="H30" s="145"/>
      <c r="I30" s="146"/>
      <c r="J30" s="10"/>
      <c r="K30" s="10"/>
      <c r="L30" s="10"/>
    </row>
    <row r="31" spans="1:12" ht="12.75">
      <c r="A31" s="91"/>
      <c r="B31" s="22"/>
      <c r="C31" s="21"/>
      <c r="D31" s="162"/>
      <c r="E31" s="162"/>
      <c r="F31" s="162"/>
      <c r="G31" s="163"/>
      <c r="H31" s="16"/>
      <c r="I31" s="98"/>
      <c r="J31" s="10"/>
      <c r="K31" s="10"/>
      <c r="L31" s="10"/>
    </row>
    <row r="32" spans="1:12" ht="12.75">
      <c r="A32" s="159"/>
      <c r="B32" s="160"/>
      <c r="C32" s="160"/>
      <c r="D32" s="161"/>
      <c r="E32" s="159"/>
      <c r="F32" s="160"/>
      <c r="G32" s="160"/>
      <c r="H32" s="145"/>
      <c r="I32" s="146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9"/>
      <c r="B34" s="160"/>
      <c r="C34" s="160"/>
      <c r="D34" s="161"/>
      <c r="E34" s="159"/>
      <c r="F34" s="160"/>
      <c r="G34" s="160"/>
      <c r="H34" s="145"/>
      <c r="I34" s="146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9"/>
      <c r="B36" s="160"/>
      <c r="C36" s="160"/>
      <c r="D36" s="161"/>
      <c r="E36" s="159"/>
      <c r="F36" s="160"/>
      <c r="G36" s="160"/>
      <c r="H36" s="145"/>
      <c r="I36" s="146"/>
      <c r="J36" s="10"/>
      <c r="K36" s="10"/>
      <c r="L36" s="10"/>
    </row>
    <row r="37" spans="1:12" ht="12.75">
      <c r="A37" s="100"/>
      <c r="B37" s="30"/>
      <c r="C37" s="166"/>
      <c r="D37" s="167"/>
      <c r="E37" s="16"/>
      <c r="F37" s="166"/>
      <c r="G37" s="167"/>
      <c r="H37" s="16"/>
      <c r="I37" s="92"/>
      <c r="J37" s="10"/>
      <c r="K37" s="10"/>
      <c r="L37" s="10"/>
    </row>
    <row r="38" spans="1:12" ht="12.75">
      <c r="A38" s="159"/>
      <c r="B38" s="160"/>
      <c r="C38" s="160"/>
      <c r="D38" s="161"/>
      <c r="E38" s="159"/>
      <c r="F38" s="160"/>
      <c r="G38" s="160"/>
      <c r="H38" s="145"/>
      <c r="I38" s="146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9"/>
      <c r="B40" s="160"/>
      <c r="C40" s="160"/>
      <c r="D40" s="161"/>
      <c r="E40" s="159"/>
      <c r="F40" s="160"/>
      <c r="G40" s="160"/>
      <c r="H40" s="145"/>
      <c r="I40" s="146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2" t="s">
        <v>267</v>
      </c>
      <c r="B44" s="175"/>
      <c r="C44" s="145"/>
      <c r="D44" s="146"/>
      <c r="E44" s="26"/>
      <c r="F44" s="133"/>
      <c r="G44" s="160"/>
      <c r="H44" s="160"/>
      <c r="I44" s="161"/>
      <c r="J44" s="10"/>
      <c r="K44" s="10"/>
      <c r="L44" s="10"/>
    </row>
    <row r="45" spans="1:12" ht="12.75">
      <c r="A45" s="100"/>
      <c r="B45" s="30"/>
      <c r="C45" s="166"/>
      <c r="D45" s="167"/>
      <c r="E45" s="16"/>
      <c r="F45" s="166"/>
      <c r="G45" s="168"/>
      <c r="H45" s="35"/>
      <c r="I45" s="104"/>
      <c r="J45" s="10"/>
      <c r="K45" s="10"/>
      <c r="L45" s="10"/>
    </row>
    <row r="46" spans="1:12" ht="12.75">
      <c r="A46" s="142" t="s">
        <v>268</v>
      </c>
      <c r="B46" s="175"/>
      <c r="C46" s="133"/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2" t="s">
        <v>270</v>
      </c>
      <c r="B48" s="175"/>
      <c r="C48" s="176"/>
      <c r="D48" s="177"/>
      <c r="E48" s="178"/>
      <c r="F48" s="16"/>
      <c r="G48" s="48" t="s">
        <v>271</v>
      </c>
      <c r="H48" s="176"/>
      <c r="I48" s="178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2" t="s">
        <v>257</v>
      </c>
      <c r="B50" s="175"/>
      <c r="C50" s="181"/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0" t="s">
        <v>272</v>
      </c>
      <c r="B52" s="141"/>
      <c r="C52" s="176"/>
      <c r="D52" s="177"/>
      <c r="E52" s="177"/>
      <c r="F52" s="177"/>
      <c r="G52" s="177"/>
      <c r="H52" s="177"/>
      <c r="I52" s="135"/>
      <c r="J52" s="10"/>
      <c r="K52" s="10"/>
      <c r="L52" s="10"/>
    </row>
    <row r="53" spans="1:12" ht="12.75">
      <c r="A53" s="105"/>
      <c r="B53" s="20"/>
      <c r="C53" s="171" t="s">
        <v>273</v>
      </c>
      <c r="D53" s="171"/>
      <c r="E53" s="171"/>
      <c r="F53" s="171"/>
      <c r="G53" s="171"/>
      <c r="H53" s="171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82" t="s">
        <v>274</v>
      </c>
      <c r="C55" s="183"/>
      <c r="D55" s="183"/>
      <c r="E55" s="183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84" t="s">
        <v>305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105"/>
      <c r="B57" s="184" t="s">
        <v>306</v>
      </c>
      <c r="C57" s="185"/>
      <c r="D57" s="185"/>
      <c r="E57" s="185"/>
      <c r="F57" s="185"/>
      <c r="G57" s="185"/>
      <c r="H57" s="185"/>
      <c r="I57" s="107"/>
      <c r="J57" s="10"/>
      <c r="K57" s="10"/>
      <c r="L57" s="10"/>
    </row>
    <row r="58" spans="1:12" ht="12.75">
      <c r="A58" s="105"/>
      <c r="B58" s="184" t="s">
        <v>307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105"/>
      <c r="B59" s="184" t="s">
        <v>308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72" t="s">
        <v>277</v>
      </c>
      <c r="H62" s="173"/>
      <c r="I62" s="174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79"/>
      <c r="H63" s="180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329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33.75">
      <c r="A4" s="229" t="s">
        <v>59</v>
      </c>
      <c r="B4" s="230"/>
      <c r="C4" s="230"/>
      <c r="D4" s="230"/>
      <c r="E4" s="230"/>
      <c r="F4" s="230"/>
      <c r="G4" s="230"/>
      <c r="H4" s="231"/>
      <c r="I4" s="55" t="s">
        <v>278</v>
      </c>
      <c r="J4" s="56" t="s">
        <v>317</v>
      </c>
      <c r="K4" s="57" t="s">
        <v>318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4">
        <v>2</v>
      </c>
      <c r="J5" s="53">
        <v>3</v>
      </c>
      <c r="K5" s="53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214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0">
        <f>J9+J16+J26+J35+J39</f>
        <v>28362200</v>
      </c>
      <c r="K8" s="50">
        <f>K9+K16+K26+K35+K39</f>
        <v>28362200</v>
      </c>
    </row>
    <row r="9" spans="1:11" ht="12.75">
      <c r="A9" s="200" t="s">
        <v>205</v>
      </c>
      <c r="B9" s="201"/>
      <c r="C9" s="201"/>
      <c r="D9" s="201"/>
      <c r="E9" s="201"/>
      <c r="F9" s="201"/>
      <c r="G9" s="201"/>
      <c r="H9" s="202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200" t="s">
        <v>112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>
      <c r="A11" s="200" t="s">
        <v>14</v>
      </c>
      <c r="B11" s="201"/>
      <c r="C11" s="201"/>
      <c r="D11" s="201"/>
      <c r="E11" s="201"/>
      <c r="F11" s="201"/>
      <c r="G11" s="201"/>
      <c r="H11" s="202"/>
      <c r="I11" s="1">
        <v>5</v>
      </c>
      <c r="J11" s="7"/>
      <c r="K11" s="7"/>
    </row>
    <row r="12" spans="1:11" ht="12.75">
      <c r="A12" s="200" t="s">
        <v>113</v>
      </c>
      <c r="B12" s="201"/>
      <c r="C12" s="201"/>
      <c r="D12" s="201"/>
      <c r="E12" s="201"/>
      <c r="F12" s="201"/>
      <c r="G12" s="201"/>
      <c r="H12" s="202"/>
      <c r="I12" s="1">
        <v>6</v>
      </c>
      <c r="J12" s="7"/>
      <c r="K12" s="7"/>
    </row>
    <row r="13" spans="1:11" ht="12.75">
      <c r="A13" s="200" t="s">
        <v>208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>
      <c r="A14" s="200" t="s">
        <v>209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.75">
      <c r="A15" s="200" t="s">
        <v>210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/>
    </row>
    <row r="16" spans="1:11" ht="12.75">
      <c r="A16" s="200" t="s">
        <v>206</v>
      </c>
      <c r="B16" s="201"/>
      <c r="C16" s="201"/>
      <c r="D16" s="201"/>
      <c r="E16" s="201"/>
      <c r="F16" s="201"/>
      <c r="G16" s="201"/>
      <c r="H16" s="202"/>
      <c r="I16" s="1">
        <v>10</v>
      </c>
      <c r="J16" s="50">
        <f>SUM(J17:J25)</f>
        <v>19697765</v>
      </c>
      <c r="K16" s="50">
        <f>SUM(K17:K25)</f>
        <v>19697765</v>
      </c>
    </row>
    <row r="17" spans="1:11" ht="12.75">
      <c r="A17" s="200" t="s">
        <v>211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/>
      <c r="K17" s="7"/>
    </row>
    <row r="18" spans="1:11" ht="12.75">
      <c r="A18" s="200" t="s">
        <v>247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/>
      <c r="K18" s="7"/>
    </row>
    <row r="19" spans="1:11" ht="12.75">
      <c r="A19" s="200" t="s">
        <v>212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/>
      <c r="K19" s="7"/>
    </row>
    <row r="20" spans="1:11" ht="12.75">
      <c r="A20" s="200" t="s">
        <v>27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/>
      <c r="K20" s="7"/>
    </row>
    <row r="21" spans="1:11" ht="12.75">
      <c r="A21" s="200" t="s">
        <v>28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/>
      <c r="K22" s="7"/>
    </row>
    <row r="23" spans="1:11" ht="12.75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/>
      <c r="K23" s="7"/>
    </row>
    <row r="24" spans="1:11" ht="12.75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/>
      <c r="K24" s="7"/>
    </row>
    <row r="25" spans="1:11" ht="12.75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>
        <v>19697765</v>
      </c>
      <c r="K25" s="7">
        <v>19697765</v>
      </c>
    </row>
    <row r="26" spans="1:11" ht="12.75">
      <c r="A26" s="200" t="s">
        <v>190</v>
      </c>
      <c r="B26" s="201"/>
      <c r="C26" s="201"/>
      <c r="D26" s="201"/>
      <c r="E26" s="201"/>
      <c r="F26" s="201"/>
      <c r="G26" s="201"/>
      <c r="H26" s="202"/>
      <c r="I26" s="1">
        <v>20</v>
      </c>
      <c r="J26" s="50">
        <f>SUM(J27:J34)</f>
        <v>8664435</v>
      </c>
      <c r="K26" s="50">
        <f>SUM(K27:K34)</f>
        <v>8664435</v>
      </c>
    </row>
    <row r="27" spans="1:11" ht="12.75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>
        <v>8098435</v>
      </c>
      <c r="K27" s="7">
        <v>8098435</v>
      </c>
    </row>
    <row r="28" spans="1:11" ht="12.75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.75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>
        <v>566000</v>
      </c>
      <c r="K29" s="7">
        <v>566000</v>
      </c>
    </row>
    <row r="30" spans="1:11" ht="12.75">
      <c r="A30" s="200" t="s">
        <v>83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>
      <c r="A31" s="200" t="s">
        <v>84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.75">
      <c r="A32" s="200" t="s">
        <v>85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/>
      <c r="K32" s="7"/>
    </row>
    <row r="33" spans="1:11" ht="12.75">
      <c r="A33" s="200" t="s">
        <v>79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.75">
      <c r="A34" s="200" t="s">
        <v>183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.75">
      <c r="A35" s="200" t="s">
        <v>184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00" t="s">
        <v>80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>
      <c r="A37" s="200" t="s">
        <v>81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>
      <c r="A38" s="200" t="s">
        <v>82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>
      <c r="A39" s="200" t="s">
        <v>185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0">
        <f>J41+J49+J56+J64</f>
        <v>2785</v>
      </c>
      <c r="K40" s="50">
        <f>K41+K49+K56+K64</f>
        <v>4583</v>
      </c>
    </row>
    <row r="41" spans="1:11" ht="12.75">
      <c r="A41" s="200" t="s">
        <v>100</v>
      </c>
      <c r="B41" s="201"/>
      <c r="C41" s="201"/>
      <c r="D41" s="201"/>
      <c r="E41" s="201"/>
      <c r="F41" s="201"/>
      <c r="G41" s="201"/>
      <c r="H41" s="202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200" t="s">
        <v>117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/>
      <c r="K42" s="7"/>
    </row>
    <row r="43" spans="1:11" ht="12.75">
      <c r="A43" s="200" t="s">
        <v>118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/>
    </row>
    <row r="44" spans="1:11" ht="12.75">
      <c r="A44" s="200" t="s">
        <v>86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.75">
      <c r="A45" s="200" t="s">
        <v>87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.75">
      <c r="A46" s="200" t="s">
        <v>88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/>
      <c r="K46" s="7"/>
    </row>
    <row r="47" spans="1:11" ht="12.75">
      <c r="A47" s="200" t="s">
        <v>89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>
      <c r="A48" s="200" t="s">
        <v>90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>
      <c r="A49" s="200" t="s">
        <v>101</v>
      </c>
      <c r="B49" s="201"/>
      <c r="C49" s="201"/>
      <c r="D49" s="201"/>
      <c r="E49" s="201"/>
      <c r="F49" s="201"/>
      <c r="G49" s="201"/>
      <c r="H49" s="202"/>
      <c r="I49" s="1">
        <v>43</v>
      </c>
      <c r="J49" s="50">
        <f>SUM(J50:J55)</f>
        <v>2092</v>
      </c>
      <c r="K49" s="50">
        <f>SUM(K50:K55)</f>
        <v>3564</v>
      </c>
    </row>
    <row r="50" spans="1:11" ht="12.75">
      <c r="A50" s="200" t="s">
        <v>200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/>
      <c r="K50" s="7"/>
    </row>
    <row r="51" spans="1:11" ht="12.75">
      <c r="A51" s="200" t="s">
        <v>201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2092</v>
      </c>
      <c r="K51" s="7">
        <v>2092</v>
      </c>
    </row>
    <row r="52" spans="1:11" ht="12.75">
      <c r="A52" s="200" t="s">
        <v>202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>
      <c r="A53" s="200" t="s">
        <v>203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/>
      <c r="K53" s="7"/>
    </row>
    <row r="54" spans="1:11" ht="12.75">
      <c r="A54" s="200" t="s">
        <v>10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/>
      <c r="K54" s="7">
        <v>1472</v>
      </c>
    </row>
    <row r="55" spans="1:11" ht="12.75">
      <c r="A55" s="200" t="s">
        <v>11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/>
      <c r="K55" s="7"/>
    </row>
    <row r="56" spans="1:11" ht="12.75">
      <c r="A56" s="200" t="s">
        <v>102</v>
      </c>
      <c r="B56" s="201"/>
      <c r="C56" s="201"/>
      <c r="D56" s="201"/>
      <c r="E56" s="201"/>
      <c r="F56" s="201"/>
      <c r="G56" s="201"/>
      <c r="H56" s="202"/>
      <c r="I56" s="1">
        <v>50</v>
      </c>
      <c r="J56" s="50">
        <f>SUM(J57:J63)</f>
        <v>693</v>
      </c>
      <c r="K56" s="50">
        <f>SUM(K57:K63)</f>
        <v>998</v>
      </c>
    </row>
    <row r="57" spans="1:11" ht="12.75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/>
      <c r="K58" s="7"/>
    </row>
    <row r="59" spans="1:11" ht="12.75">
      <c r="A59" s="200" t="s">
        <v>242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>
      <c r="A60" s="200" t="s">
        <v>83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>
      <c r="A61" s="200" t="s">
        <v>84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.75">
      <c r="A62" s="200" t="s">
        <v>85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>
        <v>693</v>
      </c>
      <c r="K62" s="7">
        <v>693</v>
      </c>
    </row>
    <row r="63" spans="1:11" ht="12.75">
      <c r="A63" s="200" t="s">
        <v>46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>
        <v>305</v>
      </c>
    </row>
    <row r="64" spans="1:11" ht="12.75">
      <c r="A64" s="200" t="s">
        <v>207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/>
      <c r="K64" s="7">
        <v>21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/>
      <c r="K65" s="7"/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0">
        <f>J7+J8+J40+J65</f>
        <v>28364985</v>
      </c>
      <c r="K66" s="50">
        <f>K7+K8+K40+K65</f>
        <v>28366783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192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6" t="s">
        <v>191</v>
      </c>
      <c r="B69" s="197"/>
      <c r="C69" s="197"/>
      <c r="D69" s="197"/>
      <c r="E69" s="197"/>
      <c r="F69" s="197"/>
      <c r="G69" s="197"/>
      <c r="H69" s="214"/>
      <c r="I69" s="3">
        <v>62</v>
      </c>
      <c r="J69" s="51">
        <f>J70+J71+J72+J78+J79+J82+J85</f>
        <v>26716528</v>
      </c>
      <c r="K69" s="51">
        <f>K70+K71+K72+K78+K79+K82+K85</f>
        <v>26666796</v>
      </c>
    </row>
    <row r="70" spans="1:11" ht="12.75">
      <c r="A70" s="200" t="s">
        <v>141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23099700</v>
      </c>
      <c r="K70" s="7">
        <v>23099700</v>
      </c>
    </row>
    <row r="71" spans="1:11" ht="12.75">
      <c r="A71" s="200" t="s">
        <v>142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/>
      <c r="K71" s="7"/>
    </row>
    <row r="72" spans="1:11" ht="12.75">
      <c r="A72" s="200" t="s">
        <v>143</v>
      </c>
      <c r="B72" s="201"/>
      <c r="C72" s="201"/>
      <c r="D72" s="201"/>
      <c r="E72" s="201"/>
      <c r="F72" s="201"/>
      <c r="G72" s="201"/>
      <c r="H72" s="202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00" t="s">
        <v>144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/>
      <c r="K73" s="7"/>
    </row>
    <row r="74" spans="1:11" ht="12.75">
      <c r="A74" s="200" t="s">
        <v>145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/>
      <c r="K74" s="7"/>
    </row>
    <row r="75" spans="1:11" ht="12.75">
      <c r="A75" s="200" t="s">
        <v>133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.75">
      <c r="A76" s="200" t="s">
        <v>134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1" ht="12.75">
      <c r="A77" s="200" t="s">
        <v>135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/>
      <c r="K77" s="7"/>
    </row>
    <row r="78" spans="1:11" ht="12.75">
      <c r="A78" s="200" t="s">
        <v>136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>
        <v>7582015</v>
      </c>
      <c r="K78" s="7">
        <v>7582015</v>
      </c>
    </row>
    <row r="79" spans="1:11" ht="12.75">
      <c r="A79" s="200" t="s">
        <v>238</v>
      </c>
      <c r="B79" s="201"/>
      <c r="C79" s="201"/>
      <c r="D79" s="201"/>
      <c r="E79" s="201"/>
      <c r="F79" s="201"/>
      <c r="G79" s="201"/>
      <c r="H79" s="202"/>
      <c r="I79" s="1">
        <v>72</v>
      </c>
      <c r="J79" s="50">
        <f>J80-J81</f>
        <v>-3539165</v>
      </c>
      <c r="K79" s="50">
        <f>K80-K81</f>
        <v>-3965187</v>
      </c>
    </row>
    <row r="80" spans="1:11" ht="12.75">
      <c r="A80" s="211" t="s">
        <v>169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.75">
      <c r="A81" s="211" t="s">
        <v>170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3539165</v>
      </c>
      <c r="K81" s="7">
        <v>3965187</v>
      </c>
    </row>
    <row r="82" spans="1:11" ht="12.75">
      <c r="A82" s="200" t="s">
        <v>239</v>
      </c>
      <c r="B82" s="201"/>
      <c r="C82" s="201"/>
      <c r="D82" s="201"/>
      <c r="E82" s="201"/>
      <c r="F82" s="201"/>
      <c r="G82" s="201"/>
      <c r="H82" s="202"/>
      <c r="I82" s="1">
        <v>75</v>
      </c>
      <c r="J82" s="50">
        <f>J83-J84</f>
        <v>-426022</v>
      </c>
      <c r="K82" s="50">
        <v>-49732</v>
      </c>
    </row>
    <row r="83" spans="1:11" ht="12.75">
      <c r="A83" s="211" t="s">
        <v>171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/>
    </row>
    <row r="84" spans="1:11" ht="12.75">
      <c r="A84" s="211" t="s">
        <v>172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426022</v>
      </c>
      <c r="K84" s="7">
        <v>49732</v>
      </c>
    </row>
    <row r="85" spans="1:11" ht="12.75">
      <c r="A85" s="200" t="s">
        <v>173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00" t="s">
        <v>129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 ht="12.75">
      <c r="A88" s="200" t="s">
        <v>130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>
      <c r="A89" s="200" t="s">
        <v>131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0">
        <f>SUM(J91:J99)</f>
        <v>591300</v>
      </c>
      <c r="K90" s="50">
        <f>SUM(K91:K99)</f>
        <v>591300</v>
      </c>
    </row>
    <row r="91" spans="1:11" ht="12.75">
      <c r="A91" s="200" t="s">
        <v>132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 ht="12.75">
      <c r="A92" s="200" t="s">
        <v>243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591300</v>
      </c>
      <c r="K92" s="7">
        <v>591300</v>
      </c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/>
      <c r="K93" s="7"/>
    </row>
    <row r="94" spans="1:11" ht="12.75">
      <c r="A94" s="200" t="s">
        <v>244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>
      <c r="A95" s="200" t="s">
        <v>245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.75">
      <c r="A96" s="200" t="s">
        <v>246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>
      <c r="A97" s="200" t="s">
        <v>94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>
      <c r="A98" s="200" t="s">
        <v>92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/>
    </row>
    <row r="99" spans="1:11" ht="12.75">
      <c r="A99" s="200" t="s">
        <v>93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0">
        <f>SUM(J101:J112)</f>
        <v>1057157</v>
      </c>
      <c r="K100" s="50">
        <f>SUM(K101:K112)</f>
        <v>1108687</v>
      </c>
    </row>
    <row r="101" spans="1:11" ht="12.75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36336</v>
      </c>
      <c r="K101" s="7">
        <v>33000</v>
      </c>
    </row>
    <row r="102" spans="1:11" ht="12.75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441000</v>
      </c>
      <c r="K102" s="7">
        <v>443690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/>
      <c r="K103" s="7"/>
    </row>
    <row r="104" spans="1:11" ht="12.75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/>
      <c r="K104" s="7"/>
    </row>
    <row r="105" spans="1:11" ht="12.75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427759</v>
      </c>
      <c r="K105" s="7">
        <v>440684</v>
      </c>
    </row>
    <row r="106" spans="1:11" ht="12.75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.75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109796</v>
      </c>
      <c r="K108" s="7">
        <v>132519</v>
      </c>
    </row>
    <row r="109" spans="1:11" ht="12.75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42266</v>
      </c>
      <c r="K109" s="7">
        <v>58794</v>
      </c>
    </row>
    <row r="110" spans="1:11" ht="12.75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/>
      <c r="K110" s="7"/>
    </row>
    <row r="111" spans="1:11" ht="12.75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/>
      <c r="K112" s="7"/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/>
      <c r="K113" s="7"/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0">
        <f>J69+J86+J90+J100+J113</f>
        <v>28364985</v>
      </c>
      <c r="K114" s="50">
        <f>K69+K86+K90+K100+K113</f>
        <v>28366783</v>
      </c>
    </row>
    <row r="115" spans="1:11" ht="12.75">
      <c r="A115" s="189" t="s">
        <v>57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/>
      <c r="K115" s="8"/>
    </row>
    <row r="116" spans="1:11" ht="12.75">
      <c r="A116" s="192" t="s">
        <v>309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/>
      <c r="K118" s="7"/>
    </row>
    <row r="119" spans="1:11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310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">
      <selection activeCell="A3" sqref="A3:M3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332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329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59</v>
      </c>
      <c r="B4" s="247"/>
      <c r="C4" s="247"/>
      <c r="D4" s="247"/>
      <c r="E4" s="247"/>
      <c r="F4" s="247"/>
      <c r="G4" s="247"/>
      <c r="H4" s="247"/>
      <c r="I4" s="55" t="s">
        <v>279</v>
      </c>
      <c r="J4" s="248" t="s">
        <v>317</v>
      </c>
      <c r="K4" s="248"/>
      <c r="L4" s="248" t="s">
        <v>318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6" t="s">
        <v>26</v>
      </c>
      <c r="B7" s="197"/>
      <c r="C7" s="197"/>
      <c r="D7" s="197"/>
      <c r="E7" s="197"/>
      <c r="F7" s="197"/>
      <c r="G7" s="197"/>
      <c r="H7" s="214"/>
      <c r="I7" s="3">
        <v>111</v>
      </c>
      <c r="J7" s="51">
        <f>SUM(J8:J9)</f>
        <v>0</v>
      </c>
      <c r="K7" s="51">
        <f>SUM(K8:K9)</f>
        <v>0</v>
      </c>
      <c r="L7" s="51">
        <f>SUM(L8:L9)</f>
        <v>0</v>
      </c>
      <c r="M7" s="51">
        <f>SUM(M8:M9)</f>
        <v>0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/>
      <c r="K8" s="7"/>
      <c r="L8" s="7"/>
      <c r="M8" s="7"/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/>
      <c r="K9" s="7"/>
      <c r="L9" s="7"/>
      <c r="M9" s="7"/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0">
        <f>J11+J12+J16+J20+J21+J22+J25+J26</f>
        <v>78109</v>
      </c>
      <c r="K10" s="50">
        <f>K11+K12+K16+K20+K21+K22+K25+K26</f>
        <v>78109</v>
      </c>
      <c r="L10" s="50">
        <f>L11+L12+L16+L20+L21+L22+L25+L26</f>
        <v>49321</v>
      </c>
      <c r="M10" s="50">
        <f>M11+M12+M16+M20+M21+M22+M25+M26</f>
        <v>49321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0">
        <f>SUM(J13:J15)</f>
        <v>17056</v>
      </c>
      <c r="K12" s="50">
        <f>SUM(K13:K15)</f>
        <v>17056</v>
      </c>
      <c r="L12" s="50">
        <f>SUM(L13:L15)</f>
        <v>8822</v>
      </c>
      <c r="M12" s="50">
        <v>8822</v>
      </c>
    </row>
    <row r="13" spans="1:13" ht="12.75">
      <c r="A13" s="200" t="s">
        <v>146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/>
      <c r="K13" s="7"/>
      <c r="L13" s="7"/>
      <c r="M13" s="7"/>
    </row>
    <row r="14" spans="1:13" ht="12.75">
      <c r="A14" s="200" t="s">
        <v>147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/>
      <c r="K14" s="7"/>
      <c r="L14" s="7"/>
      <c r="M14" s="7"/>
    </row>
    <row r="15" spans="1:13" ht="12.75">
      <c r="A15" s="200" t="s">
        <v>61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17056</v>
      </c>
      <c r="K15" s="7">
        <v>17056</v>
      </c>
      <c r="L15" s="7">
        <v>8822</v>
      </c>
      <c r="M15" s="7">
        <v>8822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0">
        <f>SUM(J17:J19)</f>
        <v>58014</v>
      </c>
      <c r="K16" s="50">
        <f>SUM(K17:K19)</f>
        <v>58014</v>
      </c>
      <c r="L16" s="50">
        <f>SUM(L17:L19)</f>
        <v>38565</v>
      </c>
      <c r="M16" s="50">
        <f>SUM(M17:M19)</f>
        <v>38565</v>
      </c>
    </row>
    <row r="17" spans="1:13" ht="12.75">
      <c r="A17" s="200" t="s">
        <v>62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33478</v>
      </c>
      <c r="K17" s="7">
        <v>33478</v>
      </c>
      <c r="L17" s="7">
        <v>22034</v>
      </c>
      <c r="M17" s="7">
        <v>22034</v>
      </c>
    </row>
    <row r="18" spans="1:13" ht="12.75">
      <c r="A18" s="200" t="s">
        <v>63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16022</v>
      </c>
      <c r="K18" s="7">
        <v>16022</v>
      </c>
      <c r="L18" s="7">
        <v>10871</v>
      </c>
      <c r="M18" s="7">
        <v>10871</v>
      </c>
    </row>
    <row r="19" spans="1:13" ht="12.75">
      <c r="A19" s="200" t="s">
        <v>64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8514</v>
      </c>
      <c r="K19" s="7">
        <v>8514</v>
      </c>
      <c r="L19" s="7">
        <v>5660</v>
      </c>
      <c r="M19" s="7">
        <v>5660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/>
      <c r="K20" s="7"/>
      <c r="L20" s="7"/>
      <c r="M20" s="7"/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3039</v>
      </c>
      <c r="K21" s="7">
        <v>3039</v>
      </c>
      <c r="L21" s="7">
        <v>1934</v>
      </c>
      <c r="M21" s="7">
        <v>1934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0" t="s">
        <v>137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3" ht="12.75">
      <c r="A24" s="200" t="s">
        <v>138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/>
      <c r="K24" s="7"/>
      <c r="L24" s="7"/>
      <c r="M24" s="7"/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/>
      <c r="K26" s="7"/>
      <c r="L26" s="7"/>
      <c r="M26" s="7"/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0">
        <f>SUM(J28:J32)</f>
        <v>0</v>
      </c>
      <c r="K27" s="50">
        <f>SUM(K28:K32)</f>
        <v>0</v>
      </c>
      <c r="L27" s="50"/>
      <c r="M27" s="50">
        <f>SUM(M28:M32)</f>
        <v>0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/>
      <c r="K28" s="7"/>
      <c r="L28" s="7"/>
      <c r="M28" s="7"/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/>
      <c r="K29" s="7"/>
      <c r="L29" s="7"/>
      <c r="M29" s="7"/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0">
        <f>SUM(J34:J37)</f>
        <v>34286</v>
      </c>
      <c r="K33" s="50">
        <f>SUM(K34:K37)</f>
        <v>34286</v>
      </c>
      <c r="L33" s="50">
        <f>SUM(L34:L37)</f>
        <v>411</v>
      </c>
      <c r="M33" s="50">
        <f>SUM(M34:M37)</f>
        <v>411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/>
      <c r="K34" s="7"/>
      <c r="L34" s="7"/>
      <c r="M34" s="7"/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34286</v>
      </c>
      <c r="K35" s="7">
        <v>34286</v>
      </c>
      <c r="L35" s="7">
        <v>411</v>
      </c>
      <c r="M35" s="7">
        <v>411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/>
      <c r="M37" s="7"/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0">
        <f>J7+J27+J38+J40</f>
        <v>0</v>
      </c>
      <c r="K42" s="50">
        <f>K7+K27+K38+K40</f>
        <v>0</v>
      </c>
      <c r="L42" s="50">
        <f>L7+L27+L38+L40</f>
        <v>0</v>
      </c>
      <c r="M42" s="50">
        <f>M7+M27+M38+M40</f>
        <v>0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0">
        <f>J10+J33+J39+J41</f>
        <v>112395</v>
      </c>
      <c r="K43" s="50">
        <f>K10+K33+K39+K41</f>
        <v>112395</v>
      </c>
      <c r="L43" s="50">
        <f>L10+L33+L39+L41</f>
        <v>49732</v>
      </c>
      <c r="M43" s="50">
        <f>M10+M33+M39+M41</f>
        <v>49732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0">
        <f>J42-J43</f>
        <v>-112395</v>
      </c>
      <c r="K44" s="50">
        <f>K42-K43</f>
        <v>-112395</v>
      </c>
      <c r="L44" s="50">
        <f>L42-L43</f>
        <v>-49732</v>
      </c>
      <c r="M44" s="50">
        <f>M42-M43</f>
        <v>-49732</v>
      </c>
    </row>
    <row r="45" spans="1:13" ht="12.75">
      <c r="A45" s="211" t="s">
        <v>218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11" t="s">
        <v>219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0">
        <f>IF(J43&gt;J42,J43-J42,0)</f>
        <v>112395</v>
      </c>
      <c r="K46" s="50">
        <f>IF(K43&gt;K42,K43-K42,0)</f>
        <v>112395</v>
      </c>
      <c r="L46" s="50">
        <f>IF(L43&gt;L42,L43-L42,0)</f>
        <v>49732</v>
      </c>
      <c r="M46" s="50">
        <f>IF(M43&gt;M42,M43-M42,0)</f>
        <v>49732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0">
        <f>J44-J47</f>
        <v>-112395</v>
      </c>
      <c r="K48" s="50">
        <f>K44-K47</f>
        <v>-112395</v>
      </c>
      <c r="L48" s="50">
        <f>L44-L47</f>
        <v>-49732</v>
      </c>
      <c r="M48" s="50">
        <f>M44-M47</f>
        <v>-49732</v>
      </c>
    </row>
    <row r="49" spans="1:13" ht="12.75">
      <c r="A49" s="211" t="s">
        <v>192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8">
        <f>IF(J48&lt;0,-J48,0)</f>
        <v>112395</v>
      </c>
      <c r="K50" s="58">
        <f>IF(K48&lt;0,-K48,0)</f>
        <v>112395</v>
      </c>
      <c r="L50" s="58">
        <f>IF(L48&lt;0,-L48,0)</f>
        <v>49732</v>
      </c>
      <c r="M50" s="58">
        <f>IF(M48&lt;0,-M48,0)</f>
        <v>49732</v>
      </c>
    </row>
    <row r="51" spans="1:13" ht="12.75" customHeight="1">
      <c r="A51" s="192" t="s">
        <v>311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52"/>
      <c r="J52" s="52"/>
      <c r="K52" s="52"/>
      <c r="L52" s="52"/>
      <c r="M52" s="59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2" t="s">
        <v>189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>
      <c r="A56" s="196" t="s">
        <v>204</v>
      </c>
      <c r="B56" s="197"/>
      <c r="C56" s="197"/>
      <c r="D56" s="197"/>
      <c r="E56" s="197"/>
      <c r="F56" s="197"/>
      <c r="G56" s="197"/>
      <c r="H56" s="214"/>
      <c r="I56" s="9">
        <v>157</v>
      </c>
      <c r="J56" s="6">
        <v>-112395</v>
      </c>
      <c r="K56" s="6">
        <v>-112395</v>
      </c>
      <c r="L56" s="6">
        <v>-49732</v>
      </c>
      <c r="M56" s="6">
        <v>-49732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0">
        <f>SUM(J58:J64)</f>
        <v>7714920</v>
      </c>
      <c r="K57" s="50">
        <f>SUM(K58:K64)</f>
        <v>7714920</v>
      </c>
      <c r="L57" s="50">
        <f>SUM(L58:L64)</f>
        <v>7582015</v>
      </c>
      <c r="M57" s="50">
        <f>SUM(M58:M64)</f>
        <v>7582015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>
        <v>7714920</v>
      </c>
      <c r="K59" s="7">
        <v>7714920</v>
      </c>
      <c r="L59" s="7">
        <v>7582015</v>
      </c>
      <c r="M59" s="7">
        <v>7582015</v>
      </c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0">
        <f>J57-J65</f>
        <v>7714920</v>
      </c>
      <c r="K66" s="50">
        <f>K57-K65</f>
        <v>7714920</v>
      </c>
      <c r="L66" s="50">
        <f>L57-L65</f>
        <v>7582015</v>
      </c>
      <c r="M66" s="50">
        <f>M57-M65</f>
        <v>7582015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58">
        <f>J56+J66</f>
        <v>7602525</v>
      </c>
      <c r="K67" s="58">
        <f>K56+K66</f>
        <v>7602525</v>
      </c>
      <c r="L67" s="58">
        <f>L56+L66</f>
        <v>7532283</v>
      </c>
      <c r="M67" s="58">
        <f>M56+M66</f>
        <v>7532283</v>
      </c>
    </row>
    <row r="68" spans="1:13" ht="12.75" customHeight="1">
      <c r="A68" s="236" t="s">
        <v>312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329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3" t="s">
        <v>279</v>
      </c>
      <c r="J4" s="64" t="s">
        <v>317</v>
      </c>
      <c r="K4" s="64" t="s">
        <v>318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282</v>
      </c>
      <c r="K5" s="66" t="s">
        <v>283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40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-112395</v>
      </c>
      <c r="K7" s="7">
        <v>-49732</v>
      </c>
    </row>
    <row r="8" spans="1:11" ht="12.75">
      <c r="A8" s="200" t="s">
        <v>41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42</v>
      </c>
      <c r="B9" s="201"/>
      <c r="C9" s="201"/>
      <c r="D9" s="201"/>
      <c r="E9" s="201"/>
      <c r="F9" s="201"/>
      <c r="G9" s="201"/>
      <c r="H9" s="201"/>
      <c r="I9" s="1">
        <v>3</v>
      </c>
      <c r="J9" s="5">
        <v>115723</v>
      </c>
      <c r="K9" s="7">
        <v>51530</v>
      </c>
    </row>
    <row r="10" spans="1:11" ht="12.75">
      <c r="A10" s="200" t="s">
        <v>43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44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0" t="s">
        <v>51</v>
      </c>
      <c r="B12" s="201"/>
      <c r="C12" s="201"/>
      <c r="D12" s="201"/>
      <c r="E12" s="201"/>
      <c r="F12" s="201"/>
      <c r="G12" s="201"/>
      <c r="H12" s="201"/>
      <c r="I12" s="1">
        <v>6</v>
      </c>
      <c r="J12" s="5"/>
      <c r="K12" s="7"/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61">
        <f>SUM(J7:J12)</f>
        <v>3328</v>
      </c>
      <c r="K13" s="50">
        <f>SUM(K7:K12)</f>
        <v>1798</v>
      </c>
    </row>
    <row r="14" spans="1:11" ht="12.75">
      <c r="A14" s="200" t="s">
        <v>52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53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3328</v>
      </c>
      <c r="K15" s="7">
        <v>1472</v>
      </c>
    </row>
    <row r="16" spans="1:11" ht="12.75">
      <c r="A16" s="200" t="s">
        <v>54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55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>
        <v>305</v>
      </c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61">
        <f>SUM(J14:J17)</f>
        <v>3328</v>
      </c>
      <c r="K18" s="50">
        <f>SUM(K14:K17)</f>
        <v>1777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61">
        <f>IF(J13&gt;J18,J13-J18,0)</f>
        <v>0</v>
      </c>
      <c r="K19" s="50">
        <f>IF(K13&gt;K18,K13-K18,0)</f>
        <v>21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192" t="s">
        <v>159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.75">
      <c r="A22" s="200" t="s">
        <v>178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7"/>
    </row>
    <row r="23" spans="1:11" ht="12.75">
      <c r="A23" s="200" t="s">
        <v>179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181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182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61">
        <f>SUM(J22:J26)</f>
        <v>0</v>
      </c>
      <c r="K27" s="50">
        <f>SUM(K22:K26)</f>
        <v>0</v>
      </c>
    </row>
    <row r="28" spans="1:11" ht="12.75">
      <c r="A28" s="200" t="s">
        <v>115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/>
      <c r="K28" s="7"/>
    </row>
    <row r="29" spans="1:11" ht="12.75">
      <c r="A29" s="200" t="s">
        <v>116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16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61">
        <f>SUM(J28:J30)</f>
        <v>0</v>
      </c>
      <c r="K31" s="50">
        <f>SUM(K28:K30)</f>
        <v>0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.75">
      <c r="A34" s="192" t="s">
        <v>160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.75">
      <c r="A35" s="200" t="s">
        <v>174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7"/>
    </row>
    <row r="36" spans="1:11" ht="12.75">
      <c r="A36" s="200" t="s">
        <v>29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30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61">
        <f>SUM(J35:J37)</f>
        <v>0</v>
      </c>
      <c r="K38" s="50">
        <f>SUM(K35:K37)</f>
        <v>0</v>
      </c>
    </row>
    <row r="39" spans="1:11" ht="12.75">
      <c r="A39" s="200" t="s">
        <v>31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/>
      <c r="K39" s="7"/>
    </row>
    <row r="40" spans="1:11" ht="12.75">
      <c r="A40" s="200" t="s">
        <v>32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33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34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35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61">
        <f>SUM(J39:J43)</f>
        <v>0</v>
      </c>
      <c r="K44" s="50">
        <f>SUM(K39:K43)</f>
        <v>0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00" t="s">
        <v>70</v>
      </c>
      <c r="B47" s="201"/>
      <c r="C47" s="201"/>
      <c r="D47" s="201"/>
      <c r="E47" s="201"/>
      <c r="F47" s="201"/>
      <c r="G47" s="201"/>
      <c r="H47" s="201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21</v>
      </c>
    </row>
    <row r="48" spans="1:11" ht="12.75">
      <c r="A48" s="200" t="s">
        <v>71</v>
      </c>
      <c r="B48" s="201"/>
      <c r="C48" s="201"/>
      <c r="D48" s="201"/>
      <c r="E48" s="201"/>
      <c r="F48" s="201"/>
      <c r="G48" s="201"/>
      <c r="H48" s="201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00" t="s">
        <v>161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/>
      <c r="K49" s="7">
        <v>0</v>
      </c>
    </row>
    <row r="50" spans="1:11" ht="12.75">
      <c r="A50" s="200" t="s">
        <v>175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>
        <v>21</v>
      </c>
    </row>
    <row r="51" spans="1:11" ht="12.75">
      <c r="A51" s="200" t="s">
        <v>176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62">
        <f>J49+J50-J51</f>
        <v>0</v>
      </c>
      <c r="K52" s="58">
        <f>K49+K50-K51</f>
        <v>21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10" zoomScalePageLayoutView="0" workbookViewId="0" topLeftCell="A1">
      <selection activeCell="A14" sqref="A14:H1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3" t="s">
        <v>279</v>
      </c>
      <c r="J4" s="64" t="s">
        <v>317</v>
      </c>
      <c r="K4" s="64" t="s">
        <v>318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9">
        <v>2</v>
      </c>
      <c r="J5" s="70" t="s">
        <v>282</v>
      </c>
      <c r="K5" s="70" t="s">
        <v>283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199</v>
      </c>
      <c r="B7" s="201"/>
      <c r="C7" s="201"/>
      <c r="D7" s="201"/>
      <c r="E7" s="201"/>
      <c r="F7" s="201"/>
      <c r="G7" s="201"/>
      <c r="H7" s="201"/>
      <c r="I7" s="1">
        <v>1</v>
      </c>
      <c r="J7" s="5"/>
      <c r="K7" s="7"/>
    </row>
    <row r="8" spans="1:11" ht="12.75">
      <c r="A8" s="200" t="s">
        <v>119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120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/>
    </row>
    <row r="10" spans="1:11" ht="12.75">
      <c r="A10" s="200" t="s">
        <v>121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122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00" t="s">
        <v>123</v>
      </c>
      <c r="B13" s="201"/>
      <c r="C13" s="201"/>
      <c r="D13" s="201"/>
      <c r="E13" s="201"/>
      <c r="F13" s="201"/>
      <c r="G13" s="201"/>
      <c r="H13" s="201"/>
      <c r="I13" s="1">
        <v>7</v>
      </c>
      <c r="J13" s="5"/>
      <c r="K13" s="7"/>
    </row>
    <row r="14" spans="1:11" ht="12.75">
      <c r="A14" s="200" t="s">
        <v>124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125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/>
    </row>
    <row r="16" spans="1:11" ht="12.75">
      <c r="A16" s="200" t="s">
        <v>126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127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 ht="12.75">
      <c r="A18" s="200" t="s">
        <v>128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5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192" t="s">
        <v>159</v>
      </c>
      <c r="B22" s="193"/>
      <c r="C22" s="193"/>
      <c r="D22" s="193"/>
      <c r="E22" s="193"/>
      <c r="F22" s="193"/>
      <c r="G22" s="193"/>
      <c r="H22" s="193"/>
      <c r="I22" s="249"/>
      <c r="J22" s="249"/>
      <c r="K22" s="250"/>
    </row>
    <row r="23" spans="1:11" ht="12.75">
      <c r="A23" s="200" t="s">
        <v>165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166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319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320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0" t="s">
        <v>167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00" t="s">
        <v>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3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0" t="s">
        <v>4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192" t="s">
        <v>160</v>
      </c>
      <c r="B35" s="193"/>
      <c r="C35" s="193"/>
      <c r="D35" s="193"/>
      <c r="E35" s="193"/>
      <c r="F35" s="193"/>
      <c r="G35" s="193"/>
      <c r="H35" s="193"/>
      <c r="I35" s="249">
        <v>0</v>
      </c>
      <c r="J35" s="249"/>
      <c r="K35" s="250"/>
    </row>
    <row r="36" spans="1:11" ht="12.75">
      <c r="A36" s="200" t="s">
        <v>174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29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00" t="s">
        <v>31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0" t="s">
        <v>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G34" sqref="G34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16384" width="9.140625" style="73" customWidth="1"/>
  </cols>
  <sheetData>
    <row r="1" spans="1:12" ht="12.75">
      <c r="A1" s="280" t="s">
        <v>280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2"/>
    </row>
    <row r="2" spans="1:12" ht="15.75">
      <c r="A2" s="39"/>
      <c r="B2" s="71"/>
      <c r="C2" s="265" t="s">
        <v>281</v>
      </c>
      <c r="D2" s="265"/>
      <c r="E2" s="74">
        <v>40909</v>
      </c>
      <c r="F2" s="40" t="s">
        <v>250</v>
      </c>
      <c r="G2" s="266">
        <v>40999</v>
      </c>
      <c r="H2" s="267"/>
      <c r="I2" s="71"/>
      <c r="J2" s="71"/>
      <c r="K2" s="71"/>
      <c r="L2" s="75"/>
    </row>
    <row r="3" spans="1:11" ht="23.25">
      <c r="A3" s="268" t="s">
        <v>59</v>
      </c>
      <c r="B3" s="268"/>
      <c r="C3" s="268"/>
      <c r="D3" s="268"/>
      <c r="E3" s="268"/>
      <c r="F3" s="268"/>
      <c r="G3" s="268"/>
      <c r="H3" s="268"/>
      <c r="I3" s="78" t="s">
        <v>304</v>
      </c>
      <c r="J3" s="79" t="s">
        <v>150</v>
      </c>
      <c r="K3" s="79" t="s">
        <v>151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81">
        <v>2</v>
      </c>
      <c r="J4" s="80" t="s">
        <v>282</v>
      </c>
      <c r="K4" s="80" t="s">
        <v>283</v>
      </c>
    </row>
    <row r="5" spans="1:11" ht="12.75">
      <c r="A5" s="270" t="s">
        <v>284</v>
      </c>
      <c r="B5" s="271"/>
      <c r="C5" s="271"/>
      <c r="D5" s="271"/>
      <c r="E5" s="271"/>
      <c r="F5" s="271"/>
      <c r="G5" s="271"/>
      <c r="H5" s="271"/>
      <c r="I5" s="41">
        <v>1</v>
      </c>
      <c r="J5" s="42">
        <v>23099700</v>
      </c>
      <c r="K5" s="42">
        <v>23099700</v>
      </c>
    </row>
    <row r="6" spans="1:11" ht="12.75">
      <c r="A6" s="270" t="s">
        <v>285</v>
      </c>
      <c r="B6" s="271"/>
      <c r="C6" s="271"/>
      <c r="D6" s="271"/>
      <c r="E6" s="271"/>
      <c r="F6" s="271"/>
      <c r="G6" s="271"/>
      <c r="H6" s="271"/>
      <c r="I6" s="41">
        <v>2</v>
      </c>
      <c r="J6" s="43"/>
      <c r="K6" s="43"/>
    </row>
    <row r="7" spans="1:11" ht="12.75">
      <c r="A7" s="270" t="s">
        <v>286</v>
      </c>
      <c r="B7" s="271"/>
      <c r="C7" s="271"/>
      <c r="D7" s="271"/>
      <c r="E7" s="271"/>
      <c r="F7" s="271"/>
      <c r="G7" s="271"/>
      <c r="H7" s="271"/>
      <c r="I7" s="41">
        <v>3</v>
      </c>
      <c r="J7" s="43"/>
      <c r="K7" s="43"/>
    </row>
    <row r="8" spans="1:11" ht="12.75">
      <c r="A8" s="270" t="s">
        <v>287</v>
      </c>
      <c r="B8" s="271"/>
      <c r="C8" s="271"/>
      <c r="D8" s="271"/>
      <c r="E8" s="271"/>
      <c r="F8" s="271"/>
      <c r="G8" s="271"/>
      <c r="H8" s="271"/>
      <c r="I8" s="41">
        <v>4</v>
      </c>
      <c r="J8" s="43">
        <v>-3539165</v>
      </c>
      <c r="K8" s="43">
        <v>-3965187</v>
      </c>
    </row>
    <row r="9" spans="1:11" ht="12.75">
      <c r="A9" s="270" t="s">
        <v>288</v>
      </c>
      <c r="B9" s="271"/>
      <c r="C9" s="271"/>
      <c r="D9" s="271"/>
      <c r="E9" s="271"/>
      <c r="F9" s="271"/>
      <c r="G9" s="271"/>
      <c r="H9" s="271"/>
      <c r="I9" s="41">
        <v>5</v>
      </c>
      <c r="J9" s="43">
        <v>-426022</v>
      </c>
      <c r="K9" s="43">
        <v>-49732</v>
      </c>
    </row>
    <row r="10" spans="1:11" ht="12.75">
      <c r="A10" s="270" t="s">
        <v>289</v>
      </c>
      <c r="B10" s="271"/>
      <c r="C10" s="271"/>
      <c r="D10" s="271"/>
      <c r="E10" s="271"/>
      <c r="F10" s="271"/>
      <c r="G10" s="271"/>
      <c r="H10" s="271"/>
      <c r="I10" s="41">
        <v>6</v>
      </c>
      <c r="J10" s="43">
        <v>7133507</v>
      </c>
      <c r="K10" s="43">
        <v>7133507</v>
      </c>
    </row>
    <row r="11" spans="1:11" ht="12.75">
      <c r="A11" s="270" t="s">
        <v>290</v>
      </c>
      <c r="B11" s="271"/>
      <c r="C11" s="271"/>
      <c r="D11" s="271"/>
      <c r="E11" s="271"/>
      <c r="F11" s="271"/>
      <c r="G11" s="271"/>
      <c r="H11" s="271"/>
      <c r="I11" s="41">
        <v>7</v>
      </c>
      <c r="J11" s="43"/>
      <c r="K11" s="43"/>
    </row>
    <row r="12" spans="1:11" ht="12.75">
      <c r="A12" s="270" t="s">
        <v>291</v>
      </c>
      <c r="B12" s="271"/>
      <c r="C12" s="271"/>
      <c r="D12" s="271"/>
      <c r="E12" s="271"/>
      <c r="F12" s="271"/>
      <c r="G12" s="271"/>
      <c r="H12" s="271"/>
      <c r="I12" s="41">
        <v>8</v>
      </c>
      <c r="J12" s="43">
        <v>448508</v>
      </c>
      <c r="K12" s="43">
        <v>448508</v>
      </c>
    </row>
    <row r="13" spans="1:11" ht="12.75">
      <c r="A13" s="270" t="s">
        <v>292</v>
      </c>
      <c r="B13" s="271"/>
      <c r="C13" s="271"/>
      <c r="D13" s="271"/>
      <c r="E13" s="271"/>
      <c r="F13" s="271"/>
      <c r="G13" s="271"/>
      <c r="H13" s="271"/>
      <c r="I13" s="41">
        <v>9</v>
      </c>
      <c r="J13" s="43"/>
      <c r="K13" s="43"/>
    </row>
    <row r="14" spans="1:11" ht="12.75">
      <c r="A14" s="272" t="s">
        <v>293</v>
      </c>
      <c r="B14" s="273"/>
      <c r="C14" s="273"/>
      <c r="D14" s="273"/>
      <c r="E14" s="273"/>
      <c r="F14" s="273"/>
      <c r="G14" s="273"/>
      <c r="H14" s="273"/>
      <c r="I14" s="41">
        <v>10</v>
      </c>
      <c r="J14" s="76">
        <f>SUM(J5:J13)</f>
        <v>26716528</v>
      </c>
      <c r="K14" s="76">
        <f>SUM(K5:K13)</f>
        <v>26666796</v>
      </c>
    </row>
    <row r="15" spans="1:11" ht="12.75">
      <c r="A15" s="270" t="s">
        <v>294</v>
      </c>
      <c r="B15" s="271"/>
      <c r="C15" s="271"/>
      <c r="D15" s="271"/>
      <c r="E15" s="271"/>
      <c r="F15" s="271"/>
      <c r="G15" s="271"/>
      <c r="H15" s="271"/>
      <c r="I15" s="41">
        <v>11</v>
      </c>
      <c r="J15" s="43"/>
      <c r="K15" s="43"/>
    </row>
    <row r="16" spans="1:11" ht="12.75">
      <c r="A16" s="270" t="s">
        <v>295</v>
      </c>
      <c r="B16" s="271"/>
      <c r="C16" s="271"/>
      <c r="D16" s="271"/>
      <c r="E16" s="271"/>
      <c r="F16" s="271"/>
      <c r="G16" s="271"/>
      <c r="H16" s="271"/>
      <c r="I16" s="41">
        <v>12</v>
      </c>
      <c r="J16" s="43"/>
      <c r="K16" s="43"/>
    </row>
    <row r="17" spans="1:11" ht="12.75">
      <c r="A17" s="270" t="s">
        <v>296</v>
      </c>
      <c r="B17" s="271"/>
      <c r="C17" s="271"/>
      <c r="D17" s="271"/>
      <c r="E17" s="271"/>
      <c r="F17" s="271"/>
      <c r="G17" s="271"/>
      <c r="H17" s="271"/>
      <c r="I17" s="41">
        <v>13</v>
      </c>
      <c r="J17" s="43"/>
      <c r="K17" s="43"/>
    </row>
    <row r="18" spans="1:11" ht="12.75">
      <c r="A18" s="270" t="s">
        <v>297</v>
      </c>
      <c r="B18" s="271"/>
      <c r="C18" s="271"/>
      <c r="D18" s="271"/>
      <c r="E18" s="271"/>
      <c r="F18" s="271"/>
      <c r="G18" s="271"/>
      <c r="H18" s="271"/>
      <c r="I18" s="41">
        <v>14</v>
      </c>
      <c r="J18" s="43"/>
      <c r="K18" s="43"/>
    </row>
    <row r="19" spans="1:11" ht="12.75">
      <c r="A19" s="270" t="s">
        <v>298</v>
      </c>
      <c r="B19" s="271"/>
      <c r="C19" s="271"/>
      <c r="D19" s="271"/>
      <c r="E19" s="271"/>
      <c r="F19" s="271"/>
      <c r="G19" s="271"/>
      <c r="H19" s="271"/>
      <c r="I19" s="41">
        <v>15</v>
      </c>
      <c r="J19" s="43"/>
      <c r="K19" s="43"/>
    </row>
    <row r="20" spans="1:11" ht="12.75">
      <c r="A20" s="270" t="s">
        <v>299</v>
      </c>
      <c r="B20" s="271"/>
      <c r="C20" s="271"/>
      <c r="D20" s="271"/>
      <c r="E20" s="271"/>
      <c r="F20" s="271"/>
      <c r="G20" s="271"/>
      <c r="H20" s="271"/>
      <c r="I20" s="41">
        <v>16</v>
      </c>
      <c r="J20" s="43"/>
      <c r="K20" s="43"/>
    </row>
    <row r="21" spans="1:11" ht="12.75">
      <c r="A21" s="272" t="s">
        <v>300</v>
      </c>
      <c r="B21" s="273"/>
      <c r="C21" s="273"/>
      <c r="D21" s="273"/>
      <c r="E21" s="273"/>
      <c r="F21" s="273"/>
      <c r="G21" s="273"/>
      <c r="H21" s="273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301</v>
      </c>
      <c r="B23" s="275"/>
      <c r="C23" s="275"/>
      <c r="D23" s="275"/>
      <c r="E23" s="275"/>
      <c r="F23" s="275"/>
      <c r="G23" s="275"/>
      <c r="H23" s="275"/>
      <c r="I23" s="44">
        <v>18</v>
      </c>
      <c r="J23" s="42"/>
      <c r="K23" s="42"/>
    </row>
    <row r="24" spans="1:11" ht="17.25" customHeight="1">
      <c r="A24" s="276" t="s">
        <v>302</v>
      </c>
      <c r="B24" s="277"/>
      <c r="C24" s="277"/>
      <c r="D24" s="277"/>
      <c r="E24" s="277"/>
      <c r="F24" s="277"/>
      <c r="G24" s="277"/>
      <c r="H24" s="277"/>
      <c r="I24" s="45">
        <v>19</v>
      </c>
      <c r="J24" s="77"/>
      <c r="K24" s="77"/>
    </row>
    <row r="25" spans="1:11" ht="30" customHeight="1">
      <c r="A25" s="278" t="s">
        <v>303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2012-04-27T08:37:00Z</cp:lastPrinted>
  <dcterms:created xsi:type="dcterms:W3CDTF">2008-10-17T11:51:54Z</dcterms:created>
  <dcterms:modified xsi:type="dcterms:W3CDTF">2012-04-27T12:41:05Z</dcterms:modified>
  <cp:category/>
  <cp:version/>
  <cp:contentType/>
  <cp:contentStatus/>
</cp:coreProperties>
</file>