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67" windowHeight="1217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fn._FV" hidden="1">#NAME?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<sst xmlns="http://schemas.openxmlformats.org/spreadsheetml/2006/main" count="336" uniqueCount="307">
  <si>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</si>
  <si>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</si>
  <si>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</si>
  <si>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</si>
  <si>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</si>
  <si>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</si>
  <si>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</si>
  <si>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</si>
  <si>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</si>
  <si>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</si>
  <si>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</si>
  <si>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</si>
  <si>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</si>
  <si>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</si>
  <si>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</si>
  <si>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</si>
  <si>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</si>
  <si>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</si>
  <si>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</si>
  <si>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</si>
  <si>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</si>
  <si>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</si>
  <si>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</si>
  <si>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</si>
  <si>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</si>
  <si>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</si>
  <si>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</si>
  <si>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</si>
  <si>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</si>
  <si>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</si>
  <si>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</si>
  <si>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</si>
  <si>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</si>
  <si>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</si>
  <si>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</si>
  <si>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</si>
  <si>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</si>
  <si>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</si>
  <si>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</si>
  <si>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</si>
  <si>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</si>
  <si>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</si>
  <si>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</si>
  <si>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</si>
  <si>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</si>
  <si>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</si>
  <si>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</si>
  <si>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</si>
  <si>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</si>
  <si>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</si>
  <si>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</si>
  <si>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</si>
  <si>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</si>
  <si>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</si>
  <si>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</si>
  <si>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</si>
  <si>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</si>
  <si>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</si>
  <si>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</si>
  <si>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</si>
  <si>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</si>
  <si>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</si>
  <si>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</si>
  <si>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</si>
  <si>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</si>
  <si>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</si>
  <si>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</si>
  <si>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</si>
  <si>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</si>
  <si>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</si>
  <si>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</si>
  <si>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</si>
  <si>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</si>
  <si>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</si>
  <si>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</si>
  <si>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</si>
  <si>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</si>
  <si>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</si>
  <si>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</si>
  <si>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</si>
  <si>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</si>
  <si>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</si>
  <si>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</si>
  <si>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</si>
  <si>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</si>
  <si>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</si>
  <si>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</si>
  <si>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</si>
  <si>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</si>
  <si>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</si>
  <si>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</si>
  <si>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</si>
  <si>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</si>
  <si>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</si>
  <si>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</si>
  <si>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</si>
  <si>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</si>
  <si>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</si>
  <si>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</si>
  <si>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</si>
  <si>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</si>
  <si>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</si>
  <si>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</si>
  <si>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</si>
  <si>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</si>
  <si>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</si>
  <si>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</si>
  <si>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</si>
  <si>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</si>
  <si>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</si>
  <si>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</si>
  <si>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</si>
  <si>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</si>
  <si>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</si>
  <si>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</si>
  <si>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</si>
  <si>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</si>
  <si>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</si>
  <si>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</si>
  <si>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</si>
  <si>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</si>
  <si>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</si>
  <si>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</si>
  <si>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</si>
  <si>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</si>
  <si>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</si>
  <si>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</si>
  <si>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</si>
  <si>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</si>
  <si>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</si>
  <si>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</si>
  <si>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</si>
  <si>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</si>
  <si>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</si>
  <si>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</si>
  <si>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</si>
  <si>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</si>
  <si>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</si>
  <si>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</si>
  <si>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</si>
  <si>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</si>
  <si>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</si>
  <si>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</si>
  <si>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</si>
  <si>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</si>
  <si>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</si>
  <si>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</si>
  <si>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</si>
  <si>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</si>
  <si>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</si>
  <si>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</si>
  <si>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</si>
  <si>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</si>
  <si>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</si>
  <si>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</si>
  <si>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</si>
  <si>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</si>
  <si>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</si>
  <si>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</si>
  <si>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</si>
  <si>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</si>
  <si>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</si>
  <si>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</si>
  <si>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</si>
  <si>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</si>
  <si>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</si>
  <si>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</si>
  <si>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</si>
  <si>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</si>
  <si>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</si>
  <si>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</si>
  <si>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</si>
  <si>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</si>
  <si>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</si>
  <si>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</si>
  <si>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</si>
  <si>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</si>
  <si>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</si>
  <si>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</si>
  <si>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</si>
  <si>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</si>
  <si>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</si>
  <si>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</si>
  <si>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</si>
  <si>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</si>
  <si>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</si>
  <si>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</si>
  <si>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</si>
  <si>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</si>
  <si>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</si>
  <si>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</si>
  <si>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</si>
  <si>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</si>
  <si>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</si>
  <si>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</si>
  <si>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</si>
  <si>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</si>
  <si>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</si>
  <si>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</si>
  <si>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</si>
  <si>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</si>
  <si>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</si>
  <si>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</si>
  <si>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</si>
  <si>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</si>
  <si>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</si>
  <si>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</si>
  <si>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</si>
  <si>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</si>
  <si>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</si>
  <si>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</si>
  <si>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</si>
  <si>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</si>
  <si>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</si>
  <si>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</si>
  <si>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</si>
  <si>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</si>
  <si>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</si>
  <si>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</si>
  <si>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</si>
  <si>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</si>
  <si>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</si>
  <si>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</si>
  <si>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</si>
  <si>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</si>
  <si>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</si>
  <si>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</si>
  <si>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</si>
  <si>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</si>
  <si>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</si>
  <si>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</si>
  <si>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</si>
  <si>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</si>
  <si>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</si>
  <si>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</si>
  <si>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</si>
  <si>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</si>
  <si>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</si>
  <si>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</si>
  <si>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</si>
  <si>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</si>
  <si>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</si>
  <si>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</si>
  <si>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</si>
  <si>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</si>
  <si>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</si>
  <si>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</si>
  <si>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</si>
  <si>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</si>
  <si>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</si>
  <si>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</si>
  <si>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</si>
  <si>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</si>
  <si>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</si>
  <si>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</si>
  <si>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</si>
  <si>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</si>
  <si>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</si>
  <si>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</si>
  <si>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</si>
  <si>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</si>
  <si>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</si>
  <si>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</si>
  <si>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</si>
  <si>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</si>
  <si>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</si>
  <si>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</si>
  <si>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</si>
  <si>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</si>
  <si>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</si>
  <si>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</si>
  <si>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</si>
  <si>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</si>
  <si>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</si>
  <si>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</si>
  <si>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</si>
  <si>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</si>
  <si>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</si>
  <si>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</si>
  <si>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</si>
  <si>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</si>
  <si>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</si>
  <si>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</si>
  <si>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</si>
  <si>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</si>
  <si>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01924737</t>
  </si>
  <si>
    <t>040211518</t>
  </si>
  <si>
    <t>22198253360</t>
  </si>
  <si>
    <t>TERRA FIRMA d.d.</t>
  </si>
  <si>
    <t>ZAGREB</t>
  </si>
  <si>
    <t>BUDMANIJEVA 3</t>
  </si>
  <si>
    <t>GRAD ZAGREB</t>
  </si>
  <si>
    <t>NE</t>
  </si>
  <si>
    <t>6810</t>
  </si>
  <si>
    <t>86133447187</t>
  </si>
  <si>
    <t>M.L.M. CENSEA j.d.o.o.</t>
  </si>
  <si>
    <t>Sanja Babić</t>
  </si>
  <si>
    <t>098/1312 665</t>
  </si>
  <si>
    <t>mlm.censea@gmail.com</t>
  </si>
  <si>
    <t>Žagar Matija</t>
  </si>
  <si>
    <t>Obveznik: TERRA FIRMA d.d.</t>
  </si>
  <si>
    <t>Obveznik:TERRA FIRMA d.d.</t>
  </si>
  <si>
    <t>01.01.2018.</t>
  </si>
  <si>
    <t>31.12.2018.</t>
  </si>
  <si>
    <t>stanje na dan 31.12.2018.</t>
  </si>
  <si>
    <t>u razdoblju 01.01.2018. do 31.12.2018.</t>
  </si>
  <si>
    <t>info@terrafirma.hr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</si>
</sst>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00"/>
    <numFmt numFmtId="170" formatCode="#,##0&quot;kn&quot;;\-#,##0&quot;kn&quot;"/>
    <numFmt numFmtId="171" formatCode="#,##0&quot;kn&quot;;[Red]\-#,##0&quot;kn&quot;"/>
    <numFmt numFmtId="172" formatCode="#,##0.00&quot;kn&quot;;\-#,##0.00&quot;kn&quot;"/>
    <numFmt numFmtId="173" formatCode="#,##0.00&quot;kn&quot;;[Red]\-#,##0.00&quot;kn&quot;"/>
    <numFmt numFmtId="174" formatCode="_-* #,##0&quot;kn&quot;_-;\-* #,##0&quot;kn&quot;_-;_-* &quot;-&quot;&quot;kn&quot;_-;_-@_-"/>
    <numFmt numFmtId="175" formatCode="_-* #,##0_k_n_-;\-* #,##0_k_n_-;_-* &quot;-&quot;_k_n_-;_-@_-"/>
    <numFmt numFmtId="176" formatCode="_-* #,##0.00&quot;kn&quot;_-;\-* #,##0.00&quot;kn&quot;_-;_-* &quot;-&quot;??&quot;kn&quot;_-;_-@_-"/>
    <numFmt numFmtId="177" formatCode="_-* #,##0.00_k_n_-;\-* #,##0.00_k_n_-;_-* &quot;-&quot;??_k_n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0&quot; kn&quot;;\-#,##0.00&quot; kn&quot;"/>
    <numFmt numFmtId="183" formatCode="0.0000000000"/>
    <numFmt numFmtId="184" formatCode="00"/>
    <numFmt numFmtId="185" formatCode="0.0"/>
    <numFmt numFmtId="186" formatCode="_ * #,##0.00_-\ _k_n_ ;_ * #,##0.00\-\ _k_n_ ;_ * &quot;-&quot;??_-\ _k_n_ ;_ @_ "/>
    <numFmt numFmtId="187" formatCode="_ * #,##0_-\ _k_n_ ;_ * #,##0\-\ _k_n_ ;_ * &quot;-&quot;_-\ _k_n_ ;_ @_ "/>
    <numFmt numFmtId="188" formatCode="_ * #,##0.00_-\ &quot;kn&quot;_ ;_ * #,##0.00\-\ &quot;kn&quot;_ ;_ * &quot;-&quot;??_-\ &quot;kn&quot;_ ;_ @_ "/>
    <numFmt numFmtId="189" formatCode="_ * #,##0_-\ &quot;kn&quot;_ ;_ * #,##0\-\ &quot;kn&quot;_ ;_ * &quot;-&quot;_-\ &quot;kn&quot;_ ;_ @_ "/>
    <numFmt numFmtId="190" formatCode="#,##0.0"/>
    <numFmt numFmtId="191" formatCode="mm/dd/yy"/>
    <numFmt numFmtId="192" formatCode="[$-41A]d\.\ mmmm\ yyyy"/>
    <numFmt numFmtId="193" formatCode="#0,"/>
    <numFmt numFmtId="194" formatCode="#,"/>
    <numFmt numFmtId="195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Border="1" applyAlignment="1" applyProtection="1">
      <alignment horizontal="center" vertical="center"/>
      <protection hidden="1" locked="0"/>
    </xf>
    <xf numFmtId="0" fontId="2" fillId="0" borderId="0" xfId="58" applyFont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left" vertical="center" wrapText="1"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Font="1" applyAlignment="1" applyProtection="1">
      <alignment horizontal="right" vertical="center" shrinkToFit="1"/>
      <protection hidden="1" locked="0"/>
    </xf>
    <xf numFmtId="0" fontId="12" fillId="0" borderId="0" xfId="58" applyFont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Protection="1">
      <alignment vertical="top"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 vertical="top" wrapText="1"/>
      <protection hidden="1"/>
    </xf>
    <xf numFmtId="0" fontId="3" fillId="0" borderId="0" xfId="58" applyFont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vertical="top"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Alignment="1" applyProtection="1">
      <alignment horizontal="right" vertical="top"/>
      <protection hidden="1"/>
    </xf>
    <xf numFmtId="0" fontId="3" fillId="0" borderId="0" xfId="58" applyFont="1" applyAlignment="1" applyProtection="1">
      <alignment horizontal="center" vertical="top"/>
      <protection hidden="1"/>
    </xf>
    <xf numFmtId="0" fontId="3" fillId="0" borderId="0" xfId="58" applyFont="1" applyAlignment="1" applyProtection="1">
      <alignment horizontal="center"/>
      <protection hidden="1"/>
    </xf>
    <xf numFmtId="0" fontId="2" fillId="33" borderId="0" xfId="58" applyFont="1" applyFill="1" applyAlignment="1" applyProtection="1">
      <alignment horizontal="right" vertical="center"/>
      <protection hidden="1" locked="0"/>
    </xf>
    <xf numFmtId="49" fontId="2" fillId="33" borderId="0" xfId="58" applyNumberFormat="1" applyFont="1" applyFill="1" applyAlignment="1" applyProtection="1">
      <alignment horizontal="center" vertical="center"/>
      <protection hidden="1" locked="0"/>
    </xf>
    <xf numFmtId="49" fontId="2" fillId="0" borderId="0" xfId="58" applyNumberFormat="1" applyFont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Alignment="1" applyProtection="1">
      <alignment horizontal="right" vertical="top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Alignment="1" applyProtection="1">
      <alignment horizontal="center" vertical="center"/>
      <protection hidden="1"/>
    </xf>
    <xf numFmtId="14" fontId="7" fillId="33" borderId="0" xfId="63" applyNumberFormat="1" applyFont="1" applyFill="1" applyAlignment="1" applyProtection="1">
      <alignment horizontal="center" vertical="center"/>
      <protection hidden="1" locked="0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9" fontId="2" fillId="0" borderId="16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0" fontId="14" fillId="0" borderId="0" xfId="58" applyFont="1" applyAlignment="1" applyProtection="1">
      <alignment vertical="center"/>
      <protection hidden="1"/>
    </xf>
    <xf numFmtId="0" fontId="14" fillId="0" borderId="0" xfId="57" applyFont="1" applyAlignment="1" applyProtection="1">
      <alignment vertical="center"/>
      <protection hidden="1"/>
    </xf>
    <xf numFmtId="0" fontId="14" fillId="0" borderId="0" xfId="58" applyFont="1" applyAlignment="1" applyProtection="1">
      <alignment/>
      <protection hidden="1"/>
    </xf>
    <xf numFmtId="0" fontId="9" fillId="0" borderId="0" xfId="58" applyAlignment="1">
      <alignment/>
      <protection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Alignment="1" applyProtection="1">
      <alignment horizontal="left" vertical="center" wrapText="1"/>
      <protection hidden="1"/>
    </xf>
    <xf numFmtId="0" fontId="2" fillId="0" borderId="29" xfId="58" applyFont="1" applyBorder="1" applyAlignment="1" applyProtection="1">
      <alignment horizontal="left" vertical="center" wrapText="1"/>
      <protection hidden="1"/>
    </xf>
    <xf numFmtId="0" fontId="11" fillId="0" borderId="0" xfId="58" applyFont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3" fillId="33" borderId="27" xfId="53" applyFont="1" applyFill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 applyProtection="1">
      <alignment vertical="top"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center" vertical="top"/>
      <protection hidden="1"/>
    </xf>
    <xf numFmtId="0" fontId="3" fillId="0" borderId="0" xfId="58" applyFont="1" applyAlignment="1" applyProtection="1">
      <alignment horizontal="center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Alignment="1" applyProtection="1">
      <alignment horizontal="left" vertical="center"/>
      <protection hidden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7" fillId="0" borderId="0" xfId="63" applyFont="1" applyAlignment="1" applyProtection="1">
      <alignment horizontal="center" vertical="center"/>
      <protection hidden="1"/>
    </xf>
    <xf numFmtId="14" fontId="7" fillId="33" borderId="0" xfId="63" applyNumberFormat="1" applyFont="1" applyFill="1" applyAlignment="1" applyProtection="1">
      <alignment horizontal="center" vertical="center"/>
      <protection hidden="1" locked="0"/>
    </xf>
    <xf numFmtId="0" fontId="0" fillId="0" borderId="0" xfId="63" applyFont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firm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10" zoomScalePageLayoutView="0" workbookViewId="0" topLeftCell="A37">
      <selection activeCell="A1" sqref="A1:C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">
      <c r="A1" s="141" t="s">
        <v>219</v>
      </c>
      <c r="B1" s="141"/>
      <c r="C1" s="141"/>
      <c r="D1" s="19"/>
      <c r="E1" s="19"/>
      <c r="F1" s="19"/>
      <c r="G1" s="19"/>
      <c r="H1" s="19"/>
      <c r="I1" s="19"/>
      <c r="J1" s="19"/>
      <c r="K1" s="19"/>
      <c r="L1" s="19"/>
    </row>
    <row r="2" spans="1:12" ht="12">
      <c r="A2" s="103" t="s">
        <v>220</v>
      </c>
      <c r="B2" s="103"/>
      <c r="C2" s="103"/>
      <c r="D2" s="104"/>
      <c r="E2" s="21" t="s">
        <v>302</v>
      </c>
      <c r="F2" s="22"/>
      <c r="G2" s="23" t="s">
        <v>221</v>
      </c>
      <c r="H2" s="21" t="s">
        <v>303</v>
      </c>
      <c r="I2" s="24"/>
      <c r="J2" s="19"/>
      <c r="K2" s="19"/>
      <c r="L2" s="19"/>
    </row>
    <row r="3" spans="1:12" ht="12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05" t="s">
        <v>222</v>
      </c>
      <c r="B4" s="105"/>
      <c r="C4" s="105"/>
      <c r="D4" s="105"/>
      <c r="E4" s="105"/>
      <c r="F4" s="105"/>
      <c r="G4" s="105"/>
      <c r="H4" s="105"/>
      <c r="I4" s="105"/>
      <c r="J4" s="19"/>
      <c r="K4" s="19"/>
      <c r="L4" s="19"/>
    </row>
    <row r="5" spans="1:12" ht="12">
      <c r="A5" s="28"/>
      <c r="B5" s="28"/>
      <c r="C5" s="28"/>
      <c r="D5" s="28"/>
      <c r="E5" s="29"/>
      <c r="F5" s="30"/>
      <c r="G5" s="31"/>
      <c r="H5" s="32"/>
      <c r="I5" s="28"/>
      <c r="J5" s="19"/>
      <c r="K5" s="19"/>
      <c r="L5" s="19"/>
    </row>
    <row r="6" spans="1:12" ht="12">
      <c r="A6" s="106" t="s">
        <v>223</v>
      </c>
      <c r="B6" s="107"/>
      <c r="C6" s="101" t="s">
        <v>285</v>
      </c>
      <c r="D6" s="102"/>
      <c r="E6" s="108"/>
      <c r="F6" s="108"/>
      <c r="G6" s="108"/>
      <c r="H6" s="108"/>
      <c r="I6" s="34"/>
      <c r="J6" s="19"/>
      <c r="K6" s="19"/>
      <c r="L6" s="19"/>
    </row>
    <row r="7" spans="1:12" ht="12">
      <c r="A7" s="35"/>
      <c r="B7" s="35"/>
      <c r="C7" s="28"/>
      <c r="D7" s="28"/>
      <c r="E7" s="108"/>
      <c r="F7" s="108"/>
      <c r="G7" s="108"/>
      <c r="H7" s="108"/>
      <c r="I7" s="34"/>
      <c r="J7" s="19"/>
      <c r="K7" s="19"/>
      <c r="L7" s="19"/>
    </row>
    <row r="8" spans="1:12" ht="12">
      <c r="A8" s="109" t="s">
        <v>224</v>
      </c>
      <c r="B8" s="110"/>
      <c r="C8" s="101" t="s">
        <v>286</v>
      </c>
      <c r="D8" s="102"/>
      <c r="E8" s="108"/>
      <c r="F8" s="108"/>
      <c r="G8" s="108"/>
      <c r="H8" s="108"/>
      <c r="I8" s="28"/>
      <c r="J8" s="19"/>
      <c r="K8" s="19"/>
      <c r="L8" s="19"/>
    </row>
    <row r="9" spans="1:12" ht="12">
      <c r="A9" s="36"/>
      <c r="B9" s="36"/>
      <c r="C9" s="37"/>
      <c r="D9" s="28"/>
      <c r="E9" s="28"/>
      <c r="F9" s="28"/>
      <c r="G9" s="28"/>
      <c r="H9" s="28"/>
      <c r="I9" s="28"/>
      <c r="J9" s="19"/>
      <c r="K9" s="19"/>
      <c r="L9" s="19"/>
    </row>
    <row r="10" spans="1:12" ht="12">
      <c r="A10" s="99" t="s">
        <v>225</v>
      </c>
      <c r="B10" s="100"/>
      <c r="C10" s="101" t="s">
        <v>287</v>
      </c>
      <c r="D10" s="102"/>
      <c r="E10" s="28"/>
      <c r="F10" s="28"/>
      <c r="G10" s="28"/>
      <c r="H10" s="28"/>
      <c r="I10" s="28"/>
      <c r="J10" s="19"/>
      <c r="K10" s="19"/>
      <c r="L10" s="19"/>
    </row>
    <row r="11" spans="1:12" ht="12">
      <c r="A11" s="100"/>
      <c r="B11" s="100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">
      <c r="A12" s="106" t="s">
        <v>226</v>
      </c>
      <c r="B12" s="107"/>
      <c r="C12" s="111" t="s">
        <v>288</v>
      </c>
      <c r="D12" s="116"/>
      <c r="E12" s="116"/>
      <c r="F12" s="116"/>
      <c r="G12" s="116"/>
      <c r="H12" s="116"/>
      <c r="I12" s="117"/>
      <c r="J12" s="19"/>
      <c r="K12" s="19"/>
      <c r="L12" s="19"/>
    </row>
    <row r="13" spans="1:12" ht="12">
      <c r="A13" s="35"/>
      <c r="B13" s="35"/>
      <c r="C13" s="3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">
      <c r="A14" s="106" t="s">
        <v>227</v>
      </c>
      <c r="B14" s="107"/>
      <c r="C14" s="118">
        <v>10000</v>
      </c>
      <c r="D14" s="119"/>
      <c r="E14" s="28"/>
      <c r="F14" s="111" t="s">
        <v>289</v>
      </c>
      <c r="G14" s="116"/>
      <c r="H14" s="116"/>
      <c r="I14" s="117"/>
      <c r="J14" s="19"/>
      <c r="K14" s="19"/>
      <c r="L14" s="19"/>
    </row>
    <row r="15" spans="1:12" ht="12">
      <c r="A15" s="35"/>
      <c r="B15" s="35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">
      <c r="A16" s="106" t="s">
        <v>228</v>
      </c>
      <c r="B16" s="107"/>
      <c r="C16" s="111" t="s">
        <v>290</v>
      </c>
      <c r="D16" s="116"/>
      <c r="E16" s="116"/>
      <c r="F16" s="116"/>
      <c r="G16" s="116"/>
      <c r="H16" s="116"/>
      <c r="I16" s="117"/>
      <c r="J16" s="19"/>
      <c r="K16" s="19"/>
      <c r="L16" s="19"/>
    </row>
    <row r="17" spans="1:12" ht="12">
      <c r="A17" s="35"/>
      <c r="B17" s="35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">
      <c r="A18" s="106" t="s">
        <v>229</v>
      </c>
      <c r="B18" s="107"/>
      <c r="C18" s="120" t="s">
        <v>306</v>
      </c>
      <c r="D18" s="121"/>
      <c r="E18" s="121"/>
      <c r="F18" s="121"/>
      <c r="G18" s="121"/>
      <c r="H18" s="121"/>
      <c r="I18" s="122"/>
      <c r="J18" s="19"/>
      <c r="K18" s="19"/>
      <c r="L18" s="19"/>
    </row>
    <row r="19" spans="1:12" ht="12">
      <c r="A19" s="35"/>
      <c r="B19" s="35"/>
      <c r="C19" s="3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">
      <c r="A20" s="106" t="s">
        <v>230</v>
      </c>
      <c r="B20" s="107"/>
      <c r="C20" s="123"/>
      <c r="D20" s="121"/>
      <c r="E20" s="121"/>
      <c r="F20" s="121"/>
      <c r="G20" s="121"/>
      <c r="H20" s="121"/>
      <c r="I20" s="122"/>
      <c r="J20" s="19"/>
      <c r="K20" s="19"/>
      <c r="L20" s="19"/>
    </row>
    <row r="21" spans="1:12" ht="12">
      <c r="A21" s="35"/>
      <c r="B21" s="35"/>
      <c r="C21" s="38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">
      <c r="A22" s="106" t="s">
        <v>231</v>
      </c>
      <c r="B22" s="107"/>
      <c r="C22" s="39">
        <v>133</v>
      </c>
      <c r="D22" s="111" t="s">
        <v>289</v>
      </c>
      <c r="E22" s="112"/>
      <c r="F22" s="113"/>
      <c r="G22" s="114"/>
      <c r="H22" s="115"/>
      <c r="I22" s="40"/>
      <c r="J22" s="19"/>
      <c r="K22" s="19"/>
      <c r="L22" s="19"/>
    </row>
    <row r="23" spans="1:12" ht="12">
      <c r="A23" s="35"/>
      <c r="B23" s="35"/>
      <c r="C23" s="28"/>
      <c r="D23" s="41"/>
      <c r="E23" s="41"/>
      <c r="F23" s="41"/>
      <c r="G23" s="41"/>
      <c r="H23" s="28"/>
      <c r="I23" s="28"/>
      <c r="J23" s="19"/>
      <c r="K23" s="19"/>
      <c r="L23" s="19"/>
    </row>
    <row r="24" spans="1:12" ht="12">
      <c r="A24" s="106" t="s">
        <v>232</v>
      </c>
      <c r="B24" s="107"/>
      <c r="C24" s="39">
        <v>21</v>
      </c>
      <c r="D24" s="111" t="s">
        <v>291</v>
      </c>
      <c r="E24" s="112"/>
      <c r="F24" s="112"/>
      <c r="G24" s="113"/>
      <c r="H24" s="33" t="s">
        <v>233</v>
      </c>
      <c r="I24" s="42">
        <v>2</v>
      </c>
      <c r="J24" s="19"/>
      <c r="K24" s="19"/>
      <c r="L24" s="19"/>
    </row>
    <row r="25" spans="1:12" ht="12">
      <c r="A25" s="35"/>
      <c r="B25" s="35"/>
      <c r="C25" s="28"/>
      <c r="D25" s="41"/>
      <c r="E25" s="41"/>
      <c r="F25" s="41"/>
      <c r="G25" s="35"/>
      <c r="H25" s="35" t="s">
        <v>234</v>
      </c>
      <c r="I25" s="38"/>
      <c r="J25" s="19"/>
      <c r="K25" s="19"/>
      <c r="L25" s="19"/>
    </row>
    <row r="26" spans="1:12" ht="12">
      <c r="A26" s="106" t="s">
        <v>235</v>
      </c>
      <c r="B26" s="107"/>
      <c r="C26" s="43" t="s">
        <v>292</v>
      </c>
      <c r="D26" s="44"/>
      <c r="E26" s="19"/>
      <c r="F26" s="41"/>
      <c r="G26" s="106" t="s">
        <v>236</v>
      </c>
      <c r="H26" s="107"/>
      <c r="I26" s="45" t="s">
        <v>293</v>
      </c>
      <c r="J26" s="19"/>
      <c r="K26" s="19"/>
      <c r="L26" s="19"/>
    </row>
    <row r="27" spans="1:12" ht="12">
      <c r="A27" s="35"/>
      <c r="B27" s="35"/>
      <c r="C27" s="28"/>
      <c r="D27" s="41"/>
      <c r="E27" s="41"/>
      <c r="F27" s="41"/>
      <c r="G27" s="41"/>
      <c r="H27" s="28"/>
      <c r="I27" s="46"/>
      <c r="J27" s="19"/>
      <c r="K27" s="19"/>
      <c r="L27" s="19"/>
    </row>
    <row r="28" spans="1:12" ht="12">
      <c r="A28" s="127" t="s">
        <v>237</v>
      </c>
      <c r="B28" s="128"/>
      <c r="C28" s="129"/>
      <c r="D28" s="129"/>
      <c r="E28" s="130" t="s">
        <v>238</v>
      </c>
      <c r="F28" s="131"/>
      <c r="G28" s="131"/>
      <c r="H28" s="132" t="s">
        <v>239</v>
      </c>
      <c r="I28" s="132"/>
      <c r="J28" s="19"/>
      <c r="K28" s="19"/>
      <c r="L28" s="19"/>
    </row>
    <row r="29" spans="1:12" ht="12">
      <c r="A29" s="19"/>
      <c r="B29" s="19"/>
      <c r="C29" s="19"/>
      <c r="D29" s="28"/>
      <c r="E29" s="28"/>
      <c r="F29" s="28"/>
      <c r="G29" s="28"/>
      <c r="H29" s="47"/>
      <c r="I29" s="46"/>
      <c r="J29" s="19"/>
      <c r="K29" s="19"/>
      <c r="L29" s="19"/>
    </row>
    <row r="30" spans="1:12" ht="12">
      <c r="A30" s="124"/>
      <c r="B30" s="125"/>
      <c r="C30" s="125"/>
      <c r="D30" s="126"/>
      <c r="E30" s="124"/>
      <c r="F30" s="125"/>
      <c r="G30" s="125"/>
      <c r="H30" s="101"/>
      <c r="I30" s="102"/>
      <c r="J30" s="19"/>
      <c r="K30" s="19"/>
      <c r="L30" s="19"/>
    </row>
    <row r="31" spans="1:12" ht="12">
      <c r="A31" s="35"/>
      <c r="B31" s="35"/>
      <c r="C31" s="38"/>
      <c r="D31" s="133"/>
      <c r="E31" s="133"/>
      <c r="F31" s="133"/>
      <c r="G31" s="108"/>
      <c r="H31" s="28"/>
      <c r="I31" s="49"/>
      <c r="J31" s="19"/>
      <c r="K31" s="19"/>
      <c r="L31" s="19"/>
    </row>
    <row r="32" spans="1:12" ht="12">
      <c r="A32" s="124"/>
      <c r="B32" s="125"/>
      <c r="C32" s="125"/>
      <c r="D32" s="126"/>
      <c r="E32" s="124"/>
      <c r="F32" s="125"/>
      <c r="G32" s="125"/>
      <c r="H32" s="101"/>
      <c r="I32" s="102"/>
      <c r="J32" s="19"/>
      <c r="K32" s="19"/>
      <c r="L32" s="19"/>
    </row>
    <row r="33" spans="1:12" ht="12">
      <c r="A33" s="35"/>
      <c r="B33" s="35"/>
      <c r="C33" s="38"/>
      <c r="D33" s="48"/>
      <c r="E33" s="48"/>
      <c r="F33" s="48"/>
      <c r="G33" s="34"/>
      <c r="H33" s="28"/>
      <c r="I33" s="50"/>
      <c r="J33" s="19"/>
      <c r="K33" s="19"/>
      <c r="L33" s="19"/>
    </row>
    <row r="34" spans="1:12" ht="12">
      <c r="A34" s="124"/>
      <c r="B34" s="125"/>
      <c r="C34" s="125"/>
      <c r="D34" s="126"/>
      <c r="E34" s="124"/>
      <c r="F34" s="125"/>
      <c r="G34" s="125"/>
      <c r="H34" s="101"/>
      <c r="I34" s="102"/>
      <c r="J34" s="19"/>
      <c r="K34" s="19"/>
      <c r="L34" s="19"/>
    </row>
    <row r="35" spans="1:12" ht="12">
      <c r="A35" s="35"/>
      <c r="B35" s="35"/>
      <c r="C35" s="38"/>
      <c r="D35" s="48"/>
      <c r="E35" s="48"/>
      <c r="F35" s="48"/>
      <c r="G35" s="34"/>
      <c r="H35" s="28"/>
      <c r="I35" s="50"/>
      <c r="J35" s="19"/>
      <c r="K35" s="19"/>
      <c r="L35" s="19"/>
    </row>
    <row r="36" spans="1:12" ht="12">
      <c r="A36" s="124"/>
      <c r="B36" s="125"/>
      <c r="C36" s="125"/>
      <c r="D36" s="126"/>
      <c r="E36" s="124"/>
      <c r="F36" s="125"/>
      <c r="G36" s="125"/>
      <c r="H36" s="101"/>
      <c r="I36" s="102"/>
      <c r="J36" s="19"/>
      <c r="K36" s="19"/>
      <c r="L36" s="19"/>
    </row>
    <row r="37" spans="1:12" ht="12">
      <c r="A37" s="51"/>
      <c r="B37" s="51"/>
      <c r="C37" s="135"/>
      <c r="D37" s="136"/>
      <c r="E37" s="28"/>
      <c r="F37" s="135"/>
      <c r="G37" s="136"/>
      <c r="H37" s="28"/>
      <c r="I37" s="28"/>
      <c r="J37" s="19"/>
      <c r="K37" s="19"/>
      <c r="L37" s="19"/>
    </row>
    <row r="38" spans="1:12" ht="12">
      <c r="A38" s="124"/>
      <c r="B38" s="125"/>
      <c r="C38" s="125"/>
      <c r="D38" s="126"/>
      <c r="E38" s="124"/>
      <c r="F38" s="125"/>
      <c r="G38" s="125"/>
      <c r="H38" s="101"/>
      <c r="I38" s="102"/>
      <c r="J38" s="19"/>
      <c r="K38" s="19"/>
      <c r="L38" s="19"/>
    </row>
    <row r="39" spans="1:12" ht="12">
      <c r="A39" s="51"/>
      <c r="B39" s="51"/>
      <c r="C39" s="52"/>
      <c r="D39" s="53"/>
      <c r="E39" s="28"/>
      <c r="F39" s="52"/>
      <c r="G39" s="53"/>
      <c r="H39" s="28"/>
      <c r="I39" s="28"/>
      <c r="J39" s="19"/>
      <c r="K39" s="19"/>
      <c r="L39" s="19"/>
    </row>
    <row r="40" spans="1:12" ht="12">
      <c r="A40" s="124"/>
      <c r="B40" s="125"/>
      <c r="C40" s="125"/>
      <c r="D40" s="126"/>
      <c r="E40" s="124"/>
      <c r="F40" s="125"/>
      <c r="G40" s="125"/>
      <c r="H40" s="101"/>
      <c r="I40" s="102"/>
      <c r="J40" s="19"/>
      <c r="K40" s="19"/>
      <c r="L40" s="19"/>
    </row>
    <row r="41" spans="1:12" ht="12">
      <c r="A41" s="54"/>
      <c r="B41" s="19"/>
      <c r="C41" s="19"/>
      <c r="D41" s="19"/>
      <c r="E41" s="54"/>
      <c r="F41" s="19"/>
      <c r="G41" s="19"/>
      <c r="H41" s="55"/>
      <c r="I41" s="56"/>
      <c r="J41" s="19"/>
      <c r="K41" s="19"/>
      <c r="L41" s="19"/>
    </row>
    <row r="42" spans="1:12" ht="12">
      <c r="A42" s="51"/>
      <c r="B42" s="51"/>
      <c r="C42" s="52"/>
      <c r="D42" s="53"/>
      <c r="E42" s="28"/>
      <c r="F42" s="52"/>
      <c r="G42" s="53"/>
      <c r="H42" s="28"/>
      <c r="I42" s="28"/>
      <c r="J42" s="19"/>
      <c r="K42" s="19"/>
      <c r="L42" s="19"/>
    </row>
    <row r="43" spans="1:12" ht="12">
      <c r="A43" s="57"/>
      <c r="B43" s="57"/>
      <c r="C43" s="57"/>
      <c r="D43" s="37"/>
      <c r="E43" s="37"/>
      <c r="F43" s="57"/>
      <c r="G43" s="37"/>
      <c r="H43" s="37"/>
      <c r="I43" s="37"/>
      <c r="J43" s="19"/>
      <c r="K43" s="19"/>
      <c r="L43" s="19"/>
    </row>
    <row r="44" spans="1:12" ht="12">
      <c r="A44" s="99" t="s">
        <v>240</v>
      </c>
      <c r="B44" s="137"/>
      <c r="C44" s="101" t="s">
        <v>294</v>
      </c>
      <c r="D44" s="102"/>
      <c r="E44" s="28"/>
      <c r="F44" s="111" t="s">
        <v>295</v>
      </c>
      <c r="G44" s="125"/>
      <c r="H44" s="125"/>
      <c r="I44" s="126"/>
      <c r="J44" s="19"/>
      <c r="K44" s="19"/>
      <c r="L44" s="19"/>
    </row>
    <row r="45" spans="1:12" ht="12">
      <c r="A45" s="51"/>
      <c r="B45" s="51"/>
      <c r="C45" s="135"/>
      <c r="D45" s="136"/>
      <c r="E45" s="28"/>
      <c r="F45" s="135"/>
      <c r="G45" s="142"/>
      <c r="H45" s="58"/>
      <c r="I45" s="58"/>
      <c r="J45" s="19"/>
      <c r="K45" s="19"/>
      <c r="L45" s="19"/>
    </row>
    <row r="46" spans="1:12" ht="12">
      <c r="A46" s="99" t="s">
        <v>241</v>
      </c>
      <c r="B46" s="137"/>
      <c r="C46" s="111" t="s">
        <v>296</v>
      </c>
      <c r="D46" s="134"/>
      <c r="E46" s="134"/>
      <c r="F46" s="134"/>
      <c r="G46" s="134"/>
      <c r="H46" s="134"/>
      <c r="I46" s="134"/>
      <c r="J46" s="19"/>
      <c r="K46" s="19"/>
      <c r="L46" s="19"/>
    </row>
    <row r="47" spans="1:12" ht="12">
      <c r="A47" s="35"/>
      <c r="B47" s="35"/>
      <c r="C47" s="38" t="s">
        <v>242</v>
      </c>
      <c r="D47" s="28"/>
      <c r="E47" s="28"/>
      <c r="F47" s="28"/>
      <c r="G47" s="28"/>
      <c r="H47" s="28"/>
      <c r="I47" s="28"/>
      <c r="J47" s="19"/>
      <c r="K47" s="19"/>
      <c r="L47" s="19"/>
    </row>
    <row r="48" spans="1:12" ht="12">
      <c r="A48" s="99" t="s">
        <v>243</v>
      </c>
      <c r="B48" s="137"/>
      <c r="C48" s="138" t="s">
        <v>297</v>
      </c>
      <c r="D48" s="139"/>
      <c r="E48" s="140"/>
      <c r="F48" s="28"/>
      <c r="G48" s="33" t="s">
        <v>244</v>
      </c>
      <c r="H48" s="138"/>
      <c r="I48" s="140"/>
      <c r="J48" s="19"/>
      <c r="K48" s="19"/>
      <c r="L48" s="19"/>
    </row>
    <row r="49" spans="1:12" ht="12">
      <c r="A49" s="35"/>
      <c r="B49" s="35"/>
      <c r="C49" s="38"/>
      <c r="D49" s="28"/>
      <c r="E49" s="28"/>
      <c r="F49" s="28"/>
      <c r="G49" s="28"/>
      <c r="H49" s="28"/>
      <c r="I49" s="28"/>
      <c r="J49" s="19"/>
      <c r="K49" s="19"/>
      <c r="L49" s="19"/>
    </row>
    <row r="50" spans="1:12" ht="12">
      <c r="A50" s="99" t="s">
        <v>229</v>
      </c>
      <c r="B50" s="137"/>
      <c r="C50" s="143" t="s">
        <v>298</v>
      </c>
      <c r="D50" s="139"/>
      <c r="E50" s="139"/>
      <c r="F50" s="139"/>
      <c r="G50" s="139"/>
      <c r="H50" s="139"/>
      <c r="I50" s="140"/>
      <c r="J50" s="19"/>
      <c r="K50" s="19"/>
      <c r="L50" s="19"/>
    </row>
    <row r="51" spans="1:12" ht="12">
      <c r="A51" s="35"/>
      <c r="B51" s="35"/>
      <c r="C51" s="28"/>
      <c r="D51" s="28"/>
      <c r="E51" s="28"/>
      <c r="F51" s="28"/>
      <c r="G51" s="28"/>
      <c r="H51" s="28"/>
      <c r="I51" s="28"/>
      <c r="J51" s="19"/>
      <c r="K51" s="19"/>
      <c r="L51" s="19"/>
    </row>
    <row r="52" spans="1:12" ht="12">
      <c r="A52" s="106" t="s">
        <v>245</v>
      </c>
      <c r="B52" s="107"/>
      <c r="C52" s="138" t="s">
        <v>299</v>
      </c>
      <c r="D52" s="139"/>
      <c r="E52" s="139"/>
      <c r="F52" s="139"/>
      <c r="G52" s="139"/>
      <c r="H52" s="139"/>
      <c r="I52" s="117"/>
      <c r="J52" s="19"/>
      <c r="K52" s="19"/>
      <c r="L52" s="19"/>
    </row>
    <row r="53" spans="1:12" ht="12">
      <c r="A53" s="37"/>
      <c r="B53" s="37"/>
      <c r="C53" s="146" t="s">
        <v>246</v>
      </c>
      <c r="D53" s="146"/>
      <c r="E53" s="146"/>
      <c r="F53" s="146"/>
      <c r="G53" s="146"/>
      <c r="H53" s="146"/>
      <c r="I53" s="59"/>
      <c r="J53" s="19"/>
      <c r="K53" s="19"/>
      <c r="L53" s="19"/>
    </row>
    <row r="54" spans="1:12" ht="12">
      <c r="A54" s="37"/>
      <c r="B54" s="37"/>
      <c r="C54" s="59"/>
      <c r="D54" s="59"/>
      <c r="E54" s="59"/>
      <c r="F54" s="59"/>
      <c r="G54" s="59"/>
      <c r="H54" s="59"/>
      <c r="I54" s="59"/>
      <c r="J54" s="19"/>
      <c r="K54" s="19"/>
      <c r="L54" s="19"/>
    </row>
    <row r="55" spans="1:12" ht="12.75">
      <c r="A55" s="37"/>
      <c r="B55" s="144" t="s">
        <v>247</v>
      </c>
      <c r="C55" s="145"/>
      <c r="D55" s="145"/>
      <c r="E55" s="145"/>
      <c r="F55" s="95"/>
      <c r="G55" s="95"/>
      <c r="H55" s="96"/>
      <c r="I55" s="96"/>
      <c r="J55" s="19"/>
      <c r="K55" s="19"/>
      <c r="L55" s="19"/>
    </row>
    <row r="56" spans="1:12" ht="12">
      <c r="A56" s="37"/>
      <c r="B56" s="97" t="s">
        <v>284</v>
      </c>
      <c r="C56" s="98"/>
      <c r="D56" s="98"/>
      <c r="E56" s="98"/>
      <c r="F56" s="98"/>
      <c r="G56" s="98"/>
      <c r="H56" s="150" t="s">
        <v>279</v>
      </c>
      <c r="I56" s="150"/>
      <c r="J56" s="19"/>
      <c r="K56" s="19"/>
      <c r="L56" s="19"/>
    </row>
    <row r="57" spans="1:12" ht="12">
      <c r="A57" s="37"/>
      <c r="B57" s="97" t="s">
        <v>280</v>
      </c>
      <c r="C57" s="98"/>
      <c r="D57" s="98"/>
      <c r="E57" s="98"/>
      <c r="F57" s="98"/>
      <c r="G57" s="98"/>
      <c r="H57" s="150"/>
      <c r="I57" s="150"/>
      <c r="J57" s="19"/>
      <c r="K57" s="19"/>
      <c r="L57" s="19"/>
    </row>
    <row r="58" spans="1:12" ht="12">
      <c r="A58" s="37"/>
      <c r="B58" s="97" t="s">
        <v>281</v>
      </c>
      <c r="C58" s="98"/>
      <c r="D58" s="98"/>
      <c r="E58" s="98"/>
      <c r="F58" s="98"/>
      <c r="G58" s="98"/>
      <c r="H58" s="150"/>
      <c r="I58" s="150"/>
      <c r="J58" s="19"/>
      <c r="K58" s="19"/>
      <c r="L58" s="19"/>
    </row>
    <row r="59" spans="1:12" ht="12">
      <c r="A59" s="37"/>
      <c r="B59" s="97" t="s">
        <v>282</v>
      </c>
      <c r="C59" s="97"/>
      <c r="D59" s="97"/>
      <c r="E59" s="97"/>
      <c r="F59" s="97"/>
      <c r="G59" s="97"/>
      <c r="H59" s="150"/>
      <c r="I59" s="150"/>
      <c r="J59" s="19"/>
      <c r="K59" s="19"/>
      <c r="L59" s="19"/>
    </row>
    <row r="60" spans="1:12" ht="12">
      <c r="A60" s="37"/>
      <c r="B60" s="97" t="s">
        <v>283</v>
      </c>
      <c r="C60" s="97"/>
      <c r="D60" s="97"/>
      <c r="E60" s="97"/>
      <c r="F60" s="97"/>
      <c r="G60" s="97"/>
      <c r="H60" s="150"/>
      <c r="I60" s="150"/>
      <c r="J60" s="19"/>
      <c r="K60" s="19"/>
      <c r="L60" s="19"/>
    </row>
    <row r="61" spans="1:12" ht="12">
      <c r="A61" s="37"/>
      <c r="B61" s="37"/>
      <c r="C61" s="59"/>
      <c r="D61" s="59"/>
      <c r="E61" s="59"/>
      <c r="F61" s="59"/>
      <c r="G61" s="59"/>
      <c r="H61" s="59"/>
      <c r="I61" s="59"/>
      <c r="J61" s="19"/>
      <c r="K61" s="19"/>
      <c r="L61" s="19"/>
    </row>
    <row r="62" spans="1:12" ht="12.75" thickBot="1">
      <c r="A62" s="60" t="s">
        <v>248</v>
      </c>
      <c r="B62" s="28"/>
      <c r="C62" s="28"/>
      <c r="D62" s="28"/>
      <c r="E62" s="28"/>
      <c r="F62" s="28"/>
      <c r="G62" s="61"/>
      <c r="H62" s="62"/>
      <c r="I62" s="61"/>
      <c r="J62" s="19"/>
      <c r="K62" s="19"/>
      <c r="L62" s="19"/>
    </row>
    <row r="63" spans="1:12" ht="12">
      <c r="A63" s="28"/>
      <c r="B63" s="28"/>
      <c r="C63" s="28"/>
      <c r="D63" s="28"/>
      <c r="E63" s="37" t="s">
        <v>249</v>
      </c>
      <c r="F63" s="19"/>
      <c r="G63" s="147" t="s">
        <v>250</v>
      </c>
      <c r="H63" s="148"/>
      <c r="I63" s="149"/>
      <c r="J63" s="19"/>
      <c r="K63" s="19"/>
      <c r="L63" s="19"/>
    </row>
    <row r="64" spans="1:12" ht="12">
      <c r="A64" s="63"/>
      <c r="B64" s="63"/>
      <c r="C64" s="28"/>
      <c r="D64" s="28"/>
      <c r="E64" s="28"/>
      <c r="F64" s="28"/>
      <c r="G64" s="135"/>
      <c r="H64" s="136"/>
      <c r="I64" s="28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firm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zoomScaleSheetLayoutView="110" workbookViewId="0" topLeftCell="A56">
      <selection activeCell="J79" sqref="J79"/>
    </sheetView>
  </sheetViews>
  <sheetFormatPr defaultColWidth="9.140625" defaultRowHeight="12.75"/>
  <sheetData>
    <row r="1" spans="1:11" ht="12">
      <c r="A1" s="182" t="s">
        <v>131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">
      <c r="A2" s="186" t="s">
        <v>304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ht="12.75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2.75">
      <c r="A4" s="189" t="s">
        <v>300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2.25" thickBot="1">
      <c r="A5" s="192" t="s">
        <v>50</v>
      </c>
      <c r="B5" s="193"/>
      <c r="C5" s="193"/>
      <c r="D5" s="193"/>
      <c r="E5" s="193"/>
      <c r="F5" s="193"/>
      <c r="G5" s="193"/>
      <c r="H5" s="194"/>
      <c r="I5" s="65" t="s">
        <v>251</v>
      </c>
      <c r="J5" s="66" t="s">
        <v>100</v>
      </c>
      <c r="K5" s="67" t="s">
        <v>101</v>
      </c>
    </row>
    <row r="6" spans="1:11" ht="12">
      <c r="A6" s="195">
        <v>1</v>
      </c>
      <c r="B6" s="195"/>
      <c r="C6" s="195"/>
      <c r="D6" s="195"/>
      <c r="E6" s="195"/>
      <c r="F6" s="195"/>
      <c r="G6" s="195"/>
      <c r="H6" s="195"/>
      <c r="I6" s="69">
        <v>2</v>
      </c>
      <c r="J6" s="68">
        <v>3</v>
      </c>
      <c r="K6" s="68">
        <v>4</v>
      </c>
    </row>
    <row r="7" spans="1:11" ht="12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">
      <c r="A8" s="160" t="s">
        <v>51</v>
      </c>
      <c r="B8" s="161"/>
      <c r="C8" s="161"/>
      <c r="D8" s="161"/>
      <c r="E8" s="161"/>
      <c r="F8" s="161"/>
      <c r="G8" s="161"/>
      <c r="H8" s="181"/>
      <c r="I8" s="6">
        <v>1</v>
      </c>
      <c r="J8" s="11"/>
      <c r="K8" s="11"/>
    </row>
    <row r="9" spans="1:11" ht="12">
      <c r="A9" s="170" t="s">
        <v>8</v>
      </c>
      <c r="B9" s="171"/>
      <c r="C9" s="171"/>
      <c r="D9" s="171"/>
      <c r="E9" s="171"/>
      <c r="F9" s="171"/>
      <c r="G9" s="171"/>
      <c r="H9" s="172"/>
      <c r="I9" s="4">
        <v>2</v>
      </c>
      <c r="J9" s="12">
        <f>J10+J17+J27+J36+J40</f>
        <v>17619257</v>
      </c>
      <c r="K9" s="12">
        <f>K10+K17+K27+K36+K40</f>
        <v>18365837</v>
      </c>
    </row>
    <row r="10" spans="1:11" ht="12">
      <c r="A10" s="164" t="s">
        <v>176</v>
      </c>
      <c r="B10" s="165"/>
      <c r="C10" s="165"/>
      <c r="D10" s="165"/>
      <c r="E10" s="165"/>
      <c r="F10" s="165"/>
      <c r="G10" s="165"/>
      <c r="H10" s="166"/>
      <c r="I10" s="4">
        <v>3</v>
      </c>
      <c r="J10" s="12">
        <f>SUM(J11:J16)</f>
        <v>20000</v>
      </c>
      <c r="K10" s="12">
        <f>SUM(K11:K16)</f>
        <v>15000</v>
      </c>
    </row>
    <row r="11" spans="1:11" ht="12">
      <c r="A11" s="164" t="s">
        <v>102</v>
      </c>
      <c r="B11" s="165"/>
      <c r="C11" s="165"/>
      <c r="D11" s="165"/>
      <c r="E11" s="165"/>
      <c r="F11" s="165"/>
      <c r="G11" s="165"/>
      <c r="H11" s="166"/>
      <c r="I11" s="4">
        <v>4</v>
      </c>
      <c r="J11" s="13"/>
      <c r="K11" s="13"/>
    </row>
    <row r="12" spans="1:11" ht="12">
      <c r="A12" s="164" t="s">
        <v>9</v>
      </c>
      <c r="B12" s="165"/>
      <c r="C12" s="165"/>
      <c r="D12" s="165"/>
      <c r="E12" s="165"/>
      <c r="F12" s="165"/>
      <c r="G12" s="165"/>
      <c r="H12" s="166"/>
      <c r="I12" s="4">
        <v>5</v>
      </c>
      <c r="J12" s="13">
        <v>20000</v>
      </c>
      <c r="K12" s="13">
        <v>15000</v>
      </c>
    </row>
    <row r="13" spans="1:11" ht="12">
      <c r="A13" s="164" t="s">
        <v>103</v>
      </c>
      <c r="B13" s="165"/>
      <c r="C13" s="165"/>
      <c r="D13" s="165"/>
      <c r="E13" s="165"/>
      <c r="F13" s="165"/>
      <c r="G13" s="165"/>
      <c r="H13" s="166"/>
      <c r="I13" s="4">
        <v>6</v>
      </c>
      <c r="J13" s="13"/>
      <c r="K13" s="13"/>
    </row>
    <row r="14" spans="1:11" ht="12">
      <c r="A14" s="164" t="s">
        <v>179</v>
      </c>
      <c r="B14" s="165"/>
      <c r="C14" s="165"/>
      <c r="D14" s="165"/>
      <c r="E14" s="165"/>
      <c r="F14" s="165"/>
      <c r="G14" s="165"/>
      <c r="H14" s="166"/>
      <c r="I14" s="4">
        <v>7</v>
      </c>
      <c r="J14" s="13"/>
      <c r="K14" s="13"/>
    </row>
    <row r="15" spans="1:11" ht="12">
      <c r="A15" s="164" t="s">
        <v>180</v>
      </c>
      <c r="B15" s="165"/>
      <c r="C15" s="165"/>
      <c r="D15" s="165"/>
      <c r="E15" s="165"/>
      <c r="F15" s="165"/>
      <c r="G15" s="165"/>
      <c r="H15" s="166"/>
      <c r="I15" s="4">
        <v>8</v>
      </c>
      <c r="J15" s="13"/>
      <c r="K15" s="13"/>
    </row>
    <row r="16" spans="1:11" ht="12">
      <c r="A16" s="164" t="s">
        <v>181</v>
      </c>
      <c r="B16" s="165"/>
      <c r="C16" s="165"/>
      <c r="D16" s="165"/>
      <c r="E16" s="165"/>
      <c r="F16" s="165"/>
      <c r="G16" s="165"/>
      <c r="H16" s="166"/>
      <c r="I16" s="4">
        <v>9</v>
      </c>
      <c r="J16" s="13"/>
      <c r="K16" s="13"/>
    </row>
    <row r="17" spans="1:11" ht="12">
      <c r="A17" s="164" t="s">
        <v>177</v>
      </c>
      <c r="B17" s="165"/>
      <c r="C17" s="165"/>
      <c r="D17" s="165"/>
      <c r="E17" s="165"/>
      <c r="F17" s="165"/>
      <c r="G17" s="165"/>
      <c r="H17" s="166"/>
      <c r="I17" s="4">
        <v>10</v>
      </c>
      <c r="J17" s="12">
        <f>SUM(J18:J26)</f>
        <v>10426842</v>
      </c>
      <c r="K17" s="12">
        <f>SUM(K18:K26)</f>
        <v>11657146</v>
      </c>
    </row>
    <row r="18" spans="1:11" ht="12">
      <c r="A18" s="164" t="s">
        <v>182</v>
      </c>
      <c r="B18" s="165"/>
      <c r="C18" s="165"/>
      <c r="D18" s="165"/>
      <c r="E18" s="165"/>
      <c r="F18" s="165"/>
      <c r="G18" s="165"/>
      <c r="H18" s="166"/>
      <c r="I18" s="4">
        <v>11</v>
      </c>
      <c r="J18" s="13"/>
      <c r="K18" s="13"/>
    </row>
    <row r="19" spans="1:11" ht="12">
      <c r="A19" s="164" t="s">
        <v>218</v>
      </c>
      <c r="B19" s="165"/>
      <c r="C19" s="165"/>
      <c r="D19" s="165"/>
      <c r="E19" s="165"/>
      <c r="F19" s="165"/>
      <c r="G19" s="165"/>
      <c r="H19" s="166"/>
      <c r="I19" s="4">
        <v>12</v>
      </c>
      <c r="J19" s="13"/>
      <c r="K19" s="13"/>
    </row>
    <row r="20" spans="1:11" ht="12">
      <c r="A20" s="164" t="s">
        <v>183</v>
      </c>
      <c r="B20" s="165"/>
      <c r="C20" s="165"/>
      <c r="D20" s="165"/>
      <c r="E20" s="165"/>
      <c r="F20" s="165"/>
      <c r="G20" s="165"/>
      <c r="H20" s="166"/>
      <c r="I20" s="4">
        <v>13</v>
      </c>
      <c r="J20" s="13"/>
      <c r="K20" s="13"/>
    </row>
    <row r="21" spans="1:11" ht="12">
      <c r="A21" s="164" t="s">
        <v>21</v>
      </c>
      <c r="B21" s="165"/>
      <c r="C21" s="165"/>
      <c r="D21" s="165"/>
      <c r="E21" s="165"/>
      <c r="F21" s="165"/>
      <c r="G21" s="165"/>
      <c r="H21" s="166"/>
      <c r="I21" s="4">
        <v>14</v>
      </c>
      <c r="J21" s="13">
        <v>11322</v>
      </c>
      <c r="K21" s="13">
        <v>19816</v>
      </c>
    </row>
    <row r="22" spans="1:11" ht="12">
      <c r="A22" s="164" t="s">
        <v>22</v>
      </c>
      <c r="B22" s="165"/>
      <c r="C22" s="165"/>
      <c r="D22" s="165"/>
      <c r="E22" s="165"/>
      <c r="F22" s="165"/>
      <c r="G22" s="165"/>
      <c r="H22" s="166"/>
      <c r="I22" s="4">
        <v>15</v>
      </c>
      <c r="J22" s="13"/>
      <c r="K22" s="13"/>
    </row>
    <row r="23" spans="1:11" ht="12">
      <c r="A23" s="164" t="s">
        <v>63</v>
      </c>
      <c r="B23" s="165"/>
      <c r="C23" s="165"/>
      <c r="D23" s="165"/>
      <c r="E23" s="165"/>
      <c r="F23" s="165"/>
      <c r="G23" s="165"/>
      <c r="H23" s="166"/>
      <c r="I23" s="4">
        <v>16</v>
      </c>
      <c r="J23" s="13"/>
      <c r="K23" s="13"/>
    </row>
    <row r="24" spans="1:11" ht="12">
      <c r="A24" s="164" t="s">
        <v>64</v>
      </c>
      <c r="B24" s="165"/>
      <c r="C24" s="165"/>
      <c r="D24" s="165"/>
      <c r="E24" s="165"/>
      <c r="F24" s="165"/>
      <c r="G24" s="165"/>
      <c r="H24" s="166"/>
      <c r="I24" s="4">
        <v>17</v>
      </c>
      <c r="J24" s="13"/>
      <c r="K24" s="13"/>
    </row>
    <row r="25" spans="1:11" ht="12">
      <c r="A25" s="164" t="s">
        <v>65</v>
      </c>
      <c r="B25" s="165"/>
      <c r="C25" s="165"/>
      <c r="D25" s="165"/>
      <c r="E25" s="165"/>
      <c r="F25" s="165"/>
      <c r="G25" s="165"/>
      <c r="H25" s="166"/>
      <c r="I25" s="4">
        <v>18</v>
      </c>
      <c r="J25" s="13"/>
      <c r="K25" s="13"/>
    </row>
    <row r="26" spans="1:11" ht="12">
      <c r="A26" s="164" t="s">
        <v>66</v>
      </c>
      <c r="B26" s="165"/>
      <c r="C26" s="165"/>
      <c r="D26" s="165"/>
      <c r="E26" s="165"/>
      <c r="F26" s="165"/>
      <c r="G26" s="165"/>
      <c r="H26" s="166"/>
      <c r="I26" s="4">
        <v>19</v>
      </c>
      <c r="J26" s="13">
        <v>10415520</v>
      </c>
      <c r="K26" s="13">
        <v>11637330</v>
      </c>
    </row>
    <row r="27" spans="1:11" ht="12">
      <c r="A27" s="164" t="s">
        <v>164</v>
      </c>
      <c r="B27" s="165"/>
      <c r="C27" s="165"/>
      <c r="D27" s="165"/>
      <c r="E27" s="165"/>
      <c r="F27" s="165"/>
      <c r="G27" s="165"/>
      <c r="H27" s="166"/>
      <c r="I27" s="4">
        <v>20</v>
      </c>
      <c r="J27" s="12">
        <f>SUM(J28:J35)</f>
        <v>7172415</v>
      </c>
      <c r="K27" s="12">
        <f>SUM(K28:K35)</f>
        <v>6693691</v>
      </c>
    </row>
    <row r="28" spans="1:11" ht="12">
      <c r="A28" s="164" t="s">
        <v>67</v>
      </c>
      <c r="B28" s="165"/>
      <c r="C28" s="165"/>
      <c r="D28" s="165"/>
      <c r="E28" s="165"/>
      <c r="F28" s="165"/>
      <c r="G28" s="165"/>
      <c r="H28" s="166"/>
      <c r="I28" s="4">
        <v>21</v>
      </c>
      <c r="J28" s="13">
        <v>6678954</v>
      </c>
      <c r="K28" s="13">
        <v>6693691</v>
      </c>
    </row>
    <row r="29" spans="1:11" ht="12">
      <c r="A29" s="164" t="s">
        <v>68</v>
      </c>
      <c r="B29" s="165"/>
      <c r="C29" s="165"/>
      <c r="D29" s="165"/>
      <c r="E29" s="165"/>
      <c r="F29" s="165"/>
      <c r="G29" s="165"/>
      <c r="H29" s="166"/>
      <c r="I29" s="4">
        <v>22</v>
      </c>
      <c r="J29" s="13"/>
      <c r="K29" s="13"/>
    </row>
    <row r="30" spans="1:11" ht="12">
      <c r="A30" s="164" t="s">
        <v>69</v>
      </c>
      <c r="B30" s="165"/>
      <c r="C30" s="165"/>
      <c r="D30" s="165"/>
      <c r="E30" s="165"/>
      <c r="F30" s="165"/>
      <c r="G30" s="165"/>
      <c r="H30" s="166"/>
      <c r="I30" s="4">
        <v>23</v>
      </c>
      <c r="J30" s="13"/>
      <c r="K30" s="13"/>
    </row>
    <row r="31" spans="1:11" ht="12">
      <c r="A31" s="164" t="s">
        <v>74</v>
      </c>
      <c r="B31" s="165"/>
      <c r="C31" s="165"/>
      <c r="D31" s="165"/>
      <c r="E31" s="165"/>
      <c r="F31" s="165"/>
      <c r="G31" s="165"/>
      <c r="H31" s="166"/>
      <c r="I31" s="4">
        <v>24</v>
      </c>
      <c r="J31" s="13"/>
      <c r="K31" s="13"/>
    </row>
    <row r="32" spans="1:11" ht="12">
      <c r="A32" s="164" t="s">
        <v>75</v>
      </c>
      <c r="B32" s="165"/>
      <c r="C32" s="165"/>
      <c r="D32" s="165"/>
      <c r="E32" s="165"/>
      <c r="F32" s="165"/>
      <c r="G32" s="165"/>
      <c r="H32" s="166"/>
      <c r="I32" s="4">
        <v>25</v>
      </c>
      <c r="J32" s="13">
        <v>493461</v>
      </c>
      <c r="K32" s="13"/>
    </row>
    <row r="33" spans="1:11" ht="12">
      <c r="A33" s="164" t="s">
        <v>76</v>
      </c>
      <c r="B33" s="165"/>
      <c r="C33" s="165"/>
      <c r="D33" s="165"/>
      <c r="E33" s="165"/>
      <c r="F33" s="165"/>
      <c r="G33" s="165"/>
      <c r="H33" s="166"/>
      <c r="I33" s="4">
        <v>26</v>
      </c>
      <c r="J33" s="13"/>
      <c r="K33" s="13"/>
    </row>
    <row r="34" spans="1:11" ht="12">
      <c r="A34" s="164" t="s">
        <v>70</v>
      </c>
      <c r="B34" s="165"/>
      <c r="C34" s="165"/>
      <c r="D34" s="165"/>
      <c r="E34" s="165"/>
      <c r="F34" s="165"/>
      <c r="G34" s="165"/>
      <c r="H34" s="166"/>
      <c r="I34" s="4">
        <v>27</v>
      </c>
      <c r="J34" s="13"/>
      <c r="K34" s="13"/>
    </row>
    <row r="35" spans="1:11" ht="12">
      <c r="A35" s="164" t="s">
        <v>156</v>
      </c>
      <c r="B35" s="165"/>
      <c r="C35" s="165"/>
      <c r="D35" s="165"/>
      <c r="E35" s="165"/>
      <c r="F35" s="165"/>
      <c r="G35" s="165"/>
      <c r="H35" s="166"/>
      <c r="I35" s="4">
        <v>28</v>
      </c>
      <c r="J35" s="13"/>
      <c r="K35" s="13"/>
    </row>
    <row r="36" spans="1:11" ht="12">
      <c r="A36" s="164" t="s">
        <v>157</v>
      </c>
      <c r="B36" s="165"/>
      <c r="C36" s="165"/>
      <c r="D36" s="165"/>
      <c r="E36" s="165"/>
      <c r="F36" s="165"/>
      <c r="G36" s="165"/>
      <c r="H36" s="166"/>
      <c r="I36" s="4">
        <v>29</v>
      </c>
      <c r="J36" s="12">
        <f>SUM(J37:J39)</f>
        <v>0</v>
      </c>
      <c r="K36" s="12">
        <f>SUM(K37:K39)</f>
        <v>0</v>
      </c>
    </row>
    <row r="37" spans="1:11" ht="12">
      <c r="A37" s="164" t="s">
        <v>71</v>
      </c>
      <c r="B37" s="165"/>
      <c r="C37" s="165"/>
      <c r="D37" s="165"/>
      <c r="E37" s="165"/>
      <c r="F37" s="165"/>
      <c r="G37" s="165"/>
      <c r="H37" s="166"/>
      <c r="I37" s="4">
        <v>30</v>
      </c>
      <c r="J37" s="13"/>
      <c r="K37" s="13"/>
    </row>
    <row r="38" spans="1:11" ht="12">
      <c r="A38" s="164" t="s">
        <v>72</v>
      </c>
      <c r="B38" s="165"/>
      <c r="C38" s="165"/>
      <c r="D38" s="165"/>
      <c r="E38" s="165"/>
      <c r="F38" s="165"/>
      <c r="G38" s="165"/>
      <c r="H38" s="166"/>
      <c r="I38" s="4">
        <v>31</v>
      </c>
      <c r="J38" s="13"/>
      <c r="K38" s="13"/>
    </row>
    <row r="39" spans="1:11" ht="12">
      <c r="A39" s="164" t="s">
        <v>73</v>
      </c>
      <c r="B39" s="165"/>
      <c r="C39" s="165"/>
      <c r="D39" s="165"/>
      <c r="E39" s="165"/>
      <c r="F39" s="165"/>
      <c r="G39" s="165"/>
      <c r="H39" s="166"/>
      <c r="I39" s="4">
        <v>32</v>
      </c>
      <c r="J39" s="13"/>
      <c r="K39" s="13"/>
    </row>
    <row r="40" spans="1:11" ht="12">
      <c r="A40" s="164" t="s">
        <v>158</v>
      </c>
      <c r="B40" s="165"/>
      <c r="C40" s="165"/>
      <c r="D40" s="165"/>
      <c r="E40" s="165"/>
      <c r="F40" s="165"/>
      <c r="G40" s="165"/>
      <c r="H40" s="166"/>
      <c r="I40" s="4">
        <v>33</v>
      </c>
      <c r="J40" s="13"/>
      <c r="K40" s="13"/>
    </row>
    <row r="41" spans="1:11" ht="12">
      <c r="A41" s="170" t="s">
        <v>211</v>
      </c>
      <c r="B41" s="171"/>
      <c r="C41" s="171"/>
      <c r="D41" s="171"/>
      <c r="E41" s="171"/>
      <c r="F41" s="171"/>
      <c r="G41" s="171"/>
      <c r="H41" s="172"/>
      <c r="I41" s="4">
        <v>34</v>
      </c>
      <c r="J41" s="12">
        <f>J42+J50+J57+J65</f>
        <v>1696304</v>
      </c>
      <c r="K41" s="12">
        <f>K42+K50+K57+K65</f>
        <v>2194956</v>
      </c>
    </row>
    <row r="42" spans="1:11" ht="12">
      <c r="A42" s="164" t="s">
        <v>92</v>
      </c>
      <c r="B42" s="165"/>
      <c r="C42" s="165"/>
      <c r="D42" s="165"/>
      <c r="E42" s="165"/>
      <c r="F42" s="165"/>
      <c r="G42" s="165"/>
      <c r="H42" s="166"/>
      <c r="I42" s="4">
        <v>35</v>
      </c>
      <c r="J42" s="12">
        <f>SUM(J43:J49)</f>
        <v>0</v>
      </c>
      <c r="K42" s="12">
        <f>SUM(K43:K49)</f>
        <v>0</v>
      </c>
    </row>
    <row r="43" spans="1:11" ht="12">
      <c r="A43" s="164" t="s">
        <v>107</v>
      </c>
      <c r="B43" s="165"/>
      <c r="C43" s="165"/>
      <c r="D43" s="165"/>
      <c r="E43" s="165"/>
      <c r="F43" s="165"/>
      <c r="G43" s="165"/>
      <c r="H43" s="166"/>
      <c r="I43" s="4">
        <v>36</v>
      </c>
      <c r="J43" s="13"/>
      <c r="K43" s="13"/>
    </row>
    <row r="44" spans="1:11" ht="12">
      <c r="A44" s="164" t="s">
        <v>108</v>
      </c>
      <c r="B44" s="165"/>
      <c r="C44" s="165"/>
      <c r="D44" s="165"/>
      <c r="E44" s="165"/>
      <c r="F44" s="165"/>
      <c r="G44" s="165"/>
      <c r="H44" s="166"/>
      <c r="I44" s="4">
        <v>37</v>
      </c>
      <c r="J44" s="13"/>
      <c r="K44" s="13"/>
    </row>
    <row r="45" spans="1:11" ht="12">
      <c r="A45" s="164" t="s">
        <v>77</v>
      </c>
      <c r="B45" s="165"/>
      <c r="C45" s="165"/>
      <c r="D45" s="165"/>
      <c r="E45" s="165"/>
      <c r="F45" s="165"/>
      <c r="G45" s="165"/>
      <c r="H45" s="166"/>
      <c r="I45" s="4">
        <v>38</v>
      </c>
      <c r="J45" s="13"/>
      <c r="K45" s="13"/>
    </row>
    <row r="46" spans="1:11" ht="12">
      <c r="A46" s="164" t="s">
        <v>78</v>
      </c>
      <c r="B46" s="165"/>
      <c r="C46" s="165"/>
      <c r="D46" s="165"/>
      <c r="E46" s="165"/>
      <c r="F46" s="165"/>
      <c r="G46" s="165"/>
      <c r="H46" s="166"/>
      <c r="I46" s="4">
        <v>39</v>
      </c>
      <c r="J46" s="13"/>
      <c r="K46" s="13"/>
    </row>
    <row r="47" spans="1:11" ht="12">
      <c r="A47" s="164" t="s">
        <v>79</v>
      </c>
      <c r="B47" s="165"/>
      <c r="C47" s="165"/>
      <c r="D47" s="165"/>
      <c r="E47" s="165"/>
      <c r="F47" s="165"/>
      <c r="G47" s="165"/>
      <c r="H47" s="166"/>
      <c r="I47" s="4">
        <v>40</v>
      </c>
      <c r="J47" s="13"/>
      <c r="K47" s="13"/>
    </row>
    <row r="48" spans="1:11" ht="12">
      <c r="A48" s="164" t="s">
        <v>80</v>
      </c>
      <c r="B48" s="165"/>
      <c r="C48" s="165"/>
      <c r="D48" s="165"/>
      <c r="E48" s="165"/>
      <c r="F48" s="165"/>
      <c r="G48" s="165"/>
      <c r="H48" s="166"/>
      <c r="I48" s="4">
        <v>41</v>
      </c>
      <c r="J48" s="13"/>
      <c r="K48" s="13"/>
    </row>
    <row r="49" spans="1:11" ht="12">
      <c r="A49" s="164" t="s">
        <v>81</v>
      </c>
      <c r="B49" s="165"/>
      <c r="C49" s="165"/>
      <c r="D49" s="165"/>
      <c r="E49" s="165"/>
      <c r="F49" s="165"/>
      <c r="G49" s="165"/>
      <c r="H49" s="166"/>
      <c r="I49" s="4">
        <v>42</v>
      </c>
      <c r="J49" s="13"/>
      <c r="K49" s="13"/>
    </row>
    <row r="50" spans="1:11" ht="12">
      <c r="A50" s="164" t="s">
        <v>93</v>
      </c>
      <c r="B50" s="165"/>
      <c r="C50" s="165"/>
      <c r="D50" s="165"/>
      <c r="E50" s="165"/>
      <c r="F50" s="165"/>
      <c r="G50" s="165"/>
      <c r="H50" s="166"/>
      <c r="I50" s="4">
        <v>43</v>
      </c>
      <c r="J50" s="12">
        <f>SUM(J51:J56)</f>
        <v>109056</v>
      </c>
      <c r="K50" s="12">
        <f>SUM(K51:K56)</f>
        <v>136294</v>
      </c>
    </row>
    <row r="51" spans="1:11" ht="12">
      <c r="A51" s="164" t="s">
        <v>171</v>
      </c>
      <c r="B51" s="165"/>
      <c r="C51" s="165"/>
      <c r="D51" s="165"/>
      <c r="E51" s="165"/>
      <c r="F51" s="165"/>
      <c r="G51" s="165"/>
      <c r="H51" s="166"/>
      <c r="I51" s="4">
        <v>44</v>
      </c>
      <c r="J51" s="13">
        <v>71787</v>
      </c>
      <c r="K51" s="13">
        <v>96154</v>
      </c>
    </row>
    <row r="52" spans="1:11" ht="12">
      <c r="A52" s="164" t="s">
        <v>172</v>
      </c>
      <c r="B52" s="165"/>
      <c r="C52" s="165"/>
      <c r="D52" s="165"/>
      <c r="E52" s="165"/>
      <c r="F52" s="165"/>
      <c r="G52" s="165"/>
      <c r="H52" s="166"/>
      <c r="I52" s="4">
        <v>45</v>
      </c>
      <c r="J52" s="13">
        <v>4367</v>
      </c>
      <c r="K52" s="13">
        <v>19505</v>
      </c>
    </row>
    <row r="53" spans="1:11" ht="12">
      <c r="A53" s="164" t="s">
        <v>173</v>
      </c>
      <c r="B53" s="165"/>
      <c r="C53" s="165"/>
      <c r="D53" s="165"/>
      <c r="E53" s="165"/>
      <c r="F53" s="165"/>
      <c r="G53" s="165"/>
      <c r="H53" s="166"/>
      <c r="I53" s="4">
        <v>46</v>
      </c>
      <c r="J53" s="13"/>
      <c r="K53" s="13"/>
    </row>
    <row r="54" spans="1:11" ht="12">
      <c r="A54" s="164" t="s">
        <v>174</v>
      </c>
      <c r="B54" s="165"/>
      <c r="C54" s="165"/>
      <c r="D54" s="165"/>
      <c r="E54" s="165"/>
      <c r="F54" s="165"/>
      <c r="G54" s="165"/>
      <c r="H54" s="166"/>
      <c r="I54" s="4">
        <v>47</v>
      </c>
      <c r="J54" s="13">
        <v>1017</v>
      </c>
      <c r="K54" s="13"/>
    </row>
    <row r="55" spans="1:11" ht="12">
      <c r="A55" s="164" t="s">
        <v>5</v>
      </c>
      <c r="B55" s="165"/>
      <c r="C55" s="165"/>
      <c r="D55" s="165"/>
      <c r="E55" s="165"/>
      <c r="F55" s="165"/>
      <c r="G55" s="165"/>
      <c r="H55" s="166"/>
      <c r="I55" s="4">
        <v>48</v>
      </c>
      <c r="J55" s="13">
        <v>31885</v>
      </c>
      <c r="K55" s="13">
        <v>995</v>
      </c>
    </row>
    <row r="56" spans="1:11" ht="12">
      <c r="A56" s="164" t="s">
        <v>6</v>
      </c>
      <c r="B56" s="165"/>
      <c r="C56" s="165"/>
      <c r="D56" s="165"/>
      <c r="E56" s="165"/>
      <c r="F56" s="165"/>
      <c r="G56" s="165"/>
      <c r="H56" s="166"/>
      <c r="I56" s="4">
        <v>49</v>
      </c>
      <c r="J56" s="13"/>
      <c r="K56" s="13">
        <v>19640</v>
      </c>
    </row>
    <row r="57" spans="1:11" ht="12">
      <c r="A57" s="164" t="s">
        <v>94</v>
      </c>
      <c r="B57" s="165"/>
      <c r="C57" s="165"/>
      <c r="D57" s="165"/>
      <c r="E57" s="165"/>
      <c r="F57" s="165"/>
      <c r="G57" s="165"/>
      <c r="H57" s="166"/>
      <c r="I57" s="4">
        <v>50</v>
      </c>
      <c r="J57" s="12">
        <f>SUM(J58:J64)</f>
        <v>1200350</v>
      </c>
      <c r="K57" s="12">
        <f>SUM(K58:K64)</f>
        <v>936931</v>
      </c>
    </row>
    <row r="58" spans="1:11" ht="12">
      <c r="A58" s="164" t="s">
        <v>67</v>
      </c>
      <c r="B58" s="165"/>
      <c r="C58" s="165"/>
      <c r="D58" s="165"/>
      <c r="E58" s="165"/>
      <c r="F58" s="165"/>
      <c r="G58" s="165"/>
      <c r="H58" s="166"/>
      <c r="I58" s="4">
        <v>51</v>
      </c>
      <c r="J58" s="13"/>
      <c r="K58" s="13"/>
    </row>
    <row r="59" spans="1:11" ht="12">
      <c r="A59" s="164" t="s">
        <v>68</v>
      </c>
      <c r="B59" s="165"/>
      <c r="C59" s="165"/>
      <c r="D59" s="165"/>
      <c r="E59" s="165"/>
      <c r="F59" s="165"/>
      <c r="G59" s="165"/>
      <c r="H59" s="166"/>
      <c r="I59" s="4">
        <v>52</v>
      </c>
      <c r="J59" s="13">
        <v>484548</v>
      </c>
      <c r="K59" s="13">
        <v>604648</v>
      </c>
    </row>
    <row r="60" spans="1:11" ht="12">
      <c r="A60" s="164" t="s">
        <v>213</v>
      </c>
      <c r="B60" s="165"/>
      <c r="C60" s="165"/>
      <c r="D60" s="165"/>
      <c r="E60" s="165"/>
      <c r="F60" s="165"/>
      <c r="G60" s="165"/>
      <c r="H60" s="166"/>
      <c r="I60" s="4">
        <v>53</v>
      </c>
      <c r="J60" s="13"/>
      <c r="K60" s="13"/>
    </row>
    <row r="61" spans="1:11" ht="12">
      <c r="A61" s="164" t="s">
        <v>74</v>
      </c>
      <c r="B61" s="165"/>
      <c r="C61" s="165"/>
      <c r="D61" s="165"/>
      <c r="E61" s="165"/>
      <c r="F61" s="165"/>
      <c r="G61" s="165"/>
      <c r="H61" s="166"/>
      <c r="I61" s="4">
        <v>54</v>
      </c>
      <c r="J61" s="13"/>
      <c r="K61" s="13"/>
    </row>
    <row r="62" spans="1:11" ht="12">
      <c r="A62" s="164" t="s">
        <v>75</v>
      </c>
      <c r="B62" s="165"/>
      <c r="C62" s="165"/>
      <c r="D62" s="165"/>
      <c r="E62" s="165"/>
      <c r="F62" s="165"/>
      <c r="G62" s="165"/>
      <c r="H62" s="166"/>
      <c r="I62" s="4">
        <v>55</v>
      </c>
      <c r="J62" s="13"/>
      <c r="K62" s="13"/>
    </row>
    <row r="63" spans="1:11" ht="12">
      <c r="A63" s="164" t="s">
        <v>76</v>
      </c>
      <c r="B63" s="165"/>
      <c r="C63" s="165"/>
      <c r="D63" s="165"/>
      <c r="E63" s="165"/>
      <c r="F63" s="165"/>
      <c r="G63" s="165"/>
      <c r="H63" s="166"/>
      <c r="I63" s="4">
        <v>56</v>
      </c>
      <c r="J63" s="13">
        <v>11000</v>
      </c>
      <c r="K63" s="13">
        <v>11000</v>
      </c>
    </row>
    <row r="64" spans="1:11" ht="12">
      <c r="A64" s="164" t="s">
        <v>40</v>
      </c>
      <c r="B64" s="165"/>
      <c r="C64" s="165"/>
      <c r="D64" s="165"/>
      <c r="E64" s="165"/>
      <c r="F64" s="165"/>
      <c r="G64" s="165"/>
      <c r="H64" s="166"/>
      <c r="I64" s="4">
        <v>57</v>
      </c>
      <c r="J64" s="13">
        <v>704802</v>
      </c>
      <c r="K64" s="13">
        <v>321283</v>
      </c>
    </row>
    <row r="65" spans="1:11" ht="12">
      <c r="A65" s="164" t="s">
        <v>178</v>
      </c>
      <c r="B65" s="165"/>
      <c r="C65" s="165"/>
      <c r="D65" s="165"/>
      <c r="E65" s="165"/>
      <c r="F65" s="165"/>
      <c r="G65" s="165"/>
      <c r="H65" s="166"/>
      <c r="I65" s="4">
        <v>58</v>
      </c>
      <c r="J65" s="13">
        <v>386898</v>
      </c>
      <c r="K65" s="13">
        <v>1121731</v>
      </c>
    </row>
    <row r="66" spans="1:11" ht="12">
      <c r="A66" s="170" t="s">
        <v>47</v>
      </c>
      <c r="B66" s="171"/>
      <c r="C66" s="171"/>
      <c r="D66" s="171"/>
      <c r="E66" s="171"/>
      <c r="F66" s="171"/>
      <c r="G66" s="171"/>
      <c r="H66" s="172"/>
      <c r="I66" s="4">
        <v>59</v>
      </c>
      <c r="J66" s="13"/>
      <c r="K66" s="13"/>
    </row>
    <row r="67" spans="1:11" ht="12">
      <c r="A67" s="170" t="s">
        <v>212</v>
      </c>
      <c r="B67" s="171"/>
      <c r="C67" s="171"/>
      <c r="D67" s="171"/>
      <c r="E67" s="171"/>
      <c r="F67" s="171"/>
      <c r="G67" s="171"/>
      <c r="H67" s="172"/>
      <c r="I67" s="4">
        <v>60</v>
      </c>
      <c r="J67" s="12">
        <f>J8+J9+J41+J66</f>
        <v>19315561</v>
      </c>
      <c r="K67" s="12">
        <f>K8+K9+K41+K66</f>
        <v>20560793</v>
      </c>
    </row>
    <row r="68" spans="1:11" ht="12">
      <c r="A68" s="176" t="s">
        <v>82</v>
      </c>
      <c r="B68" s="177"/>
      <c r="C68" s="177"/>
      <c r="D68" s="177"/>
      <c r="E68" s="177"/>
      <c r="F68" s="177"/>
      <c r="G68" s="177"/>
      <c r="H68" s="178"/>
      <c r="I68" s="5">
        <v>61</v>
      </c>
      <c r="J68" s="14"/>
      <c r="K68" s="14"/>
    </row>
    <row r="69" spans="1:11" ht="12">
      <c r="A69" s="156" t="s">
        <v>49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80"/>
    </row>
    <row r="70" spans="1:11" ht="12">
      <c r="A70" s="160" t="s">
        <v>165</v>
      </c>
      <c r="B70" s="161"/>
      <c r="C70" s="161"/>
      <c r="D70" s="161"/>
      <c r="E70" s="161"/>
      <c r="F70" s="161"/>
      <c r="G70" s="161"/>
      <c r="H70" s="181"/>
      <c r="I70" s="6">
        <v>62</v>
      </c>
      <c r="J70" s="17">
        <f>J71+J72+J73+J79+J80+J83+J86</f>
        <v>18806640</v>
      </c>
      <c r="K70" s="17">
        <f>K71+K72+K73+K79+K80+K83+K86</f>
        <v>18550486</v>
      </c>
    </row>
    <row r="71" spans="1:11" ht="12">
      <c r="A71" s="164" t="s">
        <v>121</v>
      </c>
      <c r="B71" s="165"/>
      <c r="C71" s="165"/>
      <c r="D71" s="165"/>
      <c r="E71" s="165"/>
      <c r="F71" s="165"/>
      <c r="G71" s="165"/>
      <c r="H71" s="166"/>
      <c r="I71" s="4">
        <v>63</v>
      </c>
      <c r="J71" s="13">
        <v>3600000</v>
      </c>
      <c r="K71" s="13">
        <v>3600000</v>
      </c>
    </row>
    <row r="72" spans="1:11" ht="12">
      <c r="A72" s="164" t="s">
        <v>122</v>
      </c>
      <c r="B72" s="165"/>
      <c r="C72" s="165"/>
      <c r="D72" s="165"/>
      <c r="E72" s="165"/>
      <c r="F72" s="165"/>
      <c r="G72" s="165"/>
      <c r="H72" s="166"/>
      <c r="I72" s="4">
        <v>64</v>
      </c>
      <c r="J72" s="13">
        <v>21363005</v>
      </c>
      <c r="K72" s="13">
        <v>21363005</v>
      </c>
    </row>
    <row r="73" spans="1:11" ht="12">
      <c r="A73" s="164" t="s">
        <v>123</v>
      </c>
      <c r="B73" s="165"/>
      <c r="C73" s="165"/>
      <c r="D73" s="165"/>
      <c r="E73" s="165"/>
      <c r="F73" s="165"/>
      <c r="G73" s="165"/>
      <c r="H73" s="166"/>
      <c r="I73" s="4">
        <v>65</v>
      </c>
      <c r="J73" s="12">
        <f>J74+J75-J76+J77+J78</f>
        <v>180000</v>
      </c>
      <c r="K73" s="12">
        <f>K74+K75-K76+K77+K78</f>
        <v>180000</v>
      </c>
    </row>
    <row r="74" spans="1:11" ht="12">
      <c r="A74" s="164" t="s">
        <v>124</v>
      </c>
      <c r="B74" s="165"/>
      <c r="C74" s="165"/>
      <c r="D74" s="165"/>
      <c r="E74" s="165"/>
      <c r="F74" s="165"/>
      <c r="G74" s="165"/>
      <c r="H74" s="166"/>
      <c r="I74" s="4">
        <v>66</v>
      </c>
      <c r="J74" s="13">
        <v>180000</v>
      </c>
      <c r="K74" s="13">
        <v>180000</v>
      </c>
    </row>
    <row r="75" spans="1:11" ht="12">
      <c r="A75" s="164" t="s">
        <v>125</v>
      </c>
      <c r="B75" s="165"/>
      <c r="C75" s="165"/>
      <c r="D75" s="165"/>
      <c r="E75" s="165"/>
      <c r="F75" s="165"/>
      <c r="G75" s="165"/>
      <c r="H75" s="166"/>
      <c r="I75" s="4">
        <v>67</v>
      </c>
      <c r="J75" s="13"/>
      <c r="K75" s="13"/>
    </row>
    <row r="76" spans="1:11" ht="12">
      <c r="A76" s="164" t="s">
        <v>113</v>
      </c>
      <c r="B76" s="165"/>
      <c r="C76" s="165"/>
      <c r="D76" s="165"/>
      <c r="E76" s="165"/>
      <c r="F76" s="165"/>
      <c r="G76" s="165"/>
      <c r="H76" s="166"/>
      <c r="I76" s="4">
        <v>68</v>
      </c>
      <c r="J76" s="13"/>
      <c r="K76" s="13"/>
    </row>
    <row r="77" spans="1:11" ht="12">
      <c r="A77" s="164" t="s">
        <v>114</v>
      </c>
      <c r="B77" s="165"/>
      <c r="C77" s="165"/>
      <c r="D77" s="165"/>
      <c r="E77" s="165"/>
      <c r="F77" s="165"/>
      <c r="G77" s="165"/>
      <c r="H77" s="166"/>
      <c r="I77" s="4">
        <v>69</v>
      </c>
      <c r="J77" s="13"/>
      <c r="K77" s="13"/>
    </row>
    <row r="78" spans="1:11" ht="12">
      <c r="A78" s="164" t="s">
        <v>115</v>
      </c>
      <c r="B78" s="165"/>
      <c r="C78" s="165"/>
      <c r="D78" s="165"/>
      <c r="E78" s="165"/>
      <c r="F78" s="165"/>
      <c r="G78" s="165"/>
      <c r="H78" s="166"/>
      <c r="I78" s="4">
        <v>70</v>
      </c>
      <c r="J78" s="13"/>
      <c r="K78" s="13"/>
    </row>
    <row r="79" spans="1:11" ht="12">
      <c r="A79" s="164" t="s">
        <v>116</v>
      </c>
      <c r="B79" s="165"/>
      <c r="C79" s="165"/>
      <c r="D79" s="165"/>
      <c r="E79" s="165"/>
      <c r="F79" s="165"/>
      <c r="G79" s="165"/>
      <c r="H79" s="166"/>
      <c r="I79" s="4">
        <v>71</v>
      </c>
      <c r="J79" s="13">
        <v>-3889921</v>
      </c>
      <c r="K79" s="13">
        <v>-4098346</v>
      </c>
    </row>
    <row r="80" spans="1:11" ht="12">
      <c r="A80" s="164" t="s">
        <v>209</v>
      </c>
      <c r="B80" s="165"/>
      <c r="C80" s="165"/>
      <c r="D80" s="165"/>
      <c r="E80" s="165"/>
      <c r="F80" s="165"/>
      <c r="G80" s="165"/>
      <c r="H80" s="166"/>
      <c r="I80" s="4">
        <v>72</v>
      </c>
      <c r="J80" s="12">
        <f>J81-J82</f>
        <v>-603863</v>
      </c>
      <c r="K80" s="12">
        <f>K81-K82</f>
        <v>-2446444</v>
      </c>
    </row>
    <row r="81" spans="1:11" ht="12">
      <c r="A81" s="173" t="s">
        <v>142</v>
      </c>
      <c r="B81" s="174"/>
      <c r="C81" s="174"/>
      <c r="D81" s="174"/>
      <c r="E81" s="174"/>
      <c r="F81" s="174"/>
      <c r="G81" s="174"/>
      <c r="H81" s="175"/>
      <c r="I81" s="4">
        <v>73</v>
      </c>
      <c r="J81" s="13"/>
      <c r="K81" s="13"/>
    </row>
    <row r="82" spans="1:11" ht="12">
      <c r="A82" s="173" t="s">
        <v>143</v>
      </c>
      <c r="B82" s="174"/>
      <c r="C82" s="174"/>
      <c r="D82" s="174"/>
      <c r="E82" s="174"/>
      <c r="F82" s="174"/>
      <c r="G82" s="174"/>
      <c r="H82" s="175"/>
      <c r="I82" s="4">
        <v>74</v>
      </c>
      <c r="J82" s="13">
        <v>603863</v>
      </c>
      <c r="K82" s="13">
        <v>2446444</v>
      </c>
    </row>
    <row r="83" spans="1:11" ht="12">
      <c r="A83" s="164" t="s">
        <v>210</v>
      </c>
      <c r="B83" s="165"/>
      <c r="C83" s="165"/>
      <c r="D83" s="165"/>
      <c r="E83" s="165"/>
      <c r="F83" s="165"/>
      <c r="G83" s="165"/>
      <c r="H83" s="166"/>
      <c r="I83" s="4">
        <v>75</v>
      </c>
      <c r="J83" s="12">
        <f>J84-J85</f>
        <v>-1842581</v>
      </c>
      <c r="K83" s="12">
        <f>K84-K85</f>
        <v>-47729</v>
      </c>
    </row>
    <row r="84" spans="1:11" ht="12">
      <c r="A84" s="173" t="s">
        <v>144</v>
      </c>
      <c r="B84" s="174"/>
      <c r="C84" s="174"/>
      <c r="D84" s="174"/>
      <c r="E84" s="174"/>
      <c r="F84" s="174"/>
      <c r="G84" s="174"/>
      <c r="H84" s="175"/>
      <c r="I84" s="4">
        <v>76</v>
      </c>
      <c r="J84" s="13"/>
      <c r="K84" s="13"/>
    </row>
    <row r="85" spans="1:11" ht="12">
      <c r="A85" s="173" t="s">
        <v>145</v>
      </c>
      <c r="B85" s="174"/>
      <c r="C85" s="174"/>
      <c r="D85" s="174"/>
      <c r="E85" s="174"/>
      <c r="F85" s="174"/>
      <c r="G85" s="174"/>
      <c r="H85" s="175"/>
      <c r="I85" s="4">
        <v>77</v>
      </c>
      <c r="J85" s="13">
        <v>1842581</v>
      </c>
      <c r="K85" s="13">
        <v>47729</v>
      </c>
    </row>
    <row r="86" spans="1:11" ht="12">
      <c r="A86" s="164" t="s">
        <v>146</v>
      </c>
      <c r="B86" s="165"/>
      <c r="C86" s="165"/>
      <c r="D86" s="165"/>
      <c r="E86" s="165"/>
      <c r="F86" s="165"/>
      <c r="G86" s="165"/>
      <c r="H86" s="166"/>
      <c r="I86" s="4">
        <v>78</v>
      </c>
      <c r="J86" s="13"/>
      <c r="K86" s="13"/>
    </row>
    <row r="87" spans="1:11" ht="12">
      <c r="A87" s="170" t="s">
        <v>13</v>
      </c>
      <c r="B87" s="171"/>
      <c r="C87" s="171"/>
      <c r="D87" s="171"/>
      <c r="E87" s="171"/>
      <c r="F87" s="171"/>
      <c r="G87" s="171"/>
      <c r="H87" s="172"/>
      <c r="I87" s="4">
        <v>79</v>
      </c>
      <c r="J87" s="12">
        <f>SUM(J88:J90)</f>
        <v>0</v>
      </c>
      <c r="K87" s="12">
        <f>SUM(K88:K90)</f>
        <v>0</v>
      </c>
    </row>
    <row r="88" spans="1:11" ht="12">
      <c r="A88" s="164" t="s">
        <v>109</v>
      </c>
      <c r="B88" s="165"/>
      <c r="C88" s="165"/>
      <c r="D88" s="165"/>
      <c r="E88" s="165"/>
      <c r="F88" s="165"/>
      <c r="G88" s="165"/>
      <c r="H88" s="166"/>
      <c r="I88" s="4">
        <v>80</v>
      </c>
      <c r="J88" s="13"/>
      <c r="K88" s="13"/>
    </row>
    <row r="89" spans="1:11" ht="12">
      <c r="A89" s="164" t="s">
        <v>110</v>
      </c>
      <c r="B89" s="165"/>
      <c r="C89" s="165"/>
      <c r="D89" s="165"/>
      <c r="E89" s="165"/>
      <c r="F89" s="165"/>
      <c r="G89" s="165"/>
      <c r="H89" s="166"/>
      <c r="I89" s="4">
        <v>81</v>
      </c>
      <c r="J89" s="13"/>
      <c r="K89" s="13"/>
    </row>
    <row r="90" spans="1:11" ht="12">
      <c r="A90" s="164" t="s">
        <v>111</v>
      </c>
      <c r="B90" s="165"/>
      <c r="C90" s="165"/>
      <c r="D90" s="165"/>
      <c r="E90" s="165"/>
      <c r="F90" s="165"/>
      <c r="G90" s="165"/>
      <c r="H90" s="166"/>
      <c r="I90" s="4">
        <v>82</v>
      </c>
      <c r="J90" s="13"/>
      <c r="K90" s="13"/>
    </row>
    <row r="91" spans="1:11" ht="12">
      <c r="A91" s="170" t="s">
        <v>14</v>
      </c>
      <c r="B91" s="171"/>
      <c r="C91" s="171"/>
      <c r="D91" s="171"/>
      <c r="E91" s="171"/>
      <c r="F91" s="171"/>
      <c r="G91" s="171"/>
      <c r="H91" s="172"/>
      <c r="I91" s="4">
        <v>83</v>
      </c>
      <c r="J91" s="12">
        <f>SUM(J92:J100)</f>
        <v>0</v>
      </c>
      <c r="K91" s="12">
        <f>SUM(K92:K100)</f>
        <v>0</v>
      </c>
    </row>
    <row r="92" spans="1:11" ht="12">
      <c r="A92" s="164" t="s">
        <v>112</v>
      </c>
      <c r="B92" s="165"/>
      <c r="C92" s="165"/>
      <c r="D92" s="165"/>
      <c r="E92" s="165"/>
      <c r="F92" s="165"/>
      <c r="G92" s="165"/>
      <c r="H92" s="166"/>
      <c r="I92" s="4">
        <v>84</v>
      </c>
      <c r="J92" s="13"/>
      <c r="K92" s="13"/>
    </row>
    <row r="93" spans="1:11" ht="12">
      <c r="A93" s="164" t="s">
        <v>214</v>
      </c>
      <c r="B93" s="165"/>
      <c r="C93" s="165"/>
      <c r="D93" s="165"/>
      <c r="E93" s="165"/>
      <c r="F93" s="165"/>
      <c r="G93" s="165"/>
      <c r="H93" s="166"/>
      <c r="I93" s="4">
        <v>85</v>
      </c>
      <c r="J93" s="13"/>
      <c r="K93" s="13"/>
    </row>
    <row r="94" spans="1:11" ht="12">
      <c r="A94" s="164" t="s">
        <v>0</v>
      </c>
      <c r="B94" s="165"/>
      <c r="C94" s="165"/>
      <c r="D94" s="165"/>
      <c r="E94" s="165"/>
      <c r="F94" s="165"/>
      <c r="G94" s="165"/>
      <c r="H94" s="166"/>
      <c r="I94" s="4">
        <v>86</v>
      </c>
      <c r="J94" s="13"/>
      <c r="K94" s="13"/>
    </row>
    <row r="95" spans="1:11" ht="12">
      <c r="A95" s="164" t="s">
        <v>215</v>
      </c>
      <c r="B95" s="165"/>
      <c r="C95" s="165"/>
      <c r="D95" s="165"/>
      <c r="E95" s="165"/>
      <c r="F95" s="165"/>
      <c r="G95" s="165"/>
      <c r="H95" s="166"/>
      <c r="I95" s="4">
        <v>87</v>
      </c>
      <c r="J95" s="13"/>
      <c r="K95" s="13"/>
    </row>
    <row r="96" spans="1:11" ht="12">
      <c r="A96" s="164" t="s">
        <v>216</v>
      </c>
      <c r="B96" s="165"/>
      <c r="C96" s="165"/>
      <c r="D96" s="165"/>
      <c r="E96" s="165"/>
      <c r="F96" s="165"/>
      <c r="G96" s="165"/>
      <c r="H96" s="166"/>
      <c r="I96" s="4">
        <v>88</v>
      </c>
      <c r="J96" s="13"/>
      <c r="K96" s="13"/>
    </row>
    <row r="97" spans="1:11" ht="12">
      <c r="A97" s="164" t="s">
        <v>217</v>
      </c>
      <c r="B97" s="165"/>
      <c r="C97" s="165"/>
      <c r="D97" s="165"/>
      <c r="E97" s="165"/>
      <c r="F97" s="165"/>
      <c r="G97" s="165"/>
      <c r="H97" s="166"/>
      <c r="I97" s="4">
        <v>89</v>
      </c>
      <c r="J97" s="13"/>
      <c r="K97" s="13"/>
    </row>
    <row r="98" spans="1:11" ht="12">
      <c r="A98" s="164" t="s">
        <v>85</v>
      </c>
      <c r="B98" s="165"/>
      <c r="C98" s="165"/>
      <c r="D98" s="165"/>
      <c r="E98" s="165"/>
      <c r="F98" s="165"/>
      <c r="G98" s="165"/>
      <c r="H98" s="166"/>
      <c r="I98" s="4">
        <v>90</v>
      </c>
      <c r="J98" s="13"/>
      <c r="K98" s="13"/>
    </row>
    <row r="99" spans="1:11" ht="12">
      <c r="A99" s="164" t="s">
        <v>83</v>
      </c>
      <c r="B99" s="165"/>
      <c r="C99" s="165"/>
      <c r="D99" s="165"/>
      <c r="E99" s="165"/>
      <c r="F99" s="165"/>
      <c r="G99" s="165"/>
      <c r="H99" s="166"/>
      <c r="I99" s="4">
        <v>91</v>
      </c>
      <c r="J99" s="13"/>
      <c r="K99" s="13"/>
    </row>
    <row r="100" spans="1:11" ht="12">
      <c r="A100" s="164" t="s">
        <v>84</v>
      </c>
      <c r="B100" s="165"/>
      <c r="C100" s="165"/>
      <c r="D100" s="165"/>
      <c r="E100" s="165"/>
      <c r="F100" s="165"/>
      <c r="G100" s="165"/>
      <c r="H100" s="166"/>
      <c r="I100" s="4">
        <v>92</v>
      </c>
      <c r="J100" s="13"/>
      <c r="K100" s="13"/>
    </row>
    <row r="101" spans="1:11" ht="12">
      <c r="A101" s="170" t="s">
        <v>15</v>
      </c>
      <c r="B101" s="171"/>
      <c r="C101" s="171"/>
      <c r="D101" s="171"/>
      <c r="E101" s="171"/>
      <c r="F101" s="171"/>
      <c r="G101" s="171"/>
      <c r="H101" s="172"/>
      <c r="I101" s="4">
        <v>93</v>
      </c>
      <c r="J101" s="12">
        <f>SUM(J102:J113)</f>
        <v>508921</v>
      </c>
      <c r="K101" s="12">
        <f>SUM(K102:K113)</f>
        <v>2006840</v>
      </c>
    </row>
    <row r="102" spans="1:11" ht="12">
      <c r="A102" s="164" t="s">
        <v>112</v>
      </c>
      <c r="B102" s="165"/>
      <c r="C102" s="165"/>
      <c r="D102" s="165"/>
      <c r="E102" s="165"/>
      <c r="F102" s="165"/>
      <c r="G102" s="165"/>
      <c r="H102" s="166"/>
      <c r="I102" s="4">
        <v>94</v>
      </c>
      <c r="J102" s="13"/>
      <c r="K102" s="13"/>
    </row>
    <row r="103" spans="1:11" ht="12">
      <c r="A103" s="164" t="s">
        <v>214</v>
      </c>
      <c r="B103" s="165"/>
      <c r="C103" s="165"/>
      <c r="D103" s="165"/>
      <c r="E103" s="165"/>
      <c r="F103" s="165"/>
      <c r="G103" s="165"/>
      <c r="H103" s="166"/>
      <c r="I103" s="4">
        <v>95</v>
      </c>
      <c r="J103" s="13">
        <v>400000</v>
      </c>
      <c r="K103" s="13">
        <v>1522500</v>
      </c>
    </row>
    <row r="104" spans="1:11" ht="12">
      <c r="A104" s="164" t="s">
        <v>0</v>
      </c>
      <c r="B104" s="165"/>
      <c r="C104" s="165"/>
      <c r="D104" s="165"/>
      <c r="E104" s="165"/>
      <c r="F104" s="165"/>
      <c r="G104" s="165"/>
      <c r="H104" s="166"/>
      <c r="I104" s="4">
        <v>96</v>
      </c>
      <c r="J104" s="13"/>
      <c r="K104" s="13"/>
    </row>
    <row r="105" spans="1:11" ht="12">
      <c r="A105" s="164" t="s">
        <v>215</v>
      </c>
      <c r="B105" s="165"/>
      <c r="C105" s="165"/>
      <c r="D105" s="165"/>
      <c r="E105" s="165"/>
      <c r="F105" s="165"/>
      <c r="G105" s="165"/>
      <c r="H105" s="166"/>
      <c r="I105" s="4">
        <v>97</v>
      </c>
      <c r="J105" s="13"/>
      <c r="K105" s="13">
        <v>330000</v>
      </c>
    </row>
    <row r="106" spans="1:11" ht="12">
      <c r="A106" s="164" t="s">
        <v>216</v>
      </c>
      <c r="B106" s="165"/>
      <c r="C106" s="165"/>
      <c r="D106" s="165"/>
      <c r="E106" s="165"/>
      <c r="F106" s="165"/>
      <c r="G106" s="165"/>
      <c r="H106" s="166"/>
      <c r="I106" s="4">
        <v>98</v>
      </c>
      <c r="J106" s="13">
        <v>49343</v>
      </c>
      <c r="K106" s="13">
        <v>14559</v>
      </c>
    </row>
    <row r="107" spans="1:11" ht="12">
      <c r="A107" s="164" t="s">
        <v>217</v>
      </c>
      <c r="B107" s="165"/>
      <c r="C107" s="165"/>
      <c r="D107" s="165"/>
      <c r="E107" s="165"/>
      <c r="F107" s="165"/>
      <c r="G107" s="165"/>
      <c r="H107" s="166"/>
      <c r="I107" s="4">
        <v>99</v>
      </c>
      <c r="J107" s="13"/>
      <c r="K107" s="13"/>
    </row>
    <row r="108" spans="1:11" ht="12">
      <c r="A108" s="164" t="s">
        <v>85</v>
      </c>
      <c r="B108" s="165"/>
      <c r="C108" s="165"/>
      <c r="D108" s="165"/>
      <c r="E108" s="165"/>
      <c r="F108" s="165"/>
      <c r="G108" s="165"/>
      <c r="H108" s="166"/>
      <c r="I108" s="4">
        <v>100</v>
      </c>
      <c r="J108" s="13"/>
      <c r="K108" s="13"/>
    </row>
    <row r="109" spans="1:11" ht="12">
      <c r="A109" s="164" t="s">
        <v>86</v>
      </c>
      <c r="B109" s="165"/>
      <c r="C109" s="165"/>
      <c r="D109" s="165"/>
      <c r="E109" s="165"/>
      <c r="F109" s="165"/>
      <c r="G109" s="165"/>
      <c r="H109" s="166"/>
      <c r="I109" s="4">
        <v>101</v>
      </c>
      <c r="J109" s="13">
        <v>8630</v>
      </c>
      <c r="K109" s="13">
        <v>9597</v>
      </c>
    </row>
    <row r="110" spans="1:11" ht="12">
      <c r="A110" s="164" t="s">
        <v>87</v>
      </c>
      <c r="B110" s="165"/>
      <c r="C110" s="165"/>
      <c r="D110" s="165"/>
      <c r="E110" s="165"/>
      <c r="F110" s="165"/>
      <c r="G110" s="165"/>
      <c r="H110" s="166"/>
      <c r="I110" s="4">
        <v>102</v>
      </c>
      <c r="J110" s="13">
        <v>7202</v>
      </c>
      <c r="K110" s="13">
        <v>15898</v>
      </c>
    </row>
    <row r="111" spans="1:11" ht="12">
      <c r="A111" s="164" t="s">
        <v>90</v>
      </c>
      <c r="B111" s="165"/>
      <c r="C111" s="165"/>
      <c r="D111" s="165"/>
      <c r="E111" s="165"/>
      <c r="F111" s="165"/>
      <c r="G111" s="165"/>
      <c r="H111" s="166"/>
      <c r="I111" s="4">
        <v>103</v>
      </c>
      <c r="J111" s="13"/>
      <c r="K111" s="13"/>
    </row>
    <row r="112" spans="1:11" ht="12">
      <c r="A112" s="164" t="s">
        <v>88</v>
      </c>
      <c r="B112" s="165"/>
      <c r="C112" s="165"/>
      <c r="D112" s="165"/>
      <c r="E112" s="165"/>
      <c r="F112" s="165"/>
      <c r="G112" s="165"/>
      <c r="H112" s="166"/>
      <c r="I112" s="4">
        <v>104</v>
      </c>
      <c r="J112" s="13"/>
      <c r="K112" s="13"/>
    </row>
    <row r="113" spans="1:11" ht="12">
      <c r="A113" s="164" t="s">
        <v>89</v>
      </c>
      <c r="B113" s="165"/>
      <c r="C113" s="165"/>
      <c r="D113" s="165"/>
      <c r="E113" s="165"/>
      <c r="F113" s="165"/>
      <c r="G113" s="165"/>
      <c r="H113" s="166"/>
      <c r="I113" s="4">
        <v>105</v>
      </c>
      <c r="J113" s="13">
        <v>43746</v>
      </c>
      <c r="K113" s="13">
        <v>114286</v>
      </c>
    </row>
    <row r="114" spans="1:11" ht="12">
      <c r="A114" s="170" t="s">
        <v>1</v>
      </c>
      <c r="B114" s="171"/>
      <c r="C114" s="171"/>
      <c r="D114" s="171"/>
      <c r="E114" s="171"/>
      <c r="F114" s="171"/>
      <c r="G114" s="171"/>
      <c r="H114" s="172"/>
      <c r="I114" s="4">
        <v>106</v>
      </c>
      <c r="J114" s="13"/>
      <c r="K114" s="13">
        <v>3467</v>
      </c>
    </row>
    <row r="115" spans="1:11" ht="12">
      <c r="A115" s="170" t="s">
        <v>19</v>
      </c>
      <c r="B115" s="171"/>
      <c r="C115" s="171"/>
      <c r="D115" s="171"/>
      <c r="E115" s="171"/>
      <c r="F115" s="171"/>
      <c r="G115" s="171"/>
      <c r="H115" s="172"/>
      <c r="I115" s="4">
        <v>107</v>
      </c>
      <c r="J115" s="12">
        <f>J70+J87+J91+J101+J114</f>
        <v>19315561</v>
      </c>
      <c r="K115" s="12">
        <f>K70+K87+K91+K101+K114</f>
        <v>20560793</v>
      </c>
    </row>
    <row r="116" spans="1:11" ht="12">
      <c r="A116" s="153" t="s">
        <v>48</v>
      </c>
      <c r="B116" s="154"/>
      <c r="C116" s="154"/>
      <c r="D116" s="154"/>
      <c r="E116" s="154"/>
      <c r="F116" s="154"/>
      <c r="G116" s="154"/>
      <c r="H116" s="155"/>
      <c r="I116" s="5">
        <v>108</v>
      </c>
      <c r="J116" s="14"/>
      <c r="K116" s="14"/>
    </row>
    <row r="117" spans="1:11" ht="12">
      <c r="A117" s="156" t="s">
        <v>252</v>
      </c>
      <c r="B117" s="157"/>
      <c r="C117" s="157"/>
      <c r="D117" s="157"/>
      <c r="E117" s="157"/>
      <c r="F117" s="157"/>
      <c r="G117" s="157"/>
      <c r="H117" s="157"/>
      <c r="I117" s="158"/>
      <c r="J117" s="158"/>
      <c r="K117" s="159"/>
    </row>
    <row r="118" spans="1:11" ht="12">
      <c r="A118" s="160" t="s">
        <v>159</v>
      </c>
      <c r="B118" s="161"/>
      <c r="C118" s="161"/>
      <c r="D118" s="161"/>
      <c r="E118" s="161"/>
      <c r="F118" s="161"/>
      <c r="G118" s="161"/>
      <c r="H118" s="161"/>
      <c r="I118" s="162"/>
      <c r="J118" s="162"/>
      <c r="K118" s="163"/>
    </row>
    <row r="119" spans="1:11" ht="12">
      <c r="A119" s="164" t="s">
        <v>3</v>
      </c>
      <c r="B119" s="165"/>
      <c r="C119" s="165"/>
      <c r="D119" s="165"/>
      <c r="E119" s="165"/>
      <c r="F119" s="165"/>
      <c r="G119" s="165"/>
      <c r="H119" s="166"/>
      <c r="I119" s="4">
        <v>109</v>
      </c>
      <c r="J119" s="13"/>
      <c r="K119" s="13"/>
    </row>
    <row r="120" spans="1:11" ht="12">
      <c r="A120" s="167" t="s">
        <v>4</v>
      </c>
      <c r="B120" s="168"/>
      <c r="C120" s="168"/>
      <c r="D120" s="168"/>
      <c r="E120" s="168"/>
      <c r="F120" s="168"/>
      <c r="G120" s="168"/>
      <c r="H120" s="169"/>
      <c r="I120" s="7">
        <v>110</v>
      </c>
      <c r="J120" s="14"/>
      <c r="K120" s="14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">
      <c r="A122" s="151" t="s">
        <v>91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</row>
    <row r="123" spans="1:11" ht="12">
      <c r="A123" s="151"/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</row>
  </sheetData>
  <sheetProtection password="B96E" sheet="1"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SheetLayoutView="100" zoomScalePageLayoutView="0" workbookViewId="0" topLeftCell="A1">
      <selection activeCell="K57" sqref="K57"/>
    </sheetView>
  </sheetViews>
  <sheetFormatPr defaultColWidth="9.140625" defaultRowHeight="12.75"/>
  <sheetData>
    <row r="1" spans="1:11" ht="12">
      <c r="A1" s="182" t="s">
        <v>132</v>
      </c>
      <c r="B1" s="183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">
      <c r="A2" s="186" t="s">
        <v>305</v>
      </c>
      <c r="B2" s="187"/>
      <c r="C2" s="187"/>
      <c r="D2" s="187"/>
      <c r="E2" s="187"/>
      <c r="F2" s="187"/>
      <c r="G2" s="187"/>
      <c r="H2" s="187"/>
      <c r="I2" s="187"/>
      <c r="J2" s="187"/>
      <c r="K2" s="185"/>
    </row>
    <row r="3" spans="1:11" ht="12.75">
      <c r="A3" s="64"/>
      <c r="B3" s="70"/>
      <c r="C3" s="70"/>
      <c r="D3" s="70"/>
      <c r="E3" s="70"/>
      <c r="F3" s="70"/>
      <c r="G3" s="70"/>
      <c r="H3" s="70"/>
      <c r="I3" s="70"/>
      <c r="J3" s="70"/>
      <c r="K3" s="15"/>
    </row>
    <row r="4" spans="1:11" ht="12.75">
      <c r="A4" s="210" t="s">
        <v>301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2.5" thickBot="1">
      <c r="A5" s="213" t="s">
        <v>50</v>
      </c>
      <c r="B5" s="213"/>
      <c r="C5" s="213"/>
      <c r="D5" s="213"/>
      <c r="E5" s="213"/>
      <c r="F5" s="213"/>
      <c r="G5" s="213"/>
      <c r="H5" s="213"/>
      <c r="I5" s="65" t="s">
        <v>253</v>
      </c>
      <c r="J5" s="67" t="s">
        <v>128</v>
      </c>
      <c r="K5" s="67" t="s">
        <v>129</v>
      </c>
    </row>
    <row r="6" spans="1:11" ht="12">
      <c r="A6" s="195">
        <v>1</v>
      </c>
      <c r="B6" s="195"/>
      <c r="C6" s="195"/>
      <c r="D6" s="195"/>
      <c r="E6" s="195"/>
      <c r="F6" s="195"/>
      <c r="G6" s="195"/>
      <c r="H6" s="195"/>
      <c r="I6" s="69">
        <v>2</v>
      </c>
      <c r="J6" s="68">
        <v>3</v>
      </c>
      <c r="K6" s="68">
        <v>4</v>
      </c>
    </row>
    <row r="7" spans="1:11" ht="12">
      <c r="A7" s="160" t="s">
        <v>20</v>
      </c>
      <c r="B7" s="161"/>
      <c r="C7" s="161"/>
      <c r="D7" s="161"/>
      <c r="E7" s="161"/>
      <c r="F7" s="161"/>
      <c r="G7" s="161"/>
      <c r="H7" s="181"/>
      <c r="I7" s="6">
        <v>111</v>
      </c>
      <c r="J7" s="17">
        <f>SUM(J8:J9)</f>
        <v>714650</v>
      </c>
      <c r="K7" s="17">
        <f>SUM(K8:K9)</f>
        <v>3031017</v>
      </c>
    </row>
    <row r="8" spans="1:11" ht="12">
      <c r="A8" s="170" t="s">
        <v>130</v>
      </c>
      <c r="B8" s="171"/>
      <c r="C8" s="171"/>
      <c r="D8" s="171"/>
      <c r="E8" s="171"/>
      <c r="F8" s="171"/>
      <c r="G8" s="171"/>
      <c r="H8" s="172"/>
      <c r="I8" s="4">
        <v>112</v>
      </c>
      <c r="J8" s="13">
        <v>691915</v>
      </c>
      <c r="K8" s="13">
        <v>2957132</v>
      </c>
    </row>
    <row r="9" spans="1:11" ht="12">
      <c r="A9" s="170" t="s">
        <v>95</v>
      </c>
      <c r="B9" s="171"/>
      <c r="C9" s="171"/>
      <c r="D9" s="171"/>
      <c r="E9" s="171"/>
      <c r="F9" s="171"/>
      <c r="G9" s="171"/>
      <c r="H9" s="172"/>
      <c r="I9" s="4">
        <v>113</v>
      </c>
      <c r="J9" s="13">
        <v>22735</v>
      </c>
      <c r="K9" s="13">
        <v>73885</v>
      </c>
    </row>
    <row r="10" spans="1:11" ht="12">
      <c r="A10" s="170" t="s">
        <v>7</v>
      </c>
      <c r="B10" s="171"/>
      <c r="C10" s="171"/>
      <c r="D10" s="171"/>
      <c r="E10" s="171"/>
      <c r="F10" s="171"/>
      <c r="G10" s="171"/>
      <c r="H10" s="172"/>
      <c r="I10" s="4">
        <v>114</v>
      </c>
      <c r="J10" s="12">
        <f>J11+J12+J16+J20+J21+J22+J25+J26</f>
        <v>1301627</v>
      </c>
      <c r="K10" s="12">
        <f>K11+K12+K16+K20+K21+K22+K25+K26</f>
        <v>3038386</v>
      </c>
    </row>
    <row r="11" spans="1:11" ht="12">
      <c r="A11" s="170" t="s">
        <v>96</v>
      </c>
      <c r="B11" s="171"/>
      <c r="C11" s="171"/>
      <c r="D11" s="171"/>
      <c r="E11" s="171"/>
      <c r="F11" s="171"/>
      <c r="G11" s="171"/>
      <c r="H11" s="172"/>
      <c r="I11" s="4">
        <v>115</v>
      </c>
      <c r="J11" s="13"/>
      <c r="K11" s="13"/>
    </row>
    <row r="12" spans="1:11" ht="12">
      <c r="A12" s="170" t="s">
        <v>16</v>
      </c>
      <c r="B12" s="171"/>
      <c r="C12" s="171"/>
      <c r="D12" s="171"/>
      <c r="E12" s="171"/>
      <c r="F12" s="171"/>
      <c r="G12" s="171"/>
      <c r="H12" s="172"/>
      <c r="I12" s="4">
        <v>116</v>
      </c>
      <c r="J12" s="12">
        <f>SUM(J13:J15)</f>
        <v>167386</v>
      </c>
      <c r="K12" s="12">
        <f>SUM(K13:K15)</f>
        <v>134404</v>
      </c>
    </row>
    <row r="13" spans="1:11" ht="12">
      <c r="A13" s="164" t="s">
        <v>126</v>
      </c>
      <c r="B13" s="165"/>
      <c r="C13" s="165"/>
      <c r="D13" s="165"/>
      <c r="E13" s="165"/>
      <c r="F13" s="165"/>
      <c r="G13" s="165"/>
      <c r="H13" s="166"/>
      <c r="I13" s="4">
        <v>117</v>
      </c>
      <c r="J13" s="13">
        <v>3542</v>
      </c>
      <c r="K13" s="13">
        <v>12115</v>
      </c>
    </row>
    <row r="14" spans="1:11" ht="12">
      <c r="A14" s="164" t="s">
        <v>127</v>
      </c>
      <c r="B14" s="165"/>
      <c r="C14" s="165"/>
      <c r="D14" s="165"/>
      <c r="E14" s="165"/>
      <c r="F14" s="165"/>
      <c r="G14" s="165"/>
      <c r="H14" s="166"/>
      <c r="I14" s="4">
        <v>118</v>
      </c>
      <c r="J14" s="13"/>
      <c r="K14" s="13"/>
    </row>
    <row r="15" spans="1:11" ht="12">
      <c r="A15" s="164" t="s">
        <v>52</v>
      </c>
      <c r="B15" s="165"/>
      <c r="C15" s="165"/>
      <c r="D15" s="165"/>
      <c r="E15" s="165"/>
      <c r="F15" s="165"/>
      <c r="G15" s="165"/>
      <c r="H15" s="166"/>
      <c r="I15" s="4">
        <v>119</v>
      </c>
      <c r="J15" s="13">
        <v>163844</v>
      </c>
      <c r="K15" s="13">
        <v>122289</v>
      </c>
    </row>
    <row r="16" spans="1:11" ht="12">
      <c r="A16" s="170" t="s">
        <v>17</v>
      </c>
      <c r="B16" s="171"/>
      <c r="C16" s="171"/>
      <c r="D16" s="171"/>
      <c r="E16" s="171"/>
      <c r="F16" s="171"/>
      <c r="G16" s="171"/>
      <c r="H16" s="172"/>
      <c r="I16" s="4">
        <v>120</v>
      </c>
      <c r="J16" s="12">
        <f>SUM(J17:J19)</f>
        <v>206625</v>
      </c>
      <c r="K16" s="12">
        <f>SUM(K17:K19)</f>
        <v>141109</v>
      </c>
    </row>
    <row r="17" spans="1:11" ht="12">
      <c r="A17" s="164" t="s">
        <v>53</v>
      </c>
      <c r="B17" s="165"/>
      <c r="C17" s="165"/>
      <c r="D17" s="165"/>
      <c r="E17" s="165"/>
      <c r="F17" s="165"/>
      <c r="G17" s="165"/>
      <c r="H17" s="166"/>
      <c r="I17" s="4">
        <v>121</v>
      </c>
      <c r="J17" s="13">
        <v>126253</v>
      </c>
      <c r="K17" s="13">
        <v>96320</v>
      </c>
    </row>
    <row r="18" spans="1:11" ht="12">
      <c r="A18" s="164" t="s">
        <v>54</v>
      </c>
      <c r="B18" s="165"/>
      <c r="C18" s="165"/>
      <c r="D18" s="165"/>
      <c r="E18" s="165"/>
      <c r="F18" s="165"/>
      <c r="G18" s="165"/>
      <c r="H18" s="166"/>
      <c r="I18" s="4">
        <v>122</v>
      </c>
      <c r="J18" s="13">
        <v>48477</v>
      </c>
      <c r="K18" s="13">
        <v>24080</v>
      </c>
    </row>
    <row r="19" spans="1:11" ht="12">
      <c r="A19" s="164" t="s">
        <v>55</v>
      </c>
      <c r="B19" s="165"/>
      <c r="C19" s="165"/>
      <c r="D19" s="165"/>
      <c r="E19" s="165"/>
      <c r="F19" s="165"/>
      <c r="G19" s="165"/>
      <c r="H19" s="166"/>
      <c r="I19" s="4">
        <v>123</v>
      </c>
      <c r="J19" s="13">
        <v>31895</v>
      </c>
      <c r="K19" s="13">
        <v>20709</v>
      </c>
    </row>
    <row r="20" spans="1:11" ht="12">
      <c r="A20" s="170" t="s">
        <v>97</v>
      </c>
      <c r="B20" s="171"/>
      <c r="C20" s="171"/>
      <c r="D20" s="171"/>
      <c r="E20" s="171"/>
      <c r="F20" s="171"/>
      <c r="G20" s="171"/>
      <c r="H20" s="172"/>
      <c r="I20" s="4">
        <v>124</v>
      </c>
      <c r="J20" s="13">
        <v>11377</v>
      </c>
      <c r="K20" s="13">
        <v>14077</v>
      </c>
    </row>
    <row r="21" spans="1:11" ht="12">
      <c r="A21" s="170" t="s">
        <v>98</v>
      </c>
      <c r="B21" s="171"/>
      <c r="C21" s="171"/>
      <c r="D21" s="171"/>
      <c r="E21" s="171"/>
      <c r="F21" s="171"/>
      <c r="G21" s="171"/>
      <c r="H21" s="172"/>
      <c r="I21" s="4">
        <v>125</v>
      </c>
      <c r="J21" s="13">
        <v>125297</v>
      </c>
      <c r="K21" s="13">
        <v>114291</v>
      </c>
    </row>
    <row r="22" spans="1:11" ht="12">
      <c r="A22" s="170" t="s">
        <v>18</v>
      </c>
      <c r="B22" s="171"/>
      <c r="C22" s="171"/>
      <c r="D22" s="171"/>
      <c r="E22" s="171"/>
      <c r="F22" s="171"/>
      <c r="G22" s="171"/>
      <c r="H22" s="172"/>
      <c r="I22" s="4">
        <v>126</v>
      </c>
      <c r="J22" s="12">
        <f>SUM(J23:J24)</f>
        <v>0</v>
      </c>
      <c r="K22" s="12">
        <f>SUM(K23:K24)</f>
        <v>0</v>
      </c>
    </row>
    <row r="23" spans="1:11" ht="12">
      <c r="A23" s="164" t="s">
        <v>117</v>
      </c>
      <c r="B23" s="165"/>
      <c r="C23" s="165"/>
      <c r="D23" s="165"/>
      <c r="E23" s="165"/>
      <c r="F23" s="165"/>
      <c r="G23" s="165"/>
      <c r="H23" s="166"/>
      <c r="I23" s="4">
        <v>127</v>
      </c>
      <c r="J23" s="13"/>
      <c r="K23" s="13"/>
    </row>
    <row r="24" spans="1:11" ht="12">
      <c r="A24" s="164" t="s">
        <v>118</v>
      </c>
      <c r="B24" s="165"/>
      <c r="C24" s="165"/>
      <c r="D24" s="165"/>
      <c r="E24" s="165"/>
      <c r="F24" s="165"/>
      <c r="G24" s="165"/>
      <c r="H24" s="166"/>
      <c r="I24" s="4">
        <v>128</v>
      </c>
      <c r="J24" s="13"/>
      <c r="K24" s="13"/>
    </row>
    <row r="25" spans="1:11" ht="12">
      <c r="A25" s="170" t="s">
        <v>99</v>
      </c>
      <c r="B25" s="171"/>
      <c r="C25" s="171"/>
      <c r="D25" s="171"/>
      <c r="E25" s="171"/>
      <c r="F25" s="171"/>
      <c r="G25" s="171"/>
      <c r="H25" s="172"/>
      <c r="I25" s="4">
        <v>129</v>
      </c>
      <c r="J25" s="13"/>
      <c r="K25" s="13"/>
    </row>
    <row r="26" spans="1:11" ht="12">
      <c r="A26" s="170" t="s">
        <v>41</v>
      </c>
      <c r="B26" s="171"/>
      <c r="C26" s="171"/>
      <c r="D26" s="171"/>
      <c r="E26" s="171"/>
      <c r="F26" s="171"/>
      <c r="G26" s="171"/>
      <c r="H26" s="172"/>
      <c r="I26" s="4">
        <v>130</v>
      </c>
      <c r="J26" s="13">
        <v>790942</v>
      </c>
      <c r="K26" s="13">
        <v>2634505</v>
      </c>
    </row>
    <row r="27" spans="1:11" ht="12">
      <c r="A27" s="170" t="s">
        <v>184</v>
      </c>
      <c r="B27" s="171"/>
      <c r="C27" s="171"/>
      <c r="D27" s="171"/>
      <c r="E27" s="171"/>
      <c r="F27" s="171"/>
      <c r="G27" s="171"/>
      <c r="H27" s="172"/>
      <c r="I27" s="4">
        <v>131</v>
      </c>
      <c r="J27" s="12">
        <f>SUM(J28:J32)</f>
        <v>95012</v>
      </c>
      <c r="K27" s="12">
        <f>SUM(K28:K32)</f>
        <v>30847</v>
      </c>
    </row>
    <row r="28" spans="1:11" ht="12">
      <c r="A28" s="170" t="s">
        <v>198</v>
      </c>
      <c r="B28" s="171"/>
      <c r="C28" s="171"/>
      <c r="D28" s="171"/>
      <c r="E28" s="171"/>
      <c r="F28" s="171"/>
      <c r="G28" s="171"/>
      <c r="H28" s="172"/>
      <c r="I28" s="4">
        <v>132</v>
      </c>
      <c r="J28" s="13">
        <v>19228</v>
      </c>
      <c r="K28" s="13">
        <v>24367</v>
      </c>
    </row>
    <row r="29" spans="1:11" ht="12">
      <c r="A29" s="170" t="s">
        <v>133</v>
      </c>
      <c r="B29" s="171"/>
      <c r="C29" s="171"/>
      <c r="D29" s="171"/>
      <c r="E29" s="171"/>
      <c r="F29" s="171"/>
      <c r="G29" s="171"/>
      <c r="H29" s="172"/>
      <c r="I29" s="4">
        <v>133</v>
      </c>
      <c r="J29" s="13">
        <v>14885</v>
      </c>
      <c r="K29" s="13">
        <v>5362</v>
      </c>
    </row>
    <row r="30" spans="1:11" ht="12">
      <c r="A30" s="170" t="s">
        <v>119</v>
      </c>
      <c r="B30" s="171"/>
      <c r="C30" s="171"/>
      <c r="D30" s="171"/>
      <c r="E30" s="171"/>
      <c r="F30" s="171"/>
      <c r="G30" s="171"/>
      <c r="H30" s="172"/>
      <c r="I30" s="4">
        <v>134</v>
      </c>
      <c r="J30" s="13"/>
      <c r="K30" s="13"/>
    </row>
    <row r="31" spans="1:11" ht="12">
      <c r="A31" s="170" t="s">
        <v>194</v>
      </c>
      <c r="B31" s="171"/>
      <c r="C31" s="171"/>
      <c r="D31" s="171"/>
      <c r="E31" s="171"/>
      <c r="F31" s="171"/>
      <c r="G31" s="171"/>
      <c r="H31" s="172"/>
      <c r="I31" s="4">
        <v>135</v>
      </c>
      <c r="J31" s="13">
        <v>60899</v>
      </c>
      <c r="K31" s="13"/>
    </row>
    <row r="32" spans="1:11" ht="12">
      <c r="A32" s="170" t="s">
        <v>120</v>
      </c>
      <c r="B32" s="171"/>
      <c r="C32" s="171"/>
      <c r="D32" s="171"/>
      <c r="E32" s="171"/>
      <c r="F32" s="171"/>
      <c r="G32" s="171"/>
      <c r="H32" s="172"/>
      <c r="I32" s="4">
        <v>136</v>
      </c>
      <c r="J32" s="13"/>
      <c r="K32" s="13">
        <v>1118</v>
      </c>
    </row>
    <row r="33" spans="1:11" ht="12">
      <c r="A33" s="170" t="s">
        <v>185</v>
      </c>
      <c r="B33" s="171"/>
      <c r="C33" s="171"/>
      <c r="D33" s="171"/>
      <c r="E33" s="171"/>
      <c r="F33" s="171"/>
      <c r="G33" s="171"/>
      <c r="H33" s="172"/>
      <c r="I33" s="4">
        <v>137</v>
      </c>
      <c r="J33" s="12">
        <f>SUM(J34:J37)</f>
        <v>1350616</v>
      </c>
      <c r="K33" s="12">
        <f>SUM(K34:K37)</f>
        <v>71207</v>
      </c>
    </row>
    <row r="34" spans="1:11" ht="12">
      <c r="A34" s="170" t="s">
        <v>57</v>
      </c>
      <c r="B34" s="171"/>
      <c r="C34" s="171"/>
      <c r="D34" s="171"/>
      <c r="E34" s="171"/>
      <c r="F34" s="171"/>
      <c r="G34" s="171"/>
      <c r="H34" s="172"/>
      <c r="I34" s="4">
        <v>138</v>
      </c>
      <c r="J34" s="13"/>
      <c r="K34" s="13"/>
    </row>
    <row r="35" spans="1:11" ht="12">
      <c r="A35" s="170" t="s">
        <v>56</v>
      </c>
      <c r="B35" s="171"/>
      <c r="C35" s="171"/>
      <c r="D35" s="171"/>
      <c r="E35" s="171"/>
      <c r="F35" s="171"/>
      <c r="G35" s="171"/>
      <c r="H35" s="172"/>
      <c r="I35" s="4">
        <v>139</v>
      </c>
      <c r="J35" s="13">
        <v>18216</v>
      </c>
      <c r="K35" s="13">
        <v>71207</v>
      </c>
    </row>
    <row r="36" spans="1:11" ht="12">
      <c r="A36" s="170" t="s">
        <v>195</v>
      </c>
      <c r="B36" s="171"/>
      <c r="C36" s="171"/>
      <c r="D36" s="171"/>
      <c r="E36" s="171"/>
      <c r="F36" s="171"/>
      <c r="G36" s="171"/>
      <c r="H36" s="172"/>
      <c r="I36" s="4">
        <v>140</v>
      </c>
      <c r="J36" s="13"/>
      <c r="K36" s="13"/>
    </row>
    <row r="37" spans="1:11" ht="12">
      <c r="A37" s="170" t="s">
        <v>58</v>
      </c>
      <c r="B37" s="171"/>
      <c r="C37" s="171"/>
      <c r="D37" s="171"/>
      <c r="E37" s="171"/>
      <c r="F37" s="171"/>
      <c r="G37" s="171"/>
      <c r="H37" s="172"/>
      <c r="I37" s="4">
        <v>141</v>
      </c>
      <c r="J37" s="13">
        <v>1332400</v>
      </c>
      <c r="K37" s="13"/>
    </row>
    <row r="38" spans="1:11" ht="12">
      <c r="A38" s="170" t="s">
        <v>169</v>
      </c>
      <c r="B38" s="171"/>
      <c r="C38" s="171"/>
      <c r="D38" s="171"/>
      <c r="E38" s="171"/>
      <c r="F38" s="171"/>
      <c r="G38" s="171"/>
      <c r="H38" s="172"/>
      <c r="I38" s="4">
        <v>142</v>
      </c>
      <c r="J38" s="13"/>
      <c r="K38" s="13"/>
    </row>
    <row r="39" spans="1:11" ht="12">
      <c r="A39" s="170" t="s">
        <v>170</v>
      </c>
      <c r="B39" s="171"/>
      <c r="C39" s="171"/>
      <c r="D39" s="171"/>
      <c r="E39" s="171"/>
      <c r="F39" s="171"/>
      <c r="G39" s="171"/>
      <c r="H39" s="172"/>
      <c r="I39" s="4">
        <v>143</v>
      </c>
      <c r="J39" s="13"/>
      <c r="K39" s="13"/>
    </row>
    <row r="40" spans="1:11" ht="12">
      <c r="A40" s="170" t="s">
        <v>196</v>
      </c>
      <c r="B40" s="171"/>
      <c r="C40" s="171"/>
      <c r="D40" s="171"/>
      <c r="E40" s="171"/>
      <c r="F40" s="171"/>
      <c r="G40" s="171"/>
      <c r="H40" s="172"/>
      <c r="I40" s="4">
        <v>144</v>
      </c>
      <c r="J40" s="13"/>
      <c r="K40" s="13"/>
    </row>
    <row r="41" spans="1:11" ht="12">
      <c r="A41" s="170" t="s">
        <v>197</v>
      </c>
      <c r="B41" s="171"/>
      <c r="C41" s="171"/>
      <c r="D41" s="171"/>
      <c r="E41" s="171"/>
      <c r="F41" s="171"/>
      <c r="G41" s="171"/>
      <c r="H41" s="172"/>
      <c r="I41" s="4">
        <v>145</v>
      </c>
      <c r="J41" s="13"/>
      <c r="K41" s="13"/>
    </row>
    <row r="42" spans="1:11" ht="12">
      <c r="A42" s="170" t="s">
        <v>186</v>
      </c>
      <c r="B42" s="171"/>
      <c r="C42" s="171"/>
      <c r="D42" s="171"/>
      <c r="E42" s="171"/>
      <c r="F42" s="171"/>
      <c r="G42" s="171"/>
      <c r="H42" s="172"/>
      <c r="I42" s="4">
        <v>146</v>
      </c>
      <c r="J42" s="12">
        <f>J7+J27+J38+J40</f>
        <v>809662</v>
      </c>
      <c r="K42" s="12">
        <f>K7+K27+K38+K40</f>
        <v>3061864</v>
      </c>
    </row>
    <row r="43" spans="1:11" ht="12">
      <c r="A43" s="170" t="s">
        <v>187</v>
      </c>
      <c r="B43" s="171"/>
      <c r="C43" s="171"/>
      <c r="D43" s="171"/>
      <c r="E43" s="171"/>
      <c r="F43" s="171"/>
      <c r="G43" s="171"/>
      <c r="H43" s="172"/>
      <c r="I43" s="4">
        <v>147</v>
      </c>
      <c r="J43" s="12">
        <f>J10+J33+J39+J41</f>
        <v>2652243</v>
      </c>
      <c r="K43" s="12">
        <f>K10+K33+K39+K41</f>
        <v>3109593</v>
      </c>
    </row>
    <row r="44" spans="1:11" ht="12">
      <c r="A44" s="170" t="s">
        <v>207</v>
      </c>
      <c r="B44" s="171"/>
      <c r="C44" s="171"/>
      <c r="D44" s="171"/>
      <c r="E44" s="171"/>
      <c r="F44" s="171"/>
      <c r="G44" s="171"/>
      <c r="H44" s="172"/>
      <c r="I44" s="4">
        <v>148</v>
      </c>
      <c r="J44" s="12">
        <f>J42-J43</f>
        <v>-1842581</v>
      </c>
      <c r="K44" s="12">
        <f>K42-K43</f>
        <v>-47729</v>
      </c>
    </row>
    <row r="45" spans="1:11" ht="12">
      <c r="A45" s="173" t="s">
        <v>189</v>
      </c>
      <c r="B45" s="174"/>
      <c r="C45" s="174"/>
      <c r="D45" s="174"/>
      <c r="E45" s="174"/>
      <c r="F45" s="174"/>
      <c r="G45" s="174"/>
      <c r="H45" s="175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">
      <c r="A46" s="173" t="s">
        <v>190</v>
      </c>
      <c r="B46" s="174"/>
      <c r="C46" s="174"/>
      <c r="D46" s="174"/>
      <c r="E46" s="174"/>
      <c r="F46" s="174"/>
      <c r="G46" s="174"/>
      <c r="H46" s="175"/>
      <c r="I46" s="4">
        <v>150</v>
      </c>
      <c r="J46" s="12">
        <f>IF(J43&gt;J42,J43-J42,0)</f>
        <v>1842581</v>
      </c>
      <c r="K46" s="12">
        <f>IF(K43&gt;K42,K43-K42,0)</f>
        <v>47729</v>
      </c>
    </row>
    <row r="47" spans="1:11" ht="12">
      <c r="A47" s="170" t="s">
        <v>188</v>
      </c>
      <c r="B47" s="171"/>
      <c r="C47" s="171"/>
      <c r="D47" s="171"/>
      <c r="E47" s="171"/>
      <c r="F47" s="171"/>
      <c r="G47" s="171"/>
      <c r="H47" s="172"/>
      <c r="I47" s="4">
        <v>151</v>
      </c>
      <c r="J47" s="13"/>
      <c r="K47" s="13"/>
    </row>
    <row r="48" spans="1:11" ht="12">
      <c r="A48" s="170" t="s">
        <v>208</v>
      </c>
      <c r="B48" s="171"/>
      <c r="C48" s="171"/>
      <c r="D48" s="171"/>
      <c r="E48" s="171"/>
      <c r="F48" s="171"/>
      <c r="G48" s="171"/>
      <c r="H48" s="172"/>
      <c r="I48" s="4">
        <v>152</v>
      </c>
      <c r="J48" s="12">
        <f>J44-J47</f>
        <v>-1842581</v>
      </c>
      <c r="K48" s="12">
        <f>K44-K47</f>
        <v>-47729</v>
      </c>
    </row>
    <row r="49" spans="1:11" ht="12">
      <c r="A49" s="173" t="s">
        <v>166</v>
      </c>
      <c r="B49" s="174"/>
      <c r="C49" s="174"/>
      <c r="D49" s="174"/>
      <c r="E49" s="174"/>
      <c r="F49" s="174"/>
      <c r="G49" s="174"/>
      <c r="H49" s="175"/>
      <c r="I49" s="4">
        <v>153</v>
      </c>
      <c r="J49" s="12">
        <f>IF(J48&gt;0,J48,0)</f>
        <v>0</v>
      </c>
      <c r="K49" s="12">
        <f>IF(K48&gt;0,K48,0)</f>
        <v>0</v>
      </c>
    </row>
    <row r="50" spans="1:11" ht="12">
      <c r="A50" s="207" t="s">
        <v>191</v>
      </c>
      <c r="B50" s="208"/>
      <c r="C50" s="208"/>
      <c r="D50" s="208"/>
      <c r="E50" s="208"/>
      <c r="F50" s="208"/>
      <c r="G50" s="208"/>
      <c r="H50" s="209"/>
      <c r="I50" s="5">
        <v>154</v>
      </c>
      <c r="J50" s="16">
        <f>IF(J48&lt;0,-J48,0)</f>
        <v>1842581</v>
      </c>
      <c r="K50" s="16">
        <f>IF(K48&lt;0,-K48,0)</f>
        <v>47729</v>
      </c>
    </row>
    <row r="51" spans="1:11" ht="12.75">
      <c r="A51" s="156" t="s">
        <v>104</v>
      </c>
      <c r="B51" s="157"/>
      <c r="C51" s="157"/>
      <c r="D51" s="157"/>
      <c r="E51" s="157"/>
      <c r="F51" s="157"/>
      <c r="G51" s="157"/>
      <c r="H51" s="157"/>
      <c r="I51" s="205"/>
      <c r="J51" s="205"/>
      <c r="K51" s="206"/>
    </row>
    <row r="52" spans="1:11" ht="12">
      <c r="A52" s="160" t="s">
        <v>160</v>
      </c>
      <c r="B52" s="161"/>
      <c r="C52" s="161"/>
      <c r="D52" s="161"/>
      <c r="E52" s="161"/>
      <c r="F52" s="161"/>
      <c r="G52" s="161"/>
      <c r="H52" s="161"/>
      <c r="I52" s="162"/>
      <c r="J52" s="162"/>
      <c r="K52" s="163"/>
    </row>
    <row r="53" spans="1:11" ht="12">
      <c r="A53" s="199" t="s">
        <v>205</v>
      </c>
      <c r="B53" s="200"/>
      <c r="C53" s="200"/>
      <c r="D53" s="200"/>
      <c r="E53" s="200"/>
      <c r="F53" s="200"/>
      <c r="G53" s="200"/>
      <c r="H53" s="201"/>
      <c r="I53" s="4">
        <v>155</v>
      </c>
      <c r="J53" s="13"/>
      <c r="K53" s="13"/>
    </row>
    <row r="54" spans="1:11" ht="12">
      <c r="A54" s="199" t="s">
        <v>206</v>
      </c>
      <c r="B54" s="200"/>
      <c r="C54" s="200"/>
      <c r="D54" s="200"/>
      <c r="E54" s="200"/>
      <c r="F54" s="200"/>
      <c r="G54" s="200"/>
      <c r="H54" s="201"/>
      <c r="I54" s="4">
        <v>156</v>
      </c>
      <c r="J54" s="14"/>
      <c r="K54" s="14"/>
    </row>
    <row r="55" spans="1:11" ht="12.75">
      <c r="A55" s="156" t="s">
        <v>163</v>
      </c>
      <c r="B55" s="157"/>
      <c r="C55" s="157"/>
      <c r="D55" s="157"/>
      <c r="E55" s="157"/>
      <c r="F55" s="157"/>
      <c r="G55" s="157"/>
      <c r="H55" s="157"/>
      <c r="I55" s="205"/>
      <c r="J55" s="205"/>
      <c r="K55" s="206"/>
    </row>
    <row r="56" spans="1:11" ht="12">
      <c r="A56" s="160" t="s">
        <v>175</v>
      </c>
      <c r="B56" s="161"/>
      <c r="C56" s="161"/>
      <c r="D56" s="161"/>
      <c r="E56" s="161"/>
      <c r="F56" s="161"/>
      <c r="G56" s="161"/>
      <c r="H56" s="181"/>
      <c r="I56" s="18">
        <v>157</v>
      </c>
      <c r="J56" s="11">
        <v>-1842581</v>
      </c>
      <c r="K56" s="11">
        <v>-47729</v>
      </c>
    </row>
    <row r="57" spans="1:11" ht="12">
      <c r="A57" s="170" t="s">
        <v>192</v>
      </c>
      <c r="B57" s="171"/>
      <c r="C57" s="171"/>
      <c r="D57" s="171"/>
      <c r="E57" s="171"/>
      <c r="F57" s="171"/>
      <c r="G57" s="171"/>
      <c r="H57" s="172"/>
      <c r="I57" s="4">
        <v>158</v>
      </c>
      <c r="J57" s="12">
        <f>SUM(J58:J64)</f>
        <v>0</v>
      </c>
      <c r="K57" s="12">
        <f>SUM(K58:K64)</f>
        <v>0</v>
      </c>
    </row>
    <row r="58" spans="1:11" ht="12">
      <c r="A58" s="170" t="s">
        <v>199</v>
      </c>
      <c r="B58" s="171"/>
      <c r="C58" s="171"/>
      <c r="D58" s="171"/>
      <c r="E58" s="171"/>
      <c r="F58" s="171"/>
      <c r="G58" s="171"/>
      <c r="H58" s="172"/>
      <c r="I58" s="4">
        <v>159</v>
      </c>
      <c r="J58" s="13"/>
      <c r="K58" s="13"/>
    </row>
    <row r="59" spans="1:11" ht="12">
      <c r="A59" s="170" t="s">
        <v>200</v>
      </c>
      <c r="B59" s="171"/>
      <c r="C59" s="171"/>
      <c r="D59" s="171"/>
      <c r="E59" s="171"/>
      <c r="F59" s="171"/>
      <c r="G59" s="171"/>
      <c r="H59" s="172"/>
      <c r="I59" s="4">
        <v>160</v>
      </c>
      <c r="J59" s="13"/>
      <c r="K59" s="13"/>
    </row>
    <row r="60" spans="1:11" ht="12">
      <c r="A60" s="170" t="s">
        <v>39</v>
      </c>
      <c r="B60" s="171"/>
      <c r="C60" s="171"/>
      <c r="D60" s="171"/>
      <c r="E60" s="171"/>
      <c r="F60" s="171"/>
      <c r="G60" s="171"/>
      <c r="H60" s="172"/>
      <c r="I60" s="4">
        <v>161</v>
      </c>
      <c r="J60" s="13"/>
      <c r="K60" s="13"/>
    </row>
    <row r="61" spans="1:11" ht="12">
      <c r="A61" s="170" t="s">
        <v>201</v>
      </c>
      <c r="B61" s="171"/>
      <c r="C61" s="171"/>
      <c r="D61" s="171"/>
      <c r="E61" s="171"/>
      <c r="F61" s="171"/>
      <c r="G61" s="171"/>
      <c r="H61" s="172"/>
      <c r="I61" s="4">
        <v>162</v>
      </c>
      <c r="J61" s="13"/>
      <c r="K61" s="13"/>
    </row>
    <row r="62" spans="1:11" ht="12">
      <c r="A62" s="170" t="s">
        <v>202</v>
      </c>
      <c r="B62" s="171"/>
      <c r="C62" s="171"/>
      <c r="D62" s="171"/>
      <c r="E62" s="171"/>
      <c r="F62" s="171"/>
      <c r="G62" s="171"/>
      <c r="H62" s="172"/>
      <c r="I62" s="4">
        <v>163</v>
      </c>
      <c r="J62" s="13"/>
      <c r="K62" s="13"/>
    </row>
    <row r="63" spans="1:11" ht="12">
      <c r="A63" s="170" t="s">
        <v>203</v>
      </c>
      <c r="B63" s="171"/>
      <c r="C63" s="171"/>
      <c r="D63" s="171"/>
      <c r="E63" s="171"/>
      <c r="F63" s="171"/>
      <c r="G63" s="171"/>
      <c r="H63" s="172"/>
      <c r="I63" s="4">
        <v>164</v>
      </c>
      <c r="J63" s="13"/>
      <c r="K63" s="13"/>
    </row>
    <row r="64" spans="1:11" ht="12">
      <c r="A64" s="170" t="s">
        <v>204</v>
      </c>
      <c r="B64" s="171"/>
      <c r="C64" s="171"/>
      <c r="D64" s="171"/>
      <c r="E64" s="171"/>
      <c r="F64" s="171"/>
      <c r="G64" s="171"/>
      <c r="H64" s="172"/>
      <c r="I64" s="4">
        <v>165</v>
      </c>
      <c r="J64" s="13"/>
      <c r="K64" s="13"/>
    </row>
    <row r="65" spans="1:11" ht="12">
      <c r="A65" s="170" t="s">
        <v>193</v>
      </c>
      <c r="B65" s="171"/>
      <c r="C65" s="171"/>
      <c r="D65" s="171"/>
      <c r="E65" s="171"/>
      <c r="F65" s="171"/>
      <c r="G65" s="171"/>
      <c r="H65" s="172"/>
      <c r="I65" s="4">
        <v>166</v>
      </c>
      <c r="J65" s="13"/>
      <c r="K65" s="13"/>
    </row>
    <row r="66" spans="1:11" ht="12">
      <c r="A66" s="170" t="s">
        <v>167</v>
      </c>
      <c r="B66" s="171"/>
      <c r="C66" s="171"/>
      <c r="D66" s="171"/>
      <c r="E66" s="171"/>
      <c r="F66" s="171"/>
      <c r="G66" s="171"/>
      <c r="H66" s="172"/>
      <c r="I66" s="4">
        <v>167</v>
      </c>
      <c r="J66" s="12">
        <f>J57-J65</f>
        <v>0</v>
      </c>
      <c r="K66" s="12">
        <f>K57-K65</f>
        <v>0</v>
      </c>
    </row>
    <row r="67" spans="1:11" ht="12">
      <c r="A67" s="170" t="s">
        <v>168</v>
      </c>
      <c r="B67" s="171"/>
      <c r="C67" s="171"/>
      <c r="D67" s="171"/>
      <c r="E67" s="171"/>
      <c r="F67" s="171"/>
      <c r="G67" s="171"/>
      <c r="H67" s="172"/>
      <c r="I67" s="4">
        <v>168</v>
      </c>
      <c r="J67" s="16">
        <f>J56+J66</f>
        <v>-1842581</v>
      </c>
      <c r="K67" s="16">
        <f>K56+K66</f>
        <v>-47729</v>
      </c>
    </row>
    <row r="68" spans="1:11" ht="12.75">
      <c r="A68" s="156" t="s">
        <v>162</v>
      </c>
      <c r="B68" s="157"/>
      <c r="C68" s="157"/>
      <c r="D68" s="157"/>
      <c r="E68" s="157"/>
      <c r="F68" s="157"/>
      <c r="G68" s="157"/>
      <c r="H68" s="157"/>
      <c r="I68" s="205"/>
      <c r="J68" s="205"/>
      <c r="K68" s="206"/>
    </row>
    <row r="69" spans="1:11" ht="12">
      <c r="A69" s="160" t="s">
        <v>161</v>
      </c>
      <c r="B69" s="161"/>
      <c r="C69" s="161"/>
      <c r="D69" s="161"/>
      <c r="E69" s="161"/>
      <c r="F69" s="161"/>
      <c r="G69" s="161"/>
      <c r="H69" s="161"/>
      <c r="I69" s="162"/>
      <c r="J69" s="162"/>
      <c r="K69" s="163"/>
    </row>
    <row r="70" spans="1:11" ht="12">
      <c r="A70" s="199" t="s">
        <v>205</v>
      </c>
      <c r="B70" s="200"/>
      <c r="C70" s="200"/>
      <c r="D70" s="200"/>
      <c r="E70" s="200"/>
      <c r="F70" s="200"/>
      <c r="G70" s="200"/>
      <c r="H70" s="201"/>
      <c r="I70" s="4">
        <v>169</v>
      </c>
      <c r="J70" s="13"/>
      <c r="K70" s="13"/>
    </row>
    <row r="71" spans="1:11" ht="12">
      <c r="A71" s="202" t="s">
        <v>206</v>
      </c>
      <c r="B71" s="203"/>
      <c r="C71" s="203"/>
      <c r="D71" s="203"/>
      <c r="E71" s="203"/>
      <c r="F71" s="203"/>
      <c r="G71" s="203"/>
      <c r="H71" s="204"/>
      <c r="I71" s="7">
        <v>170</v>
      </c>
      <c r="J71" s="14"/>
      <c r="K71" s="14"/>
    </row>
  </sheetData>
  <sheetProtection password="B96E" sheet="1"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10" zoomScalePageLayoutView="0" workbookViewId="0" topLeftCell="A11">
      <selection activeCell="K52" sqref="K52"/>
    </sheetView>
  </sheetViews>
  <sheetFormatPr defaultColWidth="9.140625" defaultRowHeight="12.75"/>
  <sheetData>
    <row r="1" spans="1:11" ht="12">
      <c r="A1" s="218" t="s">
        <v>140</v>
      </c>
      <c r="B1" s="219"/>
      <c r="C1" s="219"/>
      <c r="D1" s="219"/>
      <c r="E1" s="219"/>
      <c r="F1" s="219"/>
      <c r="G1" s="219"/>
      <c r="H1" s="219"/>
      <c r="I1" s="219"/>
      <c r="J1" s="220"/>
      <c r="K1" s="184"/>
    </row>
    <row r="2" spans="1:11" ht="12">
      <c r="A2" s="222" t="s">
        <v>305</v>
      </c>
      <c r="B2" s="223"/>
      <c r="C2" s="223"/>
      <c r="D2" s="223"/>
      <c r="E2" s="223"/>
      <c r="F2" s="223"/>
      <c r="G2" s="223"/>
      <c r="H2" s="223"/>
      <c r="I2" s="223"/>
      <c r="J2" s="220"/>
      <c r="K2" s="221"/>
    </row>
    <row r="3" spans="1:11" ht="12.75">
      <c r="A3" s="71"/>
      <c r="B3" s="72"/>
      <c r="C3" s="72"/>
      <c r="D3" s="72"/>
      <c r="E3" s="72"/>
      <c r="F3" s="72"/>
      <c r="G3" s="72"/>
      <c r="H3" s="72"/>
      <c r="I3" s="72"/>
      <c r="J3" s="73"/>
      <c r="K3" s="3"/>
    </row>
    <row r="4" spans="1:11" ht="12">
      <c r="A4" s="224" t="s">
        <v>301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2.5" thickBot="1">
      <c r="A5" s="227" t="s">
        <v>50</v>
      </c>
      <c r="B5" s="227"/>
      <c r="C5" s="227"/>
      <c r="D5" s="227"/>
      <c r="E5" s="227"/>
      <c r="F5" s="227"/>
      <c r="G5" s="227"/>
      <c r="H5" s="227"/>
      <c r="I5" s="74" t="s">
        <v>253</v>
      </c>
      <c r="J5" s="75" t="s">
        <v>128</v>
      </c>
      <c r="K5" s="75" t="s">
        <v>129</v>
      </c>
    </row>
    <row r="6" spans="1:11" ht="12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7" t="s">
        <v>256</v>
      </c>
      <c r="K6" s="77" t="s">
        <v>257</v>
      </c>
    </row>
    <row r="7" spans="1:11" ht="12">
      <c r="A7" s="214" t="s">
        <v>134</v>
      </c>
      <c r="B7" s="215"/>
      <c r="C7" s="215"/>
      <c r="D7" s="215"/>
      <c r="E7" s="215"/>
      <c r="F7" s="215"/>
      <c r="G7" s="215"/>
      <c r="H7" s="215"/>
      <c r="I7" s="216"/>
      <c r="J7" s="216"/>
      <c r="K7" s="217"/>
    </row>
    <row r="8" spans="1:11" ht="12">
      <c r="A8" s="164" t="s">
        <v>34</v>
      </c>
      <c r="B8" s="165"/>
      <c r="C8" s="165"/>
      <c r="D8" s="165"/>
      <c r="E8" s="165"/>
      <c r="F8" s="165"/>
      <c r="G8" s="165"/>
      <c r="H8" s="165"/>
      <c r="I8" s="4">
        <v>1</v>
      </c>
      <c r="J8" s="8">
        <v>-1842581</v>
      </c>
      <c r="K8" s="13">
        <v>-47729</v>
      </c>
    </row>
    <row r="9" spans="1:11" ht="12">
      <c r="A9" s="164" t="s">
        <v>35</v>
      </c>
      <c r="B9" s="165"/>
      <c r="C9" s="165"/>
      <c r="D9" s="165"/>
      <c r="E9" s="165"/>
      <c r="F9" s="165"/>
      <c r="G9" s="165"/>
      <c r="H9" s="165"/>
      <c r="I9" s="4">
        <v>2</v>
      </c>
      <c r="J9" s="8">
        <v>11377</v>
      </c>
      <c r="K9" s="13">
        <v>14077</v>
      </c>
    </row>
    <row r="10" spans="1:11" ht="12">
      <c r="A10" s="164" t="s">
        <v>36</v>
      </c>
      <c r="B10" s="165"/>
      <c r="C10" s="165"/>
      <c r="D10" s="165"/>
      <c r="E10" s="165"/>
      <c r="F10" s="165"/>
      <c r="G10" s="165"/>
      <c r="H10" s="165"/>
      <c r="I10" s="4">
        <v>3</v>
      </c>
      <c r="J10" s="8"/>
      <c r="K10" s="13">
        <v>1497919</v>
      </c>
    </row>
    <row r="11" spans="1:11" ht="12">
      <c r="A11" s="164" t="s">
        <v>37</v>
      </c>
      <c r="B11" s="165"/>
      <c r="C11" s="165"/>
      <c r="D11" s="165"/>
      <c r="E11" s="165"/>
      <c r="F11" s="165"/>
      <c r="G11" s="165"/>
      <c r="H11" s="165"/>
      <c r="I11" s="4">
        <v>4</v>
      </c>
      <c r="J11" s="8">
        <v>200788</v>
      </c>
      <c r="K11" s="13"/>
    </row>
    <row r="12" spans="1:11" ht="12">
      <c r="A12" s="164" t="s">
        <v>38</v>
      </c>
      <c r="B12" s="165"/>
      <c r="C12" s="165"/>
      <c r="D12" s="165"/>
      <c r="E12" s="165"/>
      <c r="F12" s="165"/>
      <c r="G12" s="165"/>
      <c r="H12" s="165"/>
      <c r="I12" s="4">
        <v>5</v>
      </c>
      <c r="J12" s="8">
        <v>128606</v>
      </c>
      <c r="K12" s="13"/>
    </row>
    <row r="13" spans="1:11" ht="12">
      <c r="A13" s="164" t="s">
        <v>42</v>
      </c>
      <c r="B13" s="165"/>
      <c r="C13" s="165"/>
      <c r="D13" s="165"/>
      <c r="E13" s="165"/>
      <c r="F13" s="165"/>
      <c r="G13" s="165"/>
      <c r="H13" s="165"/>
      <c r="I13" s="4">
        <v>6</v>
      </c>
      <c r="J13" s="8">
        <v>3158104</v>
      </c>
      <c r="K13" s="13"/>
    </row>
    <row r="14" spans="1:11" ht="12">
      <c r="A14" s="170" t="s">
        <v>135</v>
      </c>
      <c r="B14" s="171"/>
      <c r="C14" s="171"/>
      <c r="D14" s="171"/>
      <c r="E14" s="171"/>
      <c r="F14" s="171"/>
      <c r="G14" s="171"/>
      <c r="H14" s="171"/>
      <c r="I14" s="4">
        <v>7</v>
      </c>
      <c r="J14" s="9">
        <f>SUM(J8:J13)</f>
        <v>1656294</v>
      </c>
      <c r="K14" s="12">
        <f>SUM(K8:K13)</f>
        <v>1464267</v>
      </c>
    </row>
    <row r="15" spans="1:11" ht="12">
      <c r="A15" s="164" t="s">
        <v>43</v>
      </c>
      <c r="B15" s="165"/>
      <c r="C15" s="165"/>
      <c r="D15" s="165"/>
      <c r="E15" s="165"/>
      <c r="F15" s="165"/>
      <c r="G15" s="165"/>
      <c r="H15" s="165"/>
      <c r="I15" s="4">
        <v>8</v>
      </c>
      <c r="J15" s="8">
        <v>565575</v>
      </c>
      <c r="K15" s="13"/>
    </row>
    <row r="16" spans="1:11" ht="12">
      <c r="A16" s="164" t="s">
        <v>44</v>
      </c>
      <c r="B16" s="165"/>
      <c r="C16" s="165"/>
      <c r="D16" s="165"/>
      <c r="E16" s="165"/>
      <c r="F16" s="165"/>
      <c r="G16" s="165"/>
      <c r="H16" s="165"/>
      <c r="I16" s="4">
        <v>9</v>
      </c>
      <c r="J16" s="8"/>
      <c r="K16" s="13">
        <v>27328</v>
      </c>
    </row>
    <row r="17" spans="1:11" ht="12">
      <c r="A17" s="164" t="s">
        <v>45</v>
      </c>
      <c r="B17" s="165"/>
      <c r="C17" s="165"/>
      <c r="D17" s="165"/>
      <c r="E17" s="165"/>
      <c r="F17" s="165"/>
      <c r="G17" s="165"/>
      <c r="H17" s="165"/>
      <c r="I17" s="4">
        <v>10</v>
      </c>
      <c r="J17" s="8"/>
      <c r="K17" s="13"/>
    </row>
    <row r="18" spans="1:11" ht="12">
      <c r="A18" s="164" t="s">
        <v>46</v>
      </c>
      <c r="B18" s="165"/>
      <c r="C18" s="165"/>
      <c r="D18" s="165"/>
      <c r="E18" s="165"/>
      <c r="F18" s="165"/>
      <c r="G18" s="165"/>
      <c r="H18" s="165"/>
      <c r="I18" s="4">
        <v>11</v>
      </c>
      <c r="J18" s="8">
        <v>238548</v>
      </c>
      <c r="K18" s="13">
        <v>207743</v>
      </c>
    </row>
    <row r="19" spans="1:11" ht="12">
      <c r="A19" s="170" t="s">
        <v>136</v>
      </c>
      <c r="B19" s="171"/>
      <c r="C19" s="171"/>
      <c r="D19" s="171"/>
      <c r="E19" s="171"/>
      <c r="F19" s="171"/>
      <c r="G19" s="171"/>
      <c r="H19" s="171"/>
      <c r="I19" s="4">
        <v>12</v>
      </c>
      <c r="J19" s="9">
        <f>SUM(J15:J18)</f>
        <v>804123</v>
      </c>
      <c r="K19" s="12">
        <f>SUM(K15:K18)</f>
        <v>235071</v>
      </c>
    </row>
    <row r="20" spans="1:11" ht="12">
      <c r="A20" s="170" t="s">
        <v>30</v>
      </c>
      <c r="B20" s="171"/>
      <c r="C20" s="171"/>
      <c r="D20" s="171"/>
      <c r="E20" s="171"/>
      <c r="F20" s="171"/>
      <c r="G20" s="171"/>
      <c r="H20" s="171"/>
      <c r="I20" s="4">
        <v>13</v>
      </c>
      <c r="J20" s="9">
        <f>IF(J14&gt;J19,J14-J19,0)</f>
        <v>852171</v>
      </c>
      <c r="K20" s="12">
        <f>IF(K14&gt;K19,K14-K19,0)</f>
        <v>1229196</v>
      </c>
    </row>
    <row r="21" spans="1:11" ht="12">
      <c r="A21" s="170" t="s">
        <v>31</v>
      </c>
      <c r="B21" s="171"/>
      <c r="C21" s="171"/>
      <c r="D21" s="171"/>
      <c r="E21" s="171"/>
      <c r="F21" s="171"/>
      <c r="G21" s="171"/>
      <c r="H21" s="17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">
      <c r="A22" s="214" t="s">
        <v>137</v>
      </c>
      <c r="B22" s="215"/>
      <c r="C22" s="215"/>
      <c r="D22" s="215"/>
      <c r="E22" s="215"/>
      <c r="F22" s="215"/>
      <c r="G22" s="215"/>
      <c r="H22" s="215"/>
      <c r="I22" s="216"/>
      <c r="J22" s="216"/>
      <c r="K22" s="217"/>
    </row>
    <row r="23" spans="1:11" ht="12">
      <c r="A23" s="164" t="s">
        <v>151</v>
      </c>
      <c r="B23" s="165"/>
      <c r="C23" s="165"/>
      <c r="D23" s="165"/>
      <c r="E23" s="165"/>
      <c r="F23" s="165"/>
      <c r="G23" s="165"/>
      <c r="H23" s="165"/>
      <c r="I23" s="4">
        <v>15</v>
      </c>
      <c r="J23" s="8"/>
      <c r="K23" s="13">
        <v>2854499</v>
      </c>
    </row>
    <row r="24" spans="1:11" ht="12">
      <c r="A24" s="164" t="s">
        <v>152</v>
      </c>
      <c r="B24" s="165"/>
      <c r="C24" s="165"/>
      <c r="D24" s="165"/>
      <c r="E24" s="165"/>
      <c r="F24" s="165"/>
      <c r="G24" s="165"/>
      <c r="H24" s="165"/>
      <c r="I24" s="4">
        <v>16</v>
      </c>
      <c r="J24" s="8"/>
      <c r="K24" s="13"/>
    </row>
    <row r="25" spans="1:11" ht="12">
      <c r="A25" s="164" t="s">
        <v>153</v>
      </c>
      <c r="B25" s="165"/>
      <c r="C25" s="165"/>
      <c r="D25" s="165"/>
      <c r="E25" s="165"/>
      <c r="F25" s="165"/>
      <c r="G25" s="165"/>
      <c r="H25" s="165"/>
      <c r="I25" s="4">
        <v>17</v>
      </c>
      <c r="J25" s="8"/>
      <c r="K25" s="13"/>
    </row>
    <row r="26" spans="1:11" ht="12">
      <c r="A26" s="164" t="s">
        <v>154</v>
      </c>
      <c r="B26" s="165"/>
      <c r="C26" s="165"/>
      <c r="D26" s="165"/>
      <c r="E26" s="165"/>
      <c r="F26" s="165"/>
      <c r="G26" s="165"/>
      <c r="H26" s="165"/>
      <c r="I26" s="4">
        <v>18</v>
      </c>
      <c r="J26" s="8"/>
      <c r="K26" s="13"/>
    </row>
    <row r="27" spans="1:11" ht="12">
      <c r="A27" s="164" t="s">
        <v>155</v>
      </c>
      <c r="B27" s="165"/>
      <c r="C27" s="165"/>
      <c r="D27" s="165"/>
      <c r="E27" s="165"/>
      <c r="F27" s="165"/>
      <c r="G27" s="165"/>
      <c r="H27" s="165"/>
      <c r="I27" s="4">
        <v>19</v>
      </c>
      <c r="J27" s="8">
        <v>66676</v>
      </c>
      <c r="K27" s="13"/>
    </row>
    <row r="28" spans="1:11" ht="12">
      <c r="A28" s="170" t="s">
        <v>141</v>
      </c>
      <c r="B28" s="171"/>
      <c r="C28" s="171"/>
      <c r="D28" s="171"/>
      <c r="E28" s="171"/>
      <c r="F28" s="171"/>
      <c r="G28" s="171"/>
      <c r="H28" s="171"/>
      <c r="I28" s="4">
        <v>20</v>
      </c>
      <c r="J28" s="9">
        <f>SUM(J23:J27)</f>
        <v>66676</v>
      </c>
      <c r="K28" s="12">
        <f>SUM(K23:K27)</f>
        <v>2854499</v>
      </c>
    </row>
    <row r="29" spans="1:11" ht="12">
      <c r="A29" s="164" t="s">
        <v>105</v>
      </c>
      <c r="B29" s="165"/>
      <c r="C29" s="165"/>
      <c r="D29" s="165"/>
      <c r="E29" s="165"/>
      <c r="F29" s="165"/>
      <c r="G29" s="165"/>
      <c r="H29" s="165"/>
      <c r="I29" s="4">
        <v>21</v>
      </c>
      <c r="J29" s="8">
        <v>597177</v>
      </c>
      <c r="K29" s="13">
        <v>4091005</v>
      </c>
    </row>
    <row r="30" spans="1:11" ht="12">
      <c r="A30" s="164" t="s">
        <v>106</v>
      </c>
      <c r="B30" s="165"/>
      <c r="C30" s="165"/>
      <c r="D30" s="165"/>
      <c r="E30" s="165"/>
      <c r="F30" s="165"/>
      <c r="G30" s="165"/>
      <c r="H30" s="165"/>
      <c r="I30" s="4">
        <v>22</v>
      </c>
      <c r="J30" s="8"/>
      <c r="K30" s="13"/>
    </row>
    <row r="31" spans="1:11" ht="12">
      <c r="A31" s="164" t="s">
        <v>10</v>
      </c>
      <c r="B31" s="165"/>
      <c r="C31" s="165"/>
      <c r="D31" s="165"/>
      <c r="E31" s="165"/>
      <c r="F31" s="165"/>
      <c r="G31" s="165"/>
      <c r="H31" s="165"/>
      <c r="I31" s="4">
        <v>23</v>
      </c>
      <c r="J31" s="8"/>
      <c r="K31" s="13"/>
    </row>
    <row r="32" spans="1:11" ht="12">
      <c r="A32" s="170" t="s">
        <v>2</v>
      </c>
      <c r="B32" s="171"/>
      <c r="C32" s="171"/>
      <c r="D32" s="171"/>
      <c r="E32" s="171"/>
      <c r="F32" s="171"/>
      <c r="G32" s="171"/>
      <c r="H32" s="171"/>
      <c r="I32" s="4">
        <v>24</v>
      </c>
      <c r="J32" s="9">
        <f>SUM(J29:J31)</f>
        <v>597177</v>
      </c>
      <c r="K32" s="12">
        <f>SUM(K29:K31)</f>
        <v>4091005</v>
      </c>
    </row>
    <row r="33" spans="1:11" ht="12">
      <c r="A33" s="170" t="s">
        <v>32</v>
      </c>
      <c r="B33" s="171"/>
      <c r="C33" s="171"/>
      <c r="D33" s="171"/>
      <c r="E33" s="171"/>
      <c r="F33" s="171"/>
      <c r="G33" s="171"/>
      <c r="H33" s="17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">
      <c r="A34" s="170" t="s">
        <v>33</v>
      </c>
      <c r="B34" s="171"/>
      <c r="C34" s="171"/>
      <c r="D34" s="171"/>
      <c r="E34" s="171"/>
      <c r="F34" s="171"/>
      <c r="G34" s="171"/>
      <c r="H34" s="171"/>
      <c r="I34" s="4">
        <v>26</v>
      </c>
      <c r="J34" s="9">
        <f>IF(J32&gt;J28,J32-J28,0)</f>
        <v>530501</v>
      </c>
      <c r="K34" s="12">
        <f>IF(K32&gt;K28,K32-K28,0)</f>
        <v>1236506</v>
      </c>
    </row>
    <row r="35" spans="1:11" ht="12">
      <c r="A35" s="214" t="s">
        <v>138</v>
      </c>
      <c r="B35" s="215"/>
      <c r="C35" s="215"/>
      <c r="D35" s="215"/>
      <c r="E35" s="215"/>
      <c r="F35" s="215"/>
      <c r="G35" s="215"/>
      <c r="H35" s="215"/>
      <c r="I35" s="216"/>
      <c r="J35" s="216"/>
      <c r="K35" s="217"/>
    </row>
    <row r="36" spans="1:11" ht="12">
      <c r="A36" s="164" t="s">
        <v>147</v>
      </c>
      <c r="B36" s="165"/>
      <c r="C36" s="165"/>
      <c r="D36" s="165"/>
      <c r="E36" s="165"/>
      <c r="F36" s="165"/>
      <c r="G36" s="165"/>
      <c r="H36" s="165"/>
      <c r="I36" s="4">
        <v>27</v>
      </c>
      <c r="J36" s="8"/>
      <c r="K36" s="13"/>
    </row>
    <row r="37" spans="1:11" ht="12">
      <c r="A37" s="164" t="s">
        <v>23</v>
      </c>
      <c r="B37" s="165"/>
      <c r="C37" s="165"/>
      <c r="D37" s="165"/>
      <c r="E37" s="165"/>
      <c r="F37" s="165"/>
      <c r="G37" s="165"/>
      <c r="H37" s="165"/>
      <c r="I37" s="4">
        <v>28</v>
      </c>
      <c r="J37" s="8">
        <v>773000</v>
      </c>
      <c r="K37" s="13"/>
    </row>
    <row r="38" spans="1:11" ht="12">
      <c r="A38" s="164" t="s">
        <v>24</v>
      </c>
      <c r="B38" s="165"/>
      <c r="C38" s="165"/>
      <c r="D38" s="165"/>
      <c r="E38" s="165"/>
      <c r="F38" s="165"/>
      <c r="G38" s="165"/>
      <c r="H38" s="165"/>
      <c r="I38" s="4">
        <v>29</v>
      </c>
      <c r="J38" s="8">
        <v>273000</v>
      </c>
      <c r="K38" s="13">
        <v>862243</v>
      </c>
    </row>
    <row r="39" spans="1:11" ht="12">
      <c r="A39" s="170" t="s">
        <v>59</v>
      </c>
      <c r="B39" s="171"/>
      <c r="C39" s="171"/>
      <c r="D39" s="171"/>
      <c r="E39" s="171"/>
      <c r="F39" s="171"/>
      <c r="G39" s="171"/>
      <c r="H39" s="171"/>
      <c r="I39" s="4">
        <v>30</v>
      </c>
      <c r="J39" s="9">
        <f>SUM(J36:J38)</f>
        <v>1046000</v>
      </c>
      <c r="K39" s="12">
        <f>SUM(K36:K38)</f>
        <v>862243</v>
      </c>
    </row>
    <row r="40" spans="1:11" ht="12">
      <c r="A40" s="164" t="s">
        <v>25</v>
      </c>
      <c r="B40" s="165"/>
      <c r="C40" s="165"/>
      <c r="D40" s="165"/>
      <c r="E40" s="165"/>
      <c r="F40" s="165"/>
      <c r="G40" s="165"/>
      <c r="H40" s="165"/>
      <c r="I40" s="4">
        <v>31</v>
      </c>
      <c r="J40" s="8">
        <v>373000</v>
      </c>
      <c r="K40" s="13"/>
    </row>
    <row r="41" spans="1:11" ht="12">
      <c r="A41" s="164" t="s">
        <v>26</v>
      </c>
      <c r="B41" s="165"/>
      <c r="C41" s="165"/>
      <c r="D41" s="165"/>
      <c r="E41" s="165"/>
      <c r="F41" s="165"/>
      <c r="G41" s="165"/>
      <c r="H41" s="165"/>
      <c r="I41" s="4">
        <v>32</v>
      </c>
      <c r="J41" s="8"/>
      <c r="K41" s="13"/>
    </row>
    <row r="42" spans="1:11" ht="12">
      <c r="A42" s="164" t="s">
        <v>27</v>
      </c>
      <c r="B42" s="165"/>
      <c r="C42" s="165"/>
      <c r="D42" s="165"/>
      <c r="E42" s="165"/>
      <c r="F42" s="165"/>
      <c r="G42" s="165"/>
      <c r="H42" s="165"/>
      <c r="I42" s="4">
        <v>33</v>
      </c>
      <c r="J42" s="8"/>
      <c r="K42" s="13"/>
    </row>
    <row r="43" spans="1:11" ht="12">
      <c r="A43" s="164" t="s">
        <v>28</v>
      </c>
      <c r="B43" s="165"/>
      <c r="C43" s="165"/>
      <c r="D43" s="165"/>
      <c r="E43" s="165"/>
      <c r="F43" s="165"/>
      <c r="G43" s="165"/>
      <c r="H43" s="165"/>
      <c r="I43" s="4">
        <v>34</v>
      </c>
      <c r="J43" s="8"/>
      <c r="K43" s="13"/>
    </row>
    <row r="44" spans="1:11" ht="12">
      <c r="A44" s="164" t="s">
        <v>29</v>
      </c>
      <c r="B44" s="165"/>
      <c r="C44" s="165"/>
      <c r="D44" s="165"/>
      <c r="E44" s="165"/>
      <c r="F44" s="165"/>
      <c r="G44" s="165"/>
      <c r="H44" s="165"/>
      <c r="I44" s="4">
        <v>35</v>
      </c>
      <c r="J44" s="8">
        <v>783400</v>
      </c>
      <c r="K44" s="13">
        <v>120100</v>
      </c>
    </row>
    <row r="45" spans="1:11" ht="12">
      <c r="A45" s="170" t="s">
        <v>60</v>
      </c>
      <c r="B45" s="171"/>
      <c r="C45" s="171"/>
      <c r="D45" s="171"/>
      <c r="E45" s="171"/>
      <c r="F45" s="171"/>
      <c r="G45" s="171"/>
      <c r="H45" s="171"/>
      <c r="I45" s="4">
        <v>36</v>
      </c>
      <c r="J45" s="9">
        <f>SUM(J40:J44)</f>
        <v>1156400</v>
      </c>
      <c r="K45" s="12">
        <f>SUM(K40:K44)</f>
        <v>120100</v>
      </c>
    </row>
    <row r="46" spans="1:11" ht="12">
      <c r="A46" s="170" t="s">
        <v>11</v>
      </c>
      <c r="B46" s="171"/>
      <c r="C46" s="171"/>
      <c r="D46" s="171"/>
      <c r="E46" s="171"/>
      <c r="F46" s="171"/>
      <c r="G46" s="171"/>
      <c r="H46" s="171"/>
      <c r="I46" s="4">
        <v>37</v>
      </c>
      <c r="J46" s="9">
        <f>IF(J39&gt;J45,J39-J45,0)</f>
        <v>0</v>
      </c>
      <c r="K46" s="12">
        <f>IF(K39&gt;K45,K39-K45,0)</f>
        <v>742143</v>
      </c>
    </row>
    <row r="47" spans="1:11" ht="12">
      <c r="A47" s="170" t="s">
        <v>12</v>
      </c>
      <c r="B47" s="171"/>
      <c r="C47" s="171"/>
      <c r="D47" s="171"/>
      <c r="E47" s="171"/>
      <c r="F47" s="171"/>
      <c r="G47" s="171"/>
      <c r="H47" s="171"/>
      <c r="I47" s="4">
        <v>38</v>
      </c>
      <c r="J47" s="9">
        <f>IF(J45&gt;J39,J45-J39,0)</f>
        <v>110400</v>
      </c>
      <c r="K47" s="12">
        <f>IF(K45&gt;K39,K45-K39,0)</f>
        <v>0</v>
      </c>
    </row>
    <row r="48" spans="1:11" ht="12">
      <c r="A48" s="164" t="s">
        <v>61</v>
      </c>
      <c r="B48" s="165"/>
      <c r="C48" s="165"/>
      <c r="D48" s="165"/>
      <c r="E48" s="165"/>
      <c r="F48" s="165"/>
      <c r="G48" s="165"/>
      <c r="H48" s="165"/>
      <c r="I48" s="4">
        <v>39</v>
      </c>
      <c r="J48" s="9">
        <f>IF(J20-J21+J33-J34+J46-J47&gt;0,J20-J21+J33-J34+J46-J47,0)</f>
        <v>211270</v>
      </c>
      <c r="K48" s="12">
        <f>IF(K20-K21+K33-K34+K46-K47&gt;0,K20-K21+K33-K34+K46-K47,0)</f>
        <v>734833</v>
      </c>
    </row>
    <row r="49" spans="1:11" ht="12">
      <c r="A49" s="164" t="s">
        <v>62</v>
      </c>
      <c r="B49" s="165"/>
      <c r="C49" s="165"/>
      <c r="D49" s="165"/>
      <c r="E49" s="165"/>
      <c r="F49" s="165"/>
      <c r="G49" s="165"/>
      <c r="H49" s="16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">
      <c r="A50" s="164" t="s">
        <v>139</v>
      </c>
      <c r="B50" s="165"/>
      <c r="C50" s="165"/>
      <c r="D50" s="165"/>
      <c r="E50" s="165"/>
      <c r="F50" s="165"/>
      <c r="G50" s="165"/>
      <c r="H50" s="165"/>
      <c r="I50" s="4">
        <v>41</v>
      </c>
      <c r="J50" s="8">
        <v>175628</v>
      </c>
      <c r="K50" s="13">
        <v>386898</v>
      </c>
    </row>
    <row r="51" spans="1:11" ht="12">
      <c r="A51" s="164" t="s">
        <v>148</v>
      </c>
      <c r="B51" s="165"/>
      <c r="C51" s="165"/>
      <c r="D51" s="165"/>
      <c r="E51" s="165"/>
      <c r="F51" s="165"/>
      <c r="G51" s="165"/>
      <c r="H51" s="165"/>
      <c r="I51" s="4">
        <v>42</v>
      </c>
      <c r="J51" s="8">
        <v>211270</v>
      </c>
      <c r="K51" s="13">
        <v>734833</v>
      </c>
    </row>
    <row r="52" spans="1:11" ht="12">
      <c r="A52" s="164" t="s">
        <v>149</v>
      </c>
      <c r="B52" s="165"/>
      <c r="C52" s="165"/>
      <c r="D52" s="165"/>
      <c r="E52" s="165"/>
      <c r="F52" s="165"/>
      <c r="G52" s="165"/>
      <c r="H52" s="165"/>
      <c r="I52" s="4">
        <v>43</v>
      </c>
      <c r="J52" s="8"/>
      <c r="K52" s="13"/>
    </row>
    <row r="53" spans="1:11" ht="12">
      <c r="A53" s="167" t="s">
        <v>150</v>
      </c>
      <c r="B53" s="168"/>
      <c r="C53" s="168"/>
      <c r="D53" s="168"/>
      <c r="E53" s="168"/>
      <c r="F53" s="168"/>
      <c r="G53" s="168"/>
      <c r="H53" s="168"/>
      <c r="I53" s="7">
        <v>44</v>
      </c>
      <c r="J53" s="10">
        <f>J50+J51-J52</f>
        <v>386898</v>
      </c>
      <c r="K53" s="16">
        <f>K50+K51-K52</f>
        <v>1121731</v>
      </c>
    </row>
  </sheetData>
  <sheetProtection password="B96E" sheet="1"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16384" width="9.140625" style="81" customWidth="1"/>
  </cols>
  <sheetData>
    <row r="1" spans="1:12" ht="12">
      <c r="A1" s="244" t="s">
        <v>254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0"/>
    </row>
    <row r="2" spans="1:12" ht="15">
      <c r="A2" s="78"/>
      <c r="B2" s="79"/>
      <c r="C2" s="231" t="s">
        <v>255</v>
      </c>
      <c r="D2" s="231"/>
      <c r="E2" s="83">
        <v>43101</v>
      </c>
      <c r="F2" s="82" t="s">
        <v>221</v>
      </c>
      <c r="G2" s="232">
        <v>43465</v>
      </c>
      <c r="H2" s="233"/>
      <c r="I2" s="79"/>
      <c r="J2" s="79"/>
      <c r="K2" s="79"/>
      <c r="L2" s="80"/>
    </row>
    <row r="3" spans="1:11" ht="22.5" thickBot="1">
      <c r="A3" s="234" t="s">
        <v>50</v>
      </c>
      <c r="B3" s="234"/>
      <c r="C3" s="234"/>
      <c r="D3" s="234"/>
      <c r="E3" s="234"/>
      <c r="F3" s="234"/>
      <c r="G3" s="234"/>
      <c r="H3" s="234"/>
      <c r="I3" s="84" t="s">
        <v>278</v>
      </c>
      <c r="J3" s="85" t="s">
        <v>128</v>
      </c>
      <c r="K3" s="85" t="s">
        <v>129</v>
      </c>
    </row>
    <row r="4" spans="1:11" ht="12">
      <c r="A4" s="235">
        <v>1</v>
      </c>
      <c r="B4" s="235"/>
      <c r="C4" s="235"/>
      <c r="D4" s="235"/>
      <c r="E4" s="235"/>
      <c r="F4" s="235"/>
      <c r="G4" s="235"/>
      <c r="H4" s="235"/>
      <c r="I4" s="87">
        <v>2</v>
      </c>
      <c r="J4" s="86" t="s">
        <v>256</v>
      </c>
      <c r="K4" s="86" t="s">
        <v>257</v>
      </c>
    </row>
    <row r="5" spans="1:11" ht="12">
      <c r="A5" s="229" t="s">
        <v>258</v>
      </c>
      <c r="B5" s="230"/>
      <c r="C5" s="230"/>
      <c r="D5" s="230"/>
      <c r="E5" s="230"/>
      <c r="F5" s="230"/>
      <c r="G5" s="230"/>
      <c r="H5" s="230"/>
      <c r="I5" s="88">
        <v>1</v>
      </c>
      <c r="J5" s="89">
        <v>3600000</v>
      </c>
      <c r="K5" s="89">
        <v>3600000</v>
      </c>
    </row>
    <row r="6" spans="1:11" ht="12">
      <c r="A6" s="229" t="s">
        <v>259</v>
      </c>
      <c r="B6" s="230"/>
      <c r="C6" s="230"/>
      <c r="D6" s="230"/>
      <c r="E6" s="230"/>
      <c r="F6" s="230"/>
      <c r="G6" s="230"/>
      <c r="H6" s="230"/>
      <c r="I6" s="88">
        <v>2</v>
      </c>
      <c r="J6" s="90">
        <v>21363005</v>
      </c>
      <c r="K6" s="90">
        <v>21363005</v>
      </c>
    </row>
    <row r="7" spans="1:11" ht="12">
      <c r="A7" s="229" t="s">
        <v>260</v>
      </c>
      <c r="B7" s="230"/>
      <c r="C7" s="230"/>
      <c r="D7" s="230"/>
      <c r="E7" s="230"/>
      <c r="F7" s="230"/>
      <c r="G7" s="230"/>
      <c r="H7" s="230"/>
      <c r="I7" s="88">
        <v>3</v>
      </c>
      <c r="J7" s="90">
        <v>180000</v>
      </c>
      <c r="K7" s="90">
        <v>180000</v>
      </c>
    </row>
    <row r="8" spans="1:11" ht="12">
      <c r="A8" s="229" t="s">
        <v>261</v>
      </c>
      <c r="B8" s="230"/>
      <c r="C8" s="230"/>
      <c r="D8" s="230"/>
      <c r="E8" s="230"/>
      <c r="F8" s="230"/>
      <c r="G8" s="230"/>
      <c r="H8" s="230"/>
      <c r="I8" s="88">
        <v>4</v>
      </c>
      <c r="J8" s="90">
        <v>-603863</v>
      </c>
      <c r="K8" s="90">
        <v>-2446444</v>
      </c>
    </row>
    <row r="9" spans="1:11" ht="12">
      <c r="A9" s="229" t="s">
        <v>262</v>
      </c>
      <c r="B9" s="230"/>
      <c r="C9" s="230"/>
      <c r="D9" s="230"/>
      <c r="E9" s="230"/>
      <c r="F9" s="230"/>
      <c r="G9" s="230"/>
      <c r="H9" s="230"/>
      <c r="I9" s="88">
        <v>5</v>
      </c>
      <c r="J9" s="90">
        <v>-1842581</v>
      </c>
      <c r="K9" s="90">
        <v>-47729</v>
      </c>
    </row>
    <row r="10" spans="1:11" ht="12">
      <c r="A10" s="229" t="s">
        <v>263</v>
      </c>
      <c r="B10" s="230"/>
      <c r="C10" s="230"/>
      <c r="D10" s="230"/>
      <c r="E10" s="230"/>
      <c r="F10" s="230"/>
      <c r="G10" s="230"/>
      <c r="H10" s="230"/>
      <c r="I10" s="88">
        <v>6</v>
      </c>
      <c r="J10" s="90">
        <v>-3884826</v>
      </c>
      <c r="K10" s="90">
        <v>-4098346</v>
      </c>
    </row>
    <row r="11" spans="1:11" ht="12">
      <c r="A11" s="229" t="s">
        <v>264</v>
      </c>
      <c r="B11" s="230"/>
      <c r="C11" s="230"/>
      <c r="D11" s="230"/>
      <c r="E11" s="230"/>
      <c r="F11" s="230"/>
      <c r="G11" s="230"/>
      <c r="H11" s="230"/>
      <c r="I11" s="88">
        <v>7</v>
      </c>
      <c r="J11" s="90"/>
      <c r="K11" s="90"/>
    </row>
    <row r="12" spans="1:11" ht="12">
      <c r="A12" s="229" t="s">
        <v>265</v>
      </c>
      <c r="B12" s="230"/>
      <c r="C12" s="230"/>
      <c r="D12" s="230"/>
      <c r="E12" s="230"/>
      <c r="F12" s="230"/>
      <c r="G12" s="230"/>
      <c r="H12" s="230"/>
      <c r="I12" s="88">
        <v>8</v>
      </c>
      <c r="J12" s="90">
        <v>-5095</v>
      </c>
      <c r="K12" s="90"/>
    </row>
    <row r="13" spans="1:11" ht="12">
      <c r="A13" s="229" t="s">
        <v>266</v>
      </c>
      <c r="B13" s="230"/>
      <c r="C13" s="230"/>
      <c r="D13" s="230"/>
      <c r="E13" s="230"/>
      <c r="F13" s="230"/>
      <c r="G13" s="230"/>
      <c r="H13" s="230"/>
      <c r="I13" s="88">
        <v>9</v>
      </c>
      <c r="J13" s="90"/>
      <c r="K13" s="90"/>
    </row>
    <row r="14" spans="1:11" ht="12">
      <c r="A14" s="240" t="s">
        <v>267</v>
      </c>
      <c r="B14" s="241"/>
      <c r="C14" s="241"/>
      <c r="D14" s="241"/>
      <c r="E14" s="241"/>
      <c r="F14" s="241"/>
      <c r="G14" s="241"/>
      <c r="H14" s="241"/>
      <c r="I14" s="88">
        <v>10</v>
      </c>
      <c r="J14" s="91">
        <f>SUM(J5:J13)</f>
        <v>18806640</v>
      </c>
      <c r="K14" s="91">
        <f>SUM(K5:K13)</f>
        <v>18550486</v>
      </c>
    </row>
    <row r="15" spans="1:11" ht="12">
      <c r="A15" s="229" t="s">
        <v>268</v>
      </c>
      <c r="B15" s="230"/>
      <c r="C15" s="230"/>
      <c r="D15" s="230"/>
      <c r="E15" s="230"/>
      <c r="F15" s="230"/>
      <c r="G15" s="230"/>
      <c r="H15" s="230"/>
      <c r="I15" s="88">
        <v>11</v>
      </c>
      <c r="J15" s="90"/>
      <c r="K15" s="90"/>
    </row>
    <row r="16" spans="1:11" ht="12">
      <c r="A16" s="229" t="s">
        <v>269</v>
      </c>
      <c r="B16" s="230"/>
      <c r="C16" s="230"/>
      <c r="D16" s="230"/>
      <c r="E16" s="230"/>
      <c r="F16" s="230"/>
      <c r="G16" s="230"/>
      <c r="H16" s="230"/>
      <c r="I16" s="88">
        <v>12</v>
      </c>
      <c r="J16" s="90"/>
      <c r="K16" s="90"/>
    </row>
    <row r="17" spans="1:11" ht="12">
      <c r="A17" s="229" t="s">
        <v>270</v>
      </c>
      <c r="B17" s="230"/>
      <c r="C17" s="230"/>
      <c r="D17" s="230"/>
      <c r="E17" s="230"/>
      <c r="F17" s="230"/>
      <c r="G17" s="230"/>
      <c r="H17" s="230"/>
      <c r="I17" s="88">
        <v>13</v>
      </c>
      <c r="J17" s="90"/>
      <c r="K17" s="90"/>
    </row>
    <row r="18" spans="1:11" ht="12">
      <c r="A18" s="229" t="s">
        <v>271</v>
      </c>
      <c r="B18" s="230"/>
      <c r="C18" s="230"/>
      <c r="D18" s="230"/>
      <c r="E18" s="230"/>
      <c r="F18" s="230"/>
      <c r="G18" s="230"/>
      <c r="H18" s="230"/>
      <c r="I18" s="88">
        <v>14</v>
      </c>
      <c r="J18" s="90"/>
      <c r="K18" s="90"/>
    </row>
    <row r="19" spans="1:11" ht="12">
      <c r="A19" s="229" t="s">
        <v>272</v>
      </c>
      <c r="B19" s="230"/>
      <c r="C19" s="230"/>
      <c r="D19" s="230"/>
      <c r="E19" s="230"/>
      <c r="F19" s="230"/>
      <c r="G19" s="230"/>
      <c r="H19" s="230"/>
      <c r="I19" s="88">
        <v>15</v>
      </c>
      <c r="J19" s="90"/>
      <c r="K19" s="90"/>
    </row>
    <row r="20" spans="1:11" ht="12">
      <c r="A20" s="229" t="s">
        <v>273</v>
      </c>
      <c r="B20" s="230"/>
      <c r="C20" s="230"/>
      <c r="D20" s="230"/>
      <c r="E20" s="230"/>
      <c r="F20" s="230"/>
      <c r="G20" s="230"/>
      <c r="H20" s="230"/>
      <c r="I20" s="88">
        <v>16</v>
      </c>
      <c r="J20" s="90"/>
      <c r="K20" s="90"/>
    </row>
    <row r="21" spans="1:11" ht="12">
      <c r="A21" s="240" t="s">
        <v>274</v>
      </c>
      <c r="B21" s="241"/>
      <c r="C21" s="241"/>
      <c r="D21" s="241"/>
      <c r="E21" s="241"/>
      <c r="F21" s="241"/>
      <c r="G21" s="241"/>
      <c r="H21" s="241"/>
      <c r="I21" s="88">
        <v>17</v>
      </c>
      <c r="J21" s="92">
        <f>SUM(J15:J20)</f>
        <v>0</v>
      </c>
      <c r="K21" s="92">
        <f>SUM(K15:K20)</f>
        <v>0</v>
      </c>
    </row>
    <row r="22" spans="1:11" ht="12">
      <c r="A22" s="246"/>
      <c r="B22" s="247"/>
      <c r="C22" s="247"/>
      <c r="D22" s="247"/>
      <c r="E22" s="247"/>
      <c r="F22" s="247"/>
      <c r="G22" s="247"/>
      <c r="H22" s="247"/>
      <c r="I22" s="248"/>
      <c r="J22" s="248"/>
      <c r="K22" s="249"/>
    </row>
    <row r="23" spans="1:11" ht="12">
      <c r="A23" s="236" t="s">
        <v>275</v>
      </c>
      <c r="B23" s="237"/>
      <c r="C23" s="237"/>
      <c r="D23" s="237"/>
      <c r="E23" s="237"/>
      <c r="F23" s="237"/>
      <c r="G23" s="237"/>
      <c r="H23" s="237"/>
      <c r="I23" s="93">
        <v>18</v>
      </c>
      <c r="J23" s="89"/>
      <c r="K23" s="89"/>
    </row>
    <row r="24" spans="1:11" ht="23.25" customHeight="1">
      <c r="A24" s="238" t="s">
        <v>276</v>
      </c>
      <c r="B24" s="239"/>
      <c r="C24" s="239"/>
      <c r="D24" s="239"/>
      <c r="E24" s="239"/>
      <c r="F24" s="239"/>
      <c r="G24" s="239"/>
      <c r="H24" s="239"/>
      <c r="I24" s="94">
        <v>19</v>
      </c>
      <c r="J24" s="92"/>
      <c r="K24" s="92"/>
    </row>
    <row r="25" spans="1:11" ht="30" customHeight="1">
      <c r="A25" s="242" t="s">
        <v>277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 password="B96E" sheet="1"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User</cp:lastModifiedBy>
  <cp:lastPrinted>2018-04-20T18:24:37Z</cp:lastPrinted>
  <dcterms:created xsi:type="dcterms:W3CDTF">2008-10-17T11:51:54Z</dcterms:created>
  <dcterms:modified xsi:type="dcterms:W3CDTF">2019-04-23T13:03:28Z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