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88" windowWidth="20376" windowHeight="4452" activeTab="0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<sst xmlns="http://schemas.openxmlformats.org/spreadsheetml/2006/main" count="336" uniqueCount="309">
  <si>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</si>
  <si>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</si>
  <si>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</si>
  <si>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</si>
  <si>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</si>
  <si>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</si>
  <si>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</si>
  <si>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</si>
  <si>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</si>
  <si>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023/202-311</t>
  </si>
  <si>
    <t>023/250-357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</si>
  <si>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</si>
  <si>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</si>
  <si>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</si>
  <si>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</si>
  <si>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</si>
  <si>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</si>
  <si>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</si>
  <si>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</si>
  <si>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</si>
  <si>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</si>
  <si>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</si>
  <si>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</si>
  <si>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</si>
  <si>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</si>
  <si>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</si>
  <si>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</si>
  <si>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</si>
  <si>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</si>
  <si>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</si>
  <si>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</si>
  <si>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</si>
  <si>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</si>
  <si>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</si>
  <si>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</si>
  <si>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</si>
  <si>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</si>
  <si>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</si>
  <si>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</si>
  <si>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</si>
  <si>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</si>
  <si>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</si>
  <si>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</si>
  <si>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</si>
  <si>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</si>
  <si>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</si>
  <si>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</si>
  <si>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</si>
  <si>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</si>
  <si>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</si>
  <si>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</si>
  <si>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</si>
  <si>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</si>
  <si>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</si>
  <si>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</si>
  <si>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</si>
  <si>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</si>
  <si>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</si>
  <si>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</si>
  <si>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</si>
  <si>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</si>
  <si>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</si>
  <si>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</si>
  <si>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</si>
  <si>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</si>
  <si>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</si>
  <si>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</si>
  <si>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</si>
  <si>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</si>
  <si>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</si>
  <si>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</si>
  <si>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</si>
  <si>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</si>
  <si>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</si>
  <si>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</si>
  <si>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</si>
  <si>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</si>
  <si>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</si>
  <si>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</si>
  <si>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</si>
  <si>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</si>
  <si>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</si>
  <si>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</si>
  <si>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</si>
  <si>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</si>
  <si>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</si>
  <si>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</si>
  <si>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</si>
  <si>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</si>
  <si>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</si>
  <si>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</si>
  <si>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</si>
  <si>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</si>
  <si>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</si>
  <si>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</si>
  <si>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</si>
  <si>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</si>
  <si>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</si>
  <si>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</si>
  <si>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</si>
  <si>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</si>
  <si>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</si>
  <si>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</si>
  <si>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</si>
  <si>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</si>
  <si>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</si>
  <si>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</si>
  <si>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</si>
  <si>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</si>
  <si>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</si>
  <si>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</si>
  <si>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</si>
  <si>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</si>
  <si>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</si>
  <si>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</si>
  <si>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</si>
  <si>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</si>
  <si>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</si>
  <si>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</si>
  <si>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</si>
  <si>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</si>
  <si>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</si>
  <si>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</si>
  <si>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</si>
  <si>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</si>
  <si>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</si>
  <si>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</si>
  <si>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</si>
  <si>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</si>
  <si>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</si>
  <si>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</si>
  <si>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</si>
  <si>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</si>
  <si>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</si>
  <si>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</si>
  <si>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</si>
  <si>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</si>
  <si>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</si>
  <si>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</si>
  <si>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</si>
  <si>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</si>
  <si>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</si>
  <si>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</si>
  <si>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</si>
  <si>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</si>
  <si>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</si>
  <si>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</si>
  <si>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</si>
  <si>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</si>
  <si>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</si>
  <si>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</si>
  <si>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</si>
  <si>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</si>
  <si>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</si>
  <si>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</si>
  <si>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</si>
  <si>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</si>
  <si>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</si>
  <si>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</si>
  <si>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</si>
  <si>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</si>
  <si>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</si>
  <si>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</si>
  <si>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</si>
  <si>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</si>
  <si>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</si>
  <si>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</si>
  <si>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</si>
  <si>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</si>
  <si>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</si>
  <si>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</si>
  <si>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</si>
  <si>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</si>
  <si>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</si>
  <si>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</si>
  <si>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</si>
  <si>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</si>
  <si>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</si>
  <si>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</si>
  <si>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</si>
  <si>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</si>
  <si>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</si>
  <si>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</si>
  <si>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</si>
  <si>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</si>
  <si>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</si>
  <si>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</si>
  <si>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</si>
  <si>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</si>
  <si>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</si>
  <si>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</si>
  <si>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</si>
  <si>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</si>
  <si>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</si>
  <si>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</si>
  <si>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</si>
  <si>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</si>
  <si>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</si>
  <si>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</si>
  <si>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</si>
  <si>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</si>
  <si>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</si>
  <si>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</si>
  <si>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</si>
  <si>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</si>
  <si>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</si>
  <si>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</si>
  <si>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</si>
  <si>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</si>
  <si>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</si>
  <si>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</si>
  <si>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</si>
  <si>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</si>
  <si>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</si>
  <si>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</si>
  <si>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</si>
  <si>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</si>
  <si>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</si>
  <si>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</si>
  <si>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</si>
  <si>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</si>
  <si>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</si>
  <si>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</si>
  <si>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</si>
  <si>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</si>
  <si>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</si>
  <si>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</si>
  <si>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</si>
  <si>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</si>
  <si>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</si>
  <si>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</si>
  <si>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</si>
  <si>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</si>
  <si>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</si>
  <si>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</si>
  <si>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</si>
  <si>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</si>
  <si>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</si>
  <si>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</si>
  <si>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</si>
  <si>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</si>
  <si>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</si>
  <si>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</si>
  <si>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</si>
  <si>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</si>
  <si>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</si>
  <si>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</si>
  <si>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</si>
  <si>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</si>
  <si>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</si>
  <si>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</si>
  <si>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</si>
  <si>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</si>
  <si>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</si>
  <si>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</si>
  <si>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</si>
  <si>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</si>
  <si>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</si>
  <si>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</si>
  <si>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</si>
  <si>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</si>
  <si>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</si>
  <si>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</si>
  <si>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</si>
  <si>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</si>
  <si>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</si>
  <si>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</si>
  <si>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</si>
  <si>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</si>
  <si>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</si>
  <si>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</si>
  <si>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</si>
  <si>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</si>
  <si>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</si>
  <si>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</si>
  <si>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</si>
  <si>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</si>
  <si>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</si>
  <si>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</si>
  <si>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</si>
  <si>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</si>
  <si>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</si>
  <si>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</si>
  <si>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</si>
  <si>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</si>
  <si>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</si>
  <si>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</si>
  <si>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</si>
  <si>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</si>
  <si>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</si>
  <si>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</si>
  <si>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</si>
  <si>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KOŠČICA NIKOLA</t>
  </si>
  <si>
    <t>nikola.koscica@tankerska.hr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</si>
  <si>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</si>
  <si>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</si>
  <si>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</si>
  <si>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</si>
  <si>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</si>
  <si>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</si>
  <si>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</si>
  <si>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JOHN KARAVANIĆ</t>
  </si>
  <si>
    <t>Company:  30312968003; TANKERSKA NEXT GENERATION D.D.</t>
  </si>
  <si>
    <t>as at 31.12.2014.</t>
  </si>
  <si>
    <t>for period  22.08.2014. to 31.12.2014.</t>
  </si>
  <si>
    <t>period 22.08.2014. to 31.12.2014.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</si>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</sst>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0" fillId="0" borderId="30" xfId="0" applyFill="1" applyBorder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 applyProtection="1">
      <alignment horizontal="right"/>
      <protection hidden="1"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rmal_TFI-POD_OPĆI PODACI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ola.koscica@tankerska.hr" TargetMode="External" /><Relationship Id="rId2" Type="http://schemas.openxmlformats.org/officeDocument/2006/relationships/hyperlink" Target="mailto:info@tankerska.hr" TargetMode="External" /><Relationship Id="rId3" Type="http://schemas.openxmlformats.org/officeDocument/2006/relationships/hyperlink" Target="http://www.tankersk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D15" sqref="D15"/>
    </sheetView>
  </sheetViews>
  <sheetFormatPr defaultColWidth="9.140625" defaultRowHeight="12.75"/>
  <cols>
    <col min="1" max="1" width="9.140625" style="11" customWidth="1"/>
    <col min="2" max="2" width="18.5742187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4" t="s">
        <v>12</v>
      </c>
      <c r="B1" s="165"/>
      <c r="C1" s="165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28" t="s">
        <v>13</v>
      </c>
      <c r="B2" s="129"/>
      <c r="C2" s="129"/>
      <c r="D2" s="130"/>
      <c r="E2" s="109">
        <v>41873</v>
      </c>
      <c r="F2" s="12"/>
      <c r="G2" s="117" t="s">
        <v>35</v>
      </c>
      <c r="H2" s="109">
        <v>42004</v>
      </c>
      <c r="I2" s="76"/>
      <c r="J2" s="10"/>
      <c r="K2" s="10"/>
      <c r="L2" s="10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10"/>
      <c r="K3" s="10"/>
      <c r="L3" s="10"/>
    </row>
    <row r="4" spans="1:12" ht="15">
      <c r="A4" s="131" t="s">
        <v>11</v>
      </c>
      <c r="B4" s="132"/>
      <c r="C4" s="132"/>
      <c r="D4" s="132"/>
      <c r="E4" s="132"/>
      <c r="F4" s="132"/>
      <c r="G4" s="132"/>
      <c r="H4" s="132"/>
      <c r="I4" s="133"/>
      <c r="J4" s="10"/>
      <c r="K4" s="10"/>
      <c r="L4" s="10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10"/>
      <c r="K5" s="10"/>
      <c r="L5" s="10"/>
    </row>
    <row r="6" spans="1:12" ht="12.75">
      <c r="A6" s="134" t="s">
        <v>38</v>
      </c>
      <c r="B6" s="135"/>
      <c r="C6" s="126" t="s">
        <v>295</v>
      </c>
      <c r="D6" s="127"/>
      <c r="E6" s="28"/>
      <c r="F6" s="28"/>
      <c r="G6" s="28"/>
      <c r="H6" s="28"/>
      <c r="I6" s="82"/>
      <c r="J6" s="10"/>
      <c r="K6" s="10"/>
      <c r="L6" s="10"/>
    </row>
    <row r="7" spans="1:12" ht="12.75">
      <c r="A7" s="83"/>
      <c r="B7" s="21"/>
      <c r="C7" s="15"/>
      <c r="D7" s="15"/>
      <c r="E7" s="28"/>
      <c r="F7" s="28"/>
      <c r="G7" s="28"/>
      <c r="H7" s="28"/>
      <c r="I7" s="82"/>
      <c r="J7" s="10"/>
      <c r="K7" s="10"/>
      <c r="L7" s="10"/>
    </row>
    <row r="8" spans="1:12" ht="18" customHeight="1">
      <c r="A8" s="136" t="s">
        <v>14</v>
      </c>
      <c r="B8" s="137"/>
      <c r="C8" s="126" t="s">
        <v>296</v>
      </c>
      <c r="D8" s="127"/>
      <c r="E8" s="28"/>
      <c r="F8" s="28"/>
      <c r="G8" s="28"/>
      <c r="H8" s="28"/>
      <c r="I8" s="84"/>
      <c r="J8" s="10"/>
      <c r="K8" s="10"/>
      <c r="L8" s="10"/>
    </row>
    <row r="9" spans="1:12" ht="12.75">
      <c r="A9" s="85"/>
      <c r="B9" s="45"/>
      <c r="C9" s="19"/>
      <c r="D9" s="25"/>
      <c r="E9" s="15"/>
      <c r="F9" s="15"/>
      <c r="G9" s="15"/>
      <c r="H9" s="15"/>
      <c r="I9" s="84"/>
      <c r="J9" s="10"/>
      <c r="K9" s="10"/>
      <c r="L9" s="10"/>
    </row>
    <row r="10" spans="1:12" ht="12.75">
      <c r="A10" s="123" t="s">
        <v>15</v>
      </c>
      <c r="B10" s="124"/>
      <c r="C10" s="126" t="s">
        <v>297</v>
      </c>
      <c r="D10" s="127"/>
      <c r="E10" s="15"/>
      <c r="F10" s="15"/>
      <c r="G10" s="15"/>
      <c r="H10" s="15"/>
      <c r="I10" s="84"/>
      <c r="J10" s="10"/>
      <c r="K10" s="10"/>
      <c r="L10" s="10"/>
    </row>
    <row r="11" spans="1:12" ht="12.75">
      <c r="A11" s="125"/>
      <c r="B11" s="124"/>
      <c r="C11" s="15"/>
      <c r="D11" s="15"/>
      <c r="E11" s="15"/>
      <c r="F11" s="15"/>
      <c r="G11" s="15"/>
      <c r="H11" s="15"/>
      <c r="I11" s="84"/>
      <c r="J11" s="10"/>
      <c r="K11" s="10"/>
      <c r="L11" s="10"/>
    </row>
    <row r="12" spans="1:12" ht="12.75">
      <c r="A12" s="138" t="s">
        <v>16</v>
      </c>
      <c r="B12" s="139"/>
      <c r="C12" s="140" t="s">
        <v>298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119"/>
      <c r="B13" s="120"/>
      <c r="C13" s="20"/>
      <c r="D13" s="15"/>
      <c r="E13" s="15"/>
      <c r="F13" s="15"/>
      <c r="G13" s="15"/>
      <c r="H13" s="15"/>
      <c r="I13" s="84"/>
      <c r="J13" s="10"/>
      <c r="K13" s="10"/>
      <c r="L13" s="10"/>
    </row>
    <row r="14" spans="1:12" ht="12.75">
      <c r="A14" s="138" t="s">
        <v>17</v>
      </c>
      <c r="B14" s="139"/>
      <c r="C14" s="146">
        <v>23000</v>
      </c>
      <c r="D14" s="147"/>
      <c r="E14" s="15"/>
      <c r="F14" s="140" t="s">
        <v>6</v>
      </c>
      <c r="G14" s="141"/>
      <c r="H14" s="141"/>
      <c r="I14" s="142"/>
      <c r="J14" s="10"/>
      <c r="K14" s="10"/>
      <c r="L14" s="10"/>
    </row>
    <row r="15" spans="1:12" ht="12.75">
      <c r="A15" s="119"/>
      <c r="B15" s="120"/>
      <c r="C15" s="15"/>
      <c r="D15" s="15"/>
      <c r="E15" s="15"/>
      <c r="F15" s="15"/>
      <c r="G15" s="15"/>
      <c r="H15" s="15"/>
      <c r="I15" s="84"/>
      <c r="J15" s="10"/>
      <c r="K15" s="10"/>
      <c r="L15" s="10"/>
    </row>
    <row r="16" spans="1:12" ht="12.75">
      <c r="A16" s="138" t="s">
        <v>18</v>
      </c>
      <c r="B16" s="139"/>
      <c r="C16" s="140" t="s">
        <v>7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119"/>
      <c r="B17" s="120"/>
      <c r="C17" s="15"/>
      <c r="D17" s="15"/>
      <c r="E17" s="15"/>
      <c r="F17" s="15"/>
      <c r="G17" s="15"/>
      <c r="H17" s="15"/>
      <c r="I17" s="84"/>
      <c r="J17" s="10"/>
      <c r="K17" s="10"/>
      <c r="L17" s="10"/>
    </row>
    <row r="18" spans="1:12" ht="12.75">
      <c r="A18" s="138" t="s">
        <v>19</v>
      </c>
      <c r="B18" s="139"/>
      <c r="C18" s="143" t="s">
        <v>299</v>
      </c>
      <c r="D18" s="144"/>
      <c r="E18" s="144"/>
      <c r="F18" s="144"/>
      <c r="G18" s="144"/>
      <c r="H18" s="144"/>
      <c r="I18" s="145"/>
      <c r="J18" s="10"/>
      <c r="K18" s="10"/>
      <c r="L18" s="10"/>
    </row>
    <row r="19" spans="1:12" ht="12.75">
      <c r="A19" s="119"/>
      <c r="B19" s="120"/>
      <c r="C19" s="20"/>
      <c r="D19" s="15"/>
      <c r="E19" s="15"/>
      <c r="F19" s="15"/>
      <c r="G19" s="15"/>
      <c r="H19" s="15"/>
      <c r="I19" s="84"/>
      <c r="J19" s="10"/>
      <c r="K19" s="10"/>
      <c r="L19" s="10"/>
    </row>
    <row r="20" spans="1:12" ht="12.75">
      <c r="A20" s="138" t="s">
        <v>20</v>
      </c>
      <c r="B20" s="139"/>
      <c r="C20" s="143" t="s">
        <v>300</v>
      </c>
      <c r="D20" s="144"/>
      <c r="E20" s="144"/>
      <c r="F20" s="144"/>
      <c r="G20" s="144"/>
      <c r="H20" s="144"/>
      <c r="I20" s="145"/>
      <c r="J20" s="10"/>
      <c r="K20" s="10"/>
      <c r="L20" s="10"/>
    </row>
    <row r="21" spans="1:12" ht="12.75">
      <c r="A21" s="119"/>
      <c r="B21" s="120"/>
      <c r="C21" s="20"/>
      <c r="D21" s="15"/>
      <c r="E21" s="15"/>
      <c r="F21" s="15"/>
      <c r="G21" s="15"/>
      <c r="H21" s="15"/>
      <c r="I21" s="84"/>
      <c r="J21" s="10"/>
      <c r="K21" s="10"/>
      <c r="L21" s="10"/>
    </row>
    <row r="22" spans="1:12" ht="12.75">
      <c r="A22" s="138" t="s">
        <v>21</v>
      </c>
      <c r="B22" s="139"/>
      <c r="C22" s="110">
        <v>520</v>
      </c>
      <c r="D22" s="140" t="s">
        <v>6</v>
      </c>
      <c r="E22" s="148"/>
      <c r="F22" s="149"/>
      <c r="G22" s="134"/>
      <c r="H22" s="151"/>
      <c r="I22" s="86"/>
      <c r="J22" s="10"/>
      <c r="K22" s="10"/>
      <c r="L22" s="10"/>
    </row>
    <row r="23" spans="1:12" ht="12.75">
      <c r="A23" s="119"/>
      <c r="B23" s="120"/>
      <c r="C23" s="15"/>
      <c r="D23" s="23"/>
      <c r="E23" s="23"/>
      <c r="F23" s="23"/>
      <c r="G23" s="23"/>
      <c r="H23" s="15"/>
      <c r="I23" s="84"/>
      <c r="J23" s="10"/>
      <c r="K23" s="10"/>
      <c r="L23" s="10"/>
    </row>
    <row r="24" spans="1:12" ht="12.75">
      <c r="A24" s="138" t="s">
        <v>22</v>
      </c>
      <c r="B24" s="139"/>
      <c r="C24" s="110">
        <v>13</v>
      </c>
      <c r="D24" s="140" t="s">
        <v>39</v>
      </c>
      <c r="E24" s="148"/>
      <c r="F24" s="148"/>
      <c r="G24" s="149"/>
      <c r="H24" s="46" t="s">
        <v>26</v>
      </c>
      <c r="I24" s="111">
        <v>0</v>
      </c>
      <c r="J24" s="10"/>
      <c r="K24" s="10"/>
      <c r="L24" s="10"/>
    </row>
    <row r="25" spans="1:12" ht="12.75">
      <c r="A25" s="119"/>
      <c r="B25" s="120"/>
      <c r="C25" s="15"/>
      <c r="D25" s="23"/>
      <c r="E25" s="23"/>
      <c r="F25" s="23"/>
      <c r="G25" s="21"/>
      <c r="H25" s="21" t="s">
        <v>33</v>
      </c>
      <c r="I25" s="87"/>
      <c r="J25" s="10"/>
      <c r="K25" s="10"/>
      <c r="L25" s="10"/>
    </row>
    <row r="26" spans="1:12" ht="12.75">
      <c r="A26" s="138" t="s">
        <v>23</v>
      </c>
      <c r="B26" s="139"/>
      <c r="C26" s="112" t="s">
        <v>294</v>
      </c>
      <c r="D26" s="24"/>
      <c r="E26" s="32"/>
      <c r="F26" s="23"/>
      <c r="G26" s="150" t="s">
        <v>34</v>
      </c>
      <c r="H26" s="135"/>
      <c r="I26" s="113" t="s">
        <v>8</v>
      </c>
      <c r="J26" s="10"/>
      <c r="K26" s="10"/>
      <c r="L26" s="10"/>
    </row>
    <row r="27" spans="1:12" ht="12.75">
      <c r="A27" s="83"/>
      <c r="B27" s="21"/>
      <c r="C27" s="15"/>
      <c r="D27" s="23"/>
      <c r="E27" s="23"/>
      <c r="F27" s="23"/>
      <c r="G27" s="23"/>
      <c r="H27" s="15"/>
      <c r="I27" s="88"/>
      <c r="J27" s="10"/>
      <c r="K27" s="10"/>
      <c r="L27" s="10"/>
    </row>
    <row r="28" spans="1:12" ht="12.75">
      <c r="A28" s="157" t="s">
        <v>24</v>
      </c>
      <c r="B28" s="158"/>
      <c r="C28" s="159"/>
      <c r="D28" s="159"/>
      <c r="E28" s="160" t="s">
        <v>25</v>
      </c>
      <c r="F28" s="161"/>
      <c r="G28" s="161"/>
      <c r="H28" s="162" t="s">
        <v>1</v>
      </c>
      <c r="I28" s="163"/>
      <c r="J28" s="10"/>
      <c r="K28" s="10"/>
      <c r="L28" s="10"/>
    </row>
    <row r="29" spans="1:12" ht="12.75">
      <c r="A29" s="89"/>
      <c r="B29" s="32"/>
      <c r="C29" s="32"/>
      <c r="D29" s="25"/>
      <c r="E29" s="15"/>
      <c r="F29" s="15"/>
      <c r="G29" s="15"/>
      <c r="H29" s="26"/>
      <c r="I29" s="88"/>
      <c r="J29" s="10"/>
      <c r="K29" s="10"/>
      <c r="L29" s="10"/>
    </row>
    <row r="30" spans="1:12" ht="12.75">
      <c r="A30" s="154"/>
      <c r="B30" s="155"/>
      <c r="C30" s="155"/>
      <c r="D30" s="156"/>
      <c r="E30" s="154"/>
      <c r="F30" s="155"/>
      <c r="G30" s="155"/>
      <c r="H30" s="126"/>
      <c r="I30" s="127"/>
      <c r="J30" s="10"/>
      <c r="K30" s="10"/>
      <c r="L30" s="10"/>
    </row>
    <row r="31" spans="1:12" ht="12.75">
      <c r="A31" s="83"/>
      <c r="B31" s="21"/>
      <c r="C31" s="20"/>
      <c r="D31" s="152"/>
      <c r="E31" s="152"/>
      <c r="F31" s="152"/>
      <c r="G31" s="153"/>
      <c r="H31" s="15"/>
      <c r="I31" s="90"/>
      <c r="J31" s="10"/>
      <c r="K31" s="10"/>
      <c r="L31" s="10"/>
    </row>
    <row r="32" spans="1:12" ht="12.75">
      <c r="A32" s="154"/>
      <c r="B32" s="155"/>
      <c r="C32" s="155"/>
      <c r="D32" s="156"/>
      <c r="E32" s="154"/>
      <c r="F32" s="155"/>
      <c r="G32" s="155"/>
      <c r="H32" s="126"/>
      <c r="I32" s="127"/>
      <c r="J32" s="10"/>
      <c r="K32" s="10"/>
      <c r="L32" s="10"/>
    </row>
    <row r="33" spans="1:12" ht="12.75">
      <c r="A33" s="83"/>
      <c r="B33" s="21"/>
      <c r="C33" s="20"/>
      <c r="D33" s="27"/>
      <c r="E33" s="27"/>
      <c r="F33" s="27"/>
      <c r="G33" s="28"/>
      <c r="H33" s="15"/>
      <c r="I33" s="91"/>
      <c r="J33" s="10"/>
      <c r="K33" s="10"/>
      <c r="L33" s="10"/>
    </row>
    <row r="34" spans="1:12" ht="12.75">
      <c r="A34" s="154"/>
      <c r="B34" s="155"/>
      <c r="C34" s="155"/>
      <c r="D34" s="156"/>
      <c r="E34" s="154"/>
      <c r="F34" s="155"/>
      <c r="G34" s="155"/>
      <c r="H34" s="126"/>
      <c r="I34" s="127"/>
      <c r="J34" s="10"/>
      <c r="K34" s="10"/>
      <c r="L34" s="10"/>
    </row>
    <row r="35" spans="1:12" ht="12.75">
      <c r="A35" s="83"/>
      <c r="B35" s="21"/>
      <c r="C35" s="20"/>
      <c r="D35" s="27"/>
      <c r="E35" s="27"/>
      <c r="F35" s="27"/>
      <c r="G35" s="28"/>
      <c r="H35" s="15"/>
      <c r="I35" s="91"/>
      <c r="J35" s="10"/>
      <c r="K35" s="10"/>
      <c r="L35" s="10"/>
    </row>
    <row r="36" spans="1:12" ht="12.75">
      <c r="A36" s="154"/>
      <c r="B36" s="155"/>
      <c r="C36" s="155"/>
      <c r="D36" s="156"/>
      <c r="E36" s="154"/>
      <c r="F36" s="155"/>
      <c r="G36" s="155"/>
      <c r="H36" s="126"/>
      <c r="I36" s="127"/>
      <c r="J36" s="10"/>
      <c r="K36" s="10"/>
      <c r="L36" s="10"/>
    </row>
    <row r="37" spans="1:12" ht="12.75">
      <c r="A37" s="92"/>
      <c r="B37" s="29"/>
      <c r="C37" s="166"/>
      <c r="D37" s="167"/>
      <c r="E37" s="15"/>
      <c r="F37" s="166"/>
      <c r="G37" s="167"/>
      <c r="H37" s="15"/>
      <c r="I37" s="84"/>
      <c r="J37" s="10"/>
      <c r="K37" s="10"/>
      <c r="L37" s="10"/>
    </row>
    <row r="38" spans="1:12" ht="12.75">
      <c r="A38" s="154"/>
      <c r="B38" s="155"/>
      <c r="C38" s="155"/>
      <c r="D38" s="156"/>
      <c r="E38" s="154"/>
      <c r="F38" s="155"/>
      <c r="G38" s="155"/>
      <c r="H38" s="126"/>
      <c r="I38" s="127"/>
      <c r="J38" s="10"/>
      <c r="K38" s="10"/>
      <c r="L38" s="10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4"/>
      <c r="J39" s="10"/>
      <c r="K39" s="10"/>
      <c r="L39" s="10"/>
    </row>
    <row r="40" spans="1:12" ht="12.75">
      <c r="A40" s="154"/>
      <c r="B40" s="155"/>
      <c r="C40" s="155"/>
      <c r="D40" s="156"/>
      <c r="E40" s="154"/>
      <c r="F40" s="155"/>
      <c r="G40" s="155"/>
      <c r="H40" s="126"/>
      <c r="I40" s="127"/>
      <c r="J40" s="10"/>
      <c r="K40" s="10"/>
      <c r="L40" s="10"/>
    </row>
    <row r="41" spans="1:12" ht="12.75">
      <c r="A41" s="114"/>
      <c r="B41" s="32"/>
      <c r="C41" s="32"/>
      <c r="D41" s="32"/>
      <c r="E41" s="22"/>
      <c r="F41" s="115"/>
      <c r="G41" s="115"/>
      <c r="H41" s="116"/>
      <c r="I41" s="93"/>
      <c r="J41" s="10"/>
      <c r="K41" s="10"/>
      <c r="L41" s="10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4"/>
      <c r="J42" s="10"/>
      <c r="K42" s="10"/>
      <c r="L42" s="10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10"/>
      <c r="K43" s="10"/>
      <c r="L43" s="10"/>
    </row>
    <row r="44" spans="1:12" ht="12.75" customHeight="1">
      <c r="A44" s="175" t="s">
        <v>27</v>
      </c>
      <c r="B44" s="176"/>
      <c r="C44" s="126"/>
      <c r="D44" s="127"/>
      <c r="E44" s="25"/>
      <c r="F44" s="140"/>
      <c r="G44" s="155"/>
      <c r="H44" s="155"/>
      <c r="I44" s="156"/>
      <c r="J44" s="10"/>
      <c r="K44" s="10"/>
      <c r="L44" s="10"/>
    </row>
    <row r="45" spans="1:12" ht="12.75">
      <c r="A45" s="121"/>
      <c r="B45" s="118"/>
      <c r="C45" s="166"/>
      <c r="D45" s="167"/>
      <c r="E45" s="15"/>
      <c r="F45" s="166"/>
      <c r="G45" s="168"/>
      <c r="H45" s="34"/>
      <c r="I45" s="96"/>
      <c r="J45" s="10"/>
      <c r="K45" s="10"/>
      <c r="L45" s="10"/>
    </row>
    <row r="46" spans="1:12" ht="12.75" customHeight="1">
      <c r="A46" s="175" t="s">
        <v>28</v>
      </c>
      <c r="B46" s="176"/>
      <c r="C46" s="140" t="s">
        <v>292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119"/>
      <c r="B47" s="120"/>
      <c r="C47" s="20" t="s">
        <v>40</v>
      </c>
      <c r="D47" s="15"/>
      <c r="E47" s="15"/>
      <c r="F47" s="15"/>
      <c r="G47" s="15"/>
      <c r="H47" s="15"/>
      <c r="I47" s="84"/>
      <c r="J47" s="10"/>
      <c r="K47" s="10"/>
      <c r="L47" s="10"/>
    </row>
    <row r="48" spans="1:12" ht="12.75">
      <c r="A48" s="175" t="s">
        <v>29</v>
      </c>
      <c r="B48" s="176"/>
      <c r="C48" s="177" t="s">
        <v>9</v>
      </c>
      <c r="D48" s="178"/>
      <c r="E48" s="179"/>
      <c r="F48" s="15"/>
      <c r="G48" s="46" t="s">
        <v>32</v>
      </c>
      <c r="H48" s="177" t="s">
        <v>10</v>
      </c>
      <c r="I48" s="179"/>
      <c r="J48" s="10"/>
      <c r="K48" s="10"/>
      <c r="L48" s="10"/>
    </row>
    <row r="49" spans="1:12" ht="12.75">
      <c r="A49" s="119"/>
      <c r="B49" s="120"/>
      <c r="C49" s="20"/>
      <c r="D49" s="15"/>
      <c r="E49" s="15"/>
      <c r="F49" s="15"/>
      <c r="G49" s="15"/>
      <c r="H49" s="15"/>
      <c r="I49" s="84"/>
      <c r="J49" s="10"/>
      <c r="K49" s="10"/>
      <c r="L49" s="10"/>
    </row>
    <row r="50" spans="1:12" ht="12.75" customHeight="1">
      <c r="A50" s="175" t="s">
        <v>19</v>
      </c>
      <c r="B50" s="176"/>
      <c r="C50" s="182" t="s">
        <v>293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119"/>
      <c r="B51" s="120"/>
      <c r="C51" s="15"/>
      <c r="D51" s="15"/>
      <c r="E51" s="15"/>
      <c r="F51" s="15"/>
      <c r="G51" s="15"/>
      <c r="H51" s="15"/>
      <c r="I51" s="84"/>
      <c r="J51" s="10"/>
      <c r="K51" s="10"/>
      <c r="L51" s="10"/>
    </row>
    <row r="52" spans="1:12" ht="12.75">
      <c r="A52" s="138" t="s">
        <v>30</v>
      </c>
      <c r="B52" s="183"/>
      <c r="C52" s="177" t="s">
        <v>301</v>
      </c>
      <c r="D52" s="178"/>
      <c r="E52" s="178"/>
      <c r="F52" s="178"/>
      <c r="G52" s="178"/>
      <c r="H52" s="178"/>
      <c r="I52" s="142"/>
      <c r="J52" s="10"/>
      <c r="K52" s="10"/>
      <c r="L52" s="10"/>
    </row>
    <row r="53" spans="1:12" ht="12.75">
      <c r="A53" s="97"/>
      <c r="B53" s="19"/>
      <c r="C53" s="171" t="s">
        <v>31</v>
      </c>
      <c r="D53" s="171"/>
      <c r="E53" s="171"/>
      <c r="F53" s="171"/>
      <c r="G53" s="171"/>
      <c r="H53" s="171"/>
      <c r="I53" s="98"/>
      <c r="J53" s="10"/>
      <c r="K53" s="10"/>
      <c r="L53" s="10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10"/>
      <c r="K54" s="10"/>
      <c r="L54" s="10"/>
    </row>
    <row r="55" spans="1:12" ht="12.75">
      <c r="A55" s="97"/>
      <c r="B55" s="184" t="s">
        <v>36</v>
      </c>
      <c r="C55" s="185"/>
      <c r="D55" s="185"/>
      <c r="E55" s="185"/>
      <c r="F55" s="44"/>
      <c r="G55" s="44"/>
      <c r="H55" s="44"/>
      <c r="I55" s="99"/>
      <c r="J55" s="10"/>
      <c r="K55" s="10"/>
      <c r="L55" s="10"/>
    </row>
    <row r="56" spans="1:12" ht="12.75">
      <c r="A56" s="97"/>
      <c r="B56" s="186" t="s">
        <v>43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97"/>
      <c r="B57" s="186" t="s">
        <v>44</v>
      </c>
      <c r="C57" s="187"/>
      <c r="D57" s="187"/>
      <c r="E57" s="187"/>
      <c r="F57" s="187"/>
      <c r="G57" s="187"/>
      <c r="H57" s="187"/>
      <c r="I57" s="99"/>
      <c r="J57" s="10"/>
      <c r="K57" s="10"/>
      <c r="L57" s="10"/>
    </row>
    <row r="58" spans="1:12" ht="12.75">
      <c r="A58" s="97"/>
      <c r="B58" s="186" t="s">
        <v>41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97"/>
      <c r="B59" s="186" t="s">
        <v>42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</v>
      </c>
      <c r="B61" s="15"/>
      <c r="C61" s="15"/>
      <c r="D61" s="15"/>
      <c r="E61" s="15"/>
      <c r="F61" s="15"/>
      <c r="G61" s="36"/>
      <c r="H61" s="37"/>
      <c r="I61" s="104"/>
      <c r="J61" s="10"/>
      <c r="K61" s="10"/>
      <c r="L61" s="10"/>
    </row>
    <row r="62" spans="1:12" ht="12.75">
      <c r="A62" s="79"/>
      <c r="B62" s="15"/>
      <c r="C62" s="15"/>
      <c r="D62" s="15"/>
      <c r="E62" s="19" t="s">
        <v>3</v>
      </c>
      <c r="F62" s="32"/>
      <c r="G62" s="172" t="s">
        <v>37</v>
      </c>
      <c r="H62" s="173"/>
      <c r="I62" s="174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80"/>
      <c r="H63" s="181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nikola.koscica@tankerska.hr"/>
    <hyperlink ref="C18" r:id="rId2" display="info@tankerska.hr"/>
    <hyperlink ref="C20" r:id="rId3" display="www.tankers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69" sqref="K69:K114"/>
    </sheetView>
  </sheetViews>
  <sheetFormatPr defaultColWidth="9.140625" defaultRowHeight="12.75"/>
  <cols>
    <col min="1" max="9" width="9.140625" style="47" customWidth="1"/>
    <col min="10" max="11" width="11.140625" style="47" bestFit="1" customWidth="1"/>
    <col min="12" max="16384" width="9.140625" style="47" customWidth="1"/>
  </cols>
  <sheetData>
    <row r="1" spans="1:11" ht="12.75" customHeight="1">
      <c r="A1" s="222" t="s">
        <v>45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303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302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 customHeight="1">
      <c r="A4" s="227" t="s">
        <v>46</v>
      </c>
      <c r="B4" s="228"/>
      <c r="C4" s="228"/>
      <c r="D4" s="228"/>
      <c r="E4" s="228"/>
      <c r="F4" s="228"/>
      <c r="G4" s="228"/>
      <c r="H4" s="229"/>
      <c r="I4" s="53" t="s">
        <v>49</v>
      </c>
      <c r="J4" s="54" t="s">
        <v>48</v>
      </c>
      <c r="K4" s="55" t="s">
        <v>47</v>
      </c>
    </row>
    <row r="5" spans="1:11" ht="12.75">
      <c r="A5" s="230">
        <v>1</v>
      </c>
      <c r="B5" s="231"/>
      <c r="C5" s="231"/>
      <c r="D5" s="231"/>
      <c r="E5" s="231"/>
      <c r="F5" s="231"/>
      <c r="G5" s="231"/>
      <c r="H5" s="232"/>
      <c r="I5" s="52">
        <v>2</v>
      </c>
      <c r="J5" s="51">
        <v>3</v>
      </c>
      <c r="K5" s="51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 customHeight="1">
      <c r="A7" s="203" t="s">
        <v>50</v>
      </c>
      <c r="B7" s="204"/>
      <c r="C7" s="204"/>
      <c r="D7" s="204"/>
      <c r="E7" s="204"/>
      <c r="F7" s="204"/>
      <c r="G7" s="204"/>
      <c r="H7" s="221"/>
      <c r="I7" s="3">
        <v>1</v>
      </c>
      <c r="J7" s="6">
        <v>0</v>
      </c>
      <c r="K7" s="6">
        <v>0</v>
      </c>
    </row>
    <row r="8" spans="1:11" ht="12.75" customHeight="1">
      <c r="A8" s="210" t="s">
        <v>51</v>
      </c>
      <c r="B8" s="211"/>
      <c r="C8" s="211"/>
      <c r="D8" s="211"/>
      <c r="E8" s="211"/>
      <c r="F8" s="211"/>
      <c r="G8" s="211"/>
      <c r="H8" s="212"/>
      <c r="I8" s="1">
        <v>2</v>
      </c>
      <c r="J8" s="48"/>
      <c r="K8" s="48">
        <f>K9+K16+K26+K35+K39</f>
        <v>460139311</v>
      </c>
    </row>
    <row r="9" spans="1:11" ht="12.75" customHeight="1">
      <c r="A9" s="207" t="s">
        <v>52</v>
      </c>
      <c r="B9" s="208"/>
      <c r="C9" s="208"/>
      <c r="D9" s="208"/>
      <c r="E9" s="208"/>
      <c r="F9" s="208"/>
      <c r="G9" s="208"/>
      <c r="H9" s="209"/>
      <c r="I9" s="1">
        <v>3</v>
      </c>
      <c r="J9" s="48">
        <f>SUM(J10:J15)</f>
        <v>0</v>
      </c>
      <c r="K9" s="48">
        <f>SUM(K10:K15)</f>
        <v>0</v>
      </c>
    </row>
    <row r="10" spans="1:11" ht="12.75" customHeight="1">
      <c r="A10" s="207" t="s">
        <v>53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0</v>
      </c>
      <c r="K10" s="7">
        <v>0</v>
      </c>
    </row>
    <row r="11" spans="1:11" ht="18.75" customHeight="1">
      <c r="A11" s="207" t="s">
        <v>54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/>
      <c r="K11" s="7"/>
    </row>
    <row r="12" spans="1:11" ht="12.75" customHeight="1">
      <c r="A12" s="207" t="s">
        <v>0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0</v>
      </c>
      <c r="K12" s="7">
        <v>0</v>
      </c>
    </row>
    <row r="13" spans="1:11" ht="12.75" customHeight="1">
      <c r="A13" s="207" t="s">
        <v>55</v>
      </c>
      <c r="B13" s="208"/>
      <c r="C13" s="208"/>
      <c r="D13" s="208"/>
      <c r="E13" s="208"/>
      <c r="F13" s="208"/>
      <c r="G13" s="208"/>
      <c r="H13" s="209"/>
      <c r="I13" s="1">
        <v>7</v>
      </c>
      <c r="J13" s="7">
        <v>0</v>
      </c>
      <c r="K13" s="7">
        <v>0</v>
      </c>
    </row>
    <row r="14" spans="1:11" ht="12.75" customHeight="1">
      <c r="A14" s="207" t="s">
        <v>56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0</v>
      </c>
      <c r="K14" s="7">
        <v>0</v>
      </c>
    </row>
    <row r="15" spans="1:11" ht="12.75" customHeight="1">
      <c r="A15" s="207" t="s">
        <v>57</v>
      </c>
      <c r="B15" s="208"/>
      <c r="C15" s="208"/>
      <c r="D15" s="208"/>
      <c r="E15" s="208"/>
      <c r="F15" s="208"/>
      <c r="G15" s="208"/>
      <c r="H15" s="209"/>
      <c r="I15" s="1">
        <v>9</v>
      </c>
      <c r="J15" s="7">
        <v>0</v>
      </c>
      <c r="K15" s="7">
        <v>0</v>
      </c>
    </row>
    <row r="16" spans="1:11" ht="12.75" customHeight="1">
      <c r="A16" s="207" t="s">
        <v>58</v>
      </c>
      <c r="B16" s="208"/>
      <c r="C16" s="208"/>
      <c r="D16" s="208"/>
      <c r="E16" s="208"/>
      <c r="F16" s="208"/>
      <c r="G16" s="208"/>
      <c r="H16" s="209"/>
      <c r="I16" s="1">
        <v>10</v>
      </c>
      <c r="J16" s="48">
        <f>SUM(J17:J25)</f>
        <v>0</v>
      </c>
      <c r="K16" s="48">
        <f>SUM(K17:K25)</f>
        <v>460139311</v>
      </c>
    </row>
    <row r="17" spans="1:11" ht="12.75" customHeight="1">
      <c r="A17" s="207" t="s">
        <v>59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/>
      <c r="K17" s="7"/>
    </row>
    <row r="18" spans="1:11" ht="12.75" customHeight="1">
      <c r="A18" s="207" t="s">
        <v>60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/>
      <c r="K18" s="7"/>
    </row>
    <row r="19" spans="1:11" ht="12.75" customHeight="1">
      <c r="A19" s="207" t="s">
        <v>61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/>
      <c r="K19" s="7">
        <v>368190814</v>
      </c>
    </row>
    <row r="20" spans="1:11" ht="12.75" customHeight="1">
      <c r="A20" s="207" t="s">
        <v>62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/>
      <c r="K20" s="7"/>
    </row>
    <row r="21" spans="1:11" ht="12.75" customHeight="1">
      <c r="A21" s="207" t="s">
        <v>63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>
        <v>0</v>
      </c>
      <c r="K21" s="7">
        <v>0</v>
      </c>
    </row>
    <row r="22" spans="1:11" ht="12.75" customHeight="1">
      <c r="A22" s="207" t="s">
        <v>64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0</v>
      </c>
      <c r="K22" s="7">
        <v>0</v>
      </c>
    </row>
    <row r="23" spans="1:11" ht="12.75" customHeight="1">
      <c r="A23" s="207" t="s">
        <v>65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/>
      <c r="K23" s="7">
        <v>91948497</v>
      </c>
    </row>
    <row r="24" spans="1:11" ht="12.75" customHeight="1">
      <c r="A24" s="207" t="s">
        <v>66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/>
    </row>
    <row r="25" spans="1:11" ht="12.75" customHeight="1">
      <c r="A25" s="207" t="s">
        <v>67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0</v>
      </c>
      <c r="K25" s="7">
        <v>0</v>
      </c>
    </row>
    <row r="26" spans="1:11" ht="12.75" customHeight="1">
      <c r="A26" s="207" t="s">
        <v>68</v>
      </c>
      <c r="B26" s="208"/>
      <c r="C26" s="208"/>
      <c r="D26" s="208"/>
      <c r="E26" s="208"/>
      <c r="F26" s="208"/>
      <c r="G26" s="208"/>
      <c r="H26" s="209"/>
      <c r="I26" s="1">
        <v>20</v>
      </c>
      <c r="J26" s="48">
        <f>SUM(J27:J34)</f>
        <v>0</v>
      </c>
      <c r="K26" s="48">
        <f>SUM(K27:K34)</f>
        <v>0</v>
      </c>
    </row>
    <row r="27" spans="1:11" ht="12.75" customHeight="1">
      <c r="A27" s="207" t="s">
        <v>69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/>
      <c r="K27" s="7"/>
    </row>
    <row r="28" spans="1:11" ht="12.75" customHeight="1">
      <c r="A28" s="207" t="s">
        <v>70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>
        <v>0</v>
      </c>
      <c r="K28" s="7">
        <v>0</v>
      </c>
    </row>
    <row r="29" spans="1:11" ht="12.75" customHeight="1">
      <c r="A29" s="207" t="s">
        <v>71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/>
      <c r="K29" s="7"/>
    </row>
    <row r="30" spans="1:11" ht="12.75" customHeight="1">
      <c r="A30" s="207" t="s">
        <v>72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>
        <v>0</v>
      </c>
      <c r="K30" s="7">
        <v>0</v>
      </c>
    </row>
    <row r="31" spans="1:11" ht="12.75" customHeight="1">
      <c r="A31" s="207" t="s">
        <v>73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0</v>
      </c>
      <c r="K31" s="7">
        <v>0</v>
      </c>
    </row>
    <row r="32" spans="1:11" ht="12.75" customHeight="1">
      <c r="A32" s="207" t="s">
        <v>74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/>
      <c r="K32" s="7"/>
    </row>
    <row r="33" spans="1:11" ht="12.75" customHeight="1">
      <c r="A33" s="207" t="s">
        <v>75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>
        <v>0</v>
      </c>
    </row>
    <row r="34" spans="1:11" ht="12.75" customHeight="1">
      <c r="A34" s="207" t="s">
        <v>306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>
        <v>0</v>
      </c>
      <c r="K34" s="7">
        <v>0</v>
      </c>
    </row>
    <row r="35" spans="1:11" ht="12.75" customHeight="1">
      <c r="A35" s="207" t="s">
        <v>76</v>
      </c>
      <c r="B35" s="208"/>
      <c r="C35" s="208"/>
      <c r="D35" s="208"/>
      <c r="E35" s="208"/>
      <c r="F35" s="208"/>
      <c r="G35" s="208"/>
      <c r="H35" s="209"/>
      <c r="I35" s="1">
        <v>29</v>
      </c>
      <c r="J35" s="48">
        <f>SUM(J36:J38)</f>
        <v>0</v>
      </c>
      <c r="K35" s="48">
        <f>SUM(K36:K38)</f>
        <v>0</v>
      </c>
    </row>
    <row r="36" spans="1:11" ht="12.75" customHeight="1">
      <c r="A36" s="207" t="s">
        <v>77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>
        <v>0</v>
      </c>
      <c r="K36" s="7">
        <v>0</v>
      </c>
    </row>
    <row r="37" spans="1:11" ht="12.75" customHeight="1">
      <c r="A37" s="207" t="s">
        <v>78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>
        <v>0</v>
      </c>
      <c r="K37" s="7">
        <v>0</v>
      </c>
    </row>
    <row r="38" spans="1:11" ht="12.75" customHeight="1">
      <c r="A38" s="207" t="s">
        <v>79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>
        <v>0</v>
      </c>
      <c r="K38" s="7">
        <v>0</v>
      </c>
    </row>
    <row r="39" spans="1:11" ht="12.75" customHeight="1">
      <c r="A39" s="207" t="s">
        <v>80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0</v>
      </c>
      <c r="K39" s="7">
        <v>0</v>
      </c>
    </row>
    <row r="40" spans="1:11" ht="12.75" customHeight="1">
      <c r="A40" s="210" t="s">
        <v>81</v>
      </c>
      <c r="B40" s="211"/>
      <c r="C40" s="211"/>
      <c r="D40" s="211"/>
      <c r="E40" s="211"/>
      <c r="F40" s="211"/>
      <c r="G40" s="211"/>
      <c r="H40" s="212"/>
      <c r="I40" s="1">
        <v>34</v>
      </c>
      <c r="J40" s="48">
        <f>J41+J49+J56+J64</f>
        <v>0</v>
      </c>
      <c r="K40" s="48">
        <f>K41+K49+K56+K64</f>
        <v>27084616</v>
      </c>
    </row>
    <row r="41" spans="1:11" ht="12.75" customHeight="1">
      <c r="A41" s="207" t="s">
        <v>82</v>
      </c>
      <c r="B41" s="208"/>
      <c r="C41" s="208"/>
      <c r="D41" s="208"/>
      <c r="E41" s="208"/>
      <c r="F41" s="208"/>
      <c r="G41" s="208"/>
      <c r="H41" s="209"/>
      <c r="I41" s="1">
        <v>35</v>
      </c>
      <c r="J41" s="48">
        <f>SUM(J42:J48)</f>
        <v>0</v>
      </c>
      <c r="K41" s="48">
        <f>SUM(K42:K48)</f>
        <v>0</v>
      </c>
    </row>
    <row r="42" spans="1:11" ht="12.75" customHeight="1">
      <c r="A42" s="207" t="s">
        <v>83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/>
      <c r="K42" s="7"/>
    </row>
    <row r="43" spans="1:11" ht="12.75" customHeight="1">
      <c r="A43" s="207" t="s">
        <v>84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0</v>
      </c>
      <c r="K43" s="7">
        <v>0</v>
      </c>
    </row>
    <row r="44" spans="1:11" ht="12.75" customHeight="1">
      <c r="A44" s="207" t="s">
        <v>85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0</v>
      </c>
      <c r="K44" s="7">
        <v>0</v>
      </c>
    </row>
    <row r="45" spans="1:11" ht="12.75" customHeight="1">
      <c r="A45" s="207" t="s">
        <v>86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0</v>
      </c>
      <c r="K45" s="7">
        <v>0</v>
      </c>
    </row>
    <row r="46" spans="1:11" ht="12.75" customHeight="1">
      <c r="A46" s="207" t="s">
        <v>87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0</v>
      </c>
      <c r="K46" s="7">
        <v>0</v>
      </c>
    </row>
    <row r="47" spans="1:11" ht="12.75" customHeight="1">
      <c r="A47" s="207" t="s">
        <v>88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>
        <v>0</v>
      </c>
      <c r="K47" s="7"/>
    </row>
    <row r="48" spans="1:11" ht="12.75" customHeight="1">
      <c r="A48" s="207" t="s">
        <v>89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>
        <v>0</v>
      </c>
      <c r="K48" s="7">
        <v>0</v>
      </c>
    </row>
    <row r="49" spans="1:11" ht="12.75" customHeight="1">
      <c r="A49" s="207" t="s">
        <v>90</v>
      </c>
      <c r="B49" s="208"/>
      <c r="C49" s="208"/>
      <c r="D49" s="208"/>
      <c r="E49" s="208"/>
      <c r="F49" s="208"/>
      <c r="G49" s="208"/>
      <c r="H49" s="209"/>
      <c r="I49" s="1">
        <v>43</v>
      </c>
      <c r="J49" s="48">
        <f>SUM(J50:J55)</f>
        <v>0</v>
      </c>
      <c r="K49" s="48">
        <f>SUM(K50:K55)</f>
        <v>3811514</v>
      </c>
    </row>
    <row r="50" spans="1:11" ht="12.75" customHeight="1">
      <c r="A50" s="207" t="s">
        <v>91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>
        <v>3811514</v>
      </c>
    </row>
    <row r="51" spans="1:11" ht="12.75" customHeight="1">
      <c r="A51" s="207" t="s">
        <v>92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/>
      <c r="K51" s="7"/>
    </row>
    <row r="52" spans="1:11" ht="12.75" customHeight="1">
      <c r="A52" s="207" t="s">
        <v>93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>
        <v>0</v>
      </c>
      <c r="K52" s="7">
        <v>0</v>
      </c>
    </row>
    <row r="53" spans="1:11" ht="12.75" customHeight="1">
      <c r="A53" s="207" t="s">
        <v>94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/>
      <c r="K53" s="7"/>
    </row>
    <row r="54" spans="1:11" ht="12.75" customHeight="1">
      <c r="A54" s="207" t="s">
        <v>95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/>
      <c r="K54" s="7"/>
    </row>
    <row r="55" spans="1:11" ht="12.75" customHeight="1">
      <c r="A55" s="207" t="s">
        <v>96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/>
      <c r="K55" s="7"/>
    </row>
    <row r="56" spans="1:11" ht="12.75" customHeight="1">
      <c r="A56" s="207" t="s">
        <v>97</v>
      </c>
      <c r="B56" s="208"/>
      <c r="C56" s="208"/>
      <c r="D56" s="208"/>
      <c r="E56" s="208"/>
      <c r="F56" s="208"/>
      <c r="G56" s="208"/>
      <c r="H56" s="209"/>
      <c r="I56" s="1">
        <v>50</v>
      </c>
      <c r="J56" s="48">
        <f>SUM(J57:J63)</f>
        <v>0</v>
      </c>
      <c r="K56" s="48">
        <f>SUM(K57:K63)</f>
        <v>0</v>
      </c>
    </row>
    <row r="57" spans="1:11" ht="12.75" customHeight="1">
      <c r="A57" s="207" t="s">
        <v>69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>
        <v>0</v>
      </c>
      <c r="K57" s="7">
        <v>0</v>
      </c>
    </row>
    <row r="58" spans="1:11" ht="12.75" customHeight="1">
      <c r="A58" s="207" t="s">
        <v>70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>
        <v>0</v>
      </c>
    </row>
    <row r="59" spans="1:11" ht="12.75" customHeight="1">
      <c r="A59" s="207" t="s">
        <v>71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>
        <v>0</v>
      </c>
      <c r="K59" s="7">
        <v>0</v>
      </c>
    </row>
    <row r="60" spans="1:11" ht="12.75" customHeight="1">
      <c r="A60" s="207" t="s">
        <v>72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>
        <v>0</v>
      </c>
      <c r="K60" s="7">
        <v>0</v>
      </c>
    </row>
    <row r="61" spans="1:11" ht="12.75" customHeight="1">
      <c r="A61" s="207" t="s">
        <v>73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 customHeight="1">
      <c r="A62" s="207" t="s">
        <v>74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/>
      <c r="K62" s="7"/>
    </row>
    <row r="63" spans="1:11" ht="12.75" customHeight="1">
      <c r="A63" s="207" t="s">
        <v>98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0</v>
      </c>
      <c r="K63" s="7">
        <v>0</v>
      </c>
    </row>
    <row r="64" spans="1:11" ht="12.75" customHeight="1">
      <c r="A64" s="207" t="s">
        <v>99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/>
      <c r="K64" s="7">
        <v>23273102</v>
      </c>
    </row>
    <row r="65" spans="1:11" ht="12.75" customHeight="1">
      <c r="A65" s="210" t="s">
        <v>100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/>
      <c r="K65" s="7">
        <v>1318892</v>
      </c>
    </row>
    <row r="66" spans="1:11" ht="12.75" customHeight="1">
      <c r="A66" s="210" t="s">
        <v>101</v>
      </c>
      <c r="B66" s="211"/>
      <c r="C66" s="211"/>
      <c r="D66" s="211"/>
      <c r="E66" s="211"/>
      <c r="F66" s="211"/>
      <c r="G66" s="211"/>
      <c r="H66" s="212"/>
      <c r="I66" s="1">
        <v>60</v>
      </c>
      <c r="J66" s="48">
        <f>J7+J8+J40+J65</f>
        <v>0</v>
      </c>
      <c r="K66" s="48">
        <f>K7+K8+K40+K65</f>
        <v>488542819</v>
      </c>
    </row>
    <row r="67" spans="1:11" ht="12.75" customHeight="1">
      <c r="A67" s="216" t="s">
        <v>102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/>
      <c r="K67" s="8">
        <v>0</v>
      </c>
    </row>
    <row r="68" spans="1:11" ht="12.75">
      <c r="A68" s="199" t="s">
        <v>149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 customHeight="1">
      <c r="A69" s="203" t="s">
        <v>103</v>
      </c>
      <c r="B69" s="204"/>
      <c r="C69" s="204"/>
      <c r="D69" s="204"/>
      <c r="E69" s="204"/>
      <c r="F69" s="204"/>
      <c r="G69" s="204"/>
      <c r="H69" s="221"/>
      <c r="I69" s="3">
        <v>62</v>
      </c>
      <c r="J69" s="49">
        <f>J70+J71+J72+J78+J79+J82+J85</f>
        <v>0</v>
      </c>
      <c r="K69" s="49">
        <f>K70+K71+K72+K78+K79+K82+K85</f>
        <v>277250744</v>
      </c>
    </row>
    <row r="70" spans="1:11" ht="12.75" customHeight="1">
      <c r="A70" s="207" t="s">
        <v>104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/>
      <c r="K70" s="7">
        <v>200000000</v>
      </c>
    </row>
    <row r="71" spans="1:11" ht="12.75" customHeight="1">
      <c r="A71" s="207" t="s">
        <v>105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 customHeight="1">
      <c r="A72" s="207" t="s">
        <v>106</v>
      </c>
      <c r="B72" s="208"/>
      <c r="C72" s="208"/>
      <c r="D72" s="208"/>
      <c r="E72" s="208"/>
      <c r="F72" s="208"/>
      <c r="G72" s="208"/>
      <c r="H72" s="209"/>
      <c r="I72" s="1">
        <v>65</v>
      </c>
      <c r="J72" s="48">
        <f>J73+J74-J75+J76+J77</f>
        <v>0</v>
      </c>
      <c r="K72" s="48">
        <f>K73+K74-K75+K76+K77</f>
        <v>55000000</v>
      </c>
    </row>
    <row r="73" spans="1:11" ht="12.75" customHeight="1">
      <c r="A73" s="207" t="s">
        <v>107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/>
      <c r="K73" s="7"/>
    </row>
    <row r="74" spans="1:11" ht="12.75" customHeight="1">
      <c r="A74" s="207" t="s">
        <v>108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0</v>
      </c>
      <c r="K74" s="7">
        <v>0</v>
      </c>
    </row>
    <row r="75" spans="1:11" ht="12.75" customHeight="1">
      <c r="A75" s="207" t="s">
        <v>109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0</v>
      </c>
      <c r="K75" s="7">
        <v>0</v>
      </c>
    </row>
    <row r="76" spans="1:11" ht="12.75" customHeight="1">
      <c r="A76" s="207" t="s">
        <v>110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>
        <v>0</v>
      </c>
      <c r="K76" s="7">
        <v>0</v>
      </c>
    </row>
    <row r="77" spans="1:11" ht="12.75" customHeight="1">
      <c r="A77" s="207" t="s">
        <v>111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0</v>
      </c>
      <c r="K77" s="7">
        <v>55000000</v>
      </c>
    </row>
    <row r="78" spans="1:11" ht="12.75" customHeight="1">
      <c r="A78" s="207" t="s">
        <v>112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/>
      <c r="K78" s="7">
        <v>10363244</v>
      </c>
    </row>
    <row r="79" spans="1:11" ht="12.75" customHeight="1">
      <c r="A79" s="207" t="s">
        <v>113</v>
      </c>
      <c r="B79" s="208"/>
      <c r="C79" s="208"/>
      <c r="D79" s="208"/>
      <c r="E79" s="208"/>
      <c r="F79" s="208"/>
      <c r="G79" s="208"/>
      <c r="H79" s="209"/>
      <c r="I79" s="1">
        <v>72</v>
      </c>
      <c r="J79" s="48">
        <f>J80-J81</f>
        <v>0</v>
      </c>
      <c r="K79" s="48">
        <f>K80-K81</f>
        <v>0</v>
      </c>
    </row>
    <row r="80" spans="1:11" ht="12.75" customHeight="1">
      <c r="A80" s="213" t="s">
        <v>114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.75" customHeight="1">
      <c r="A81" s="213" t="s">
        <v>115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0</v>
      </c>
      <c r="K81" s="7">
        <v>0</v>
      </c>
    </row>
    <row r="82" spans="1:11" ht="12.75" customHeight="1">
      <c r="A82" s="207" t="s">
        <v>116</v>
      </c>
      <c r="B82" s="208"/>
      <c r="C82" s="208"/>
      <c r="D82" s="208"/>
      <c r="E82" s="208"/>
      <c r="F82" s="208"/>
      <c r="G82" s="208"/>
      <c r="H82" s="209"/>
      <c r="I82" s="1">
        <v>75</v>
      </c>
      <c r="J82" s="48">
        <f>J83-J84</f>
        <v>0</v>
      </c>
      <c r="K82" s="48">
        <f>K83-K84</f>
        <v>11887500</v>
      </c>
    </row>
    <row r="83" spans="1:11" ht="12.75" customHeight="1">
      <c r="A83" s="213" t="s">
        <v>117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0</v>
      </c>
      <c r="K83" s="7">
        <v>11887500</v>
      </c>
    </row>
    <row r="84" spans="1:11" ht="12.75" customHeight="1">
      <c r="A84" s="213" t="s">
        <v>118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>
        <v>0</v>
      </c>
    </row>
    <row r="85" spans="1:11" ht="12.75" customHeight="1">
      <c r="A85" s="207" t="s">
        <v>119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>
        <v>0</v>
      </c>
      <c r="K85" s="7">
        <v>0</v>
      </c>
    </row>
    <row r="86" spans="1:11" ht="12.75" customHeight="1">
      <c r="A86" s="210" t="s">
        <v>120</v>
      </c>
      <c r="B86" s="211"/>
      <c r="C86" s="211"/>
      <c r="D86" s="211"/>
      <c r="E86" s="211"/>
      <c r="F86" s="211"/>
      <c r="G86" s="211"/>
      <c r="H86" s="212"/>
      <c r="I86" s="1">
        <v>79</v>
      </c>
      <c r="J86" s="48">
        <f>SUM(J87:J89)</f>
        <v>0</v>
      </c>
      <c r="K86" s="48">
        <f>SUM(K87:K89)</f>
        <v>0</v>
      </c>
    </row>
    <row r="87" spans="1:11" ht="12.75" customHeight="1">
      <c r="A87" s="207" t="s">
        <v>121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0</v>
      </c>
      <c r="K87" s="7">
        <v>0</v>
      </c>
    </row>
    <row r="88" spans="1:11" ht="12.75" customHeight="1">
      <c r="A88" s="207" t="s">
        <v>122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>
        <v>0</v>
      </c>
      <c r="K88" s="7">
        <v>0</v>
      </c>
    </row>
    <row r="89" spans="1:11" ht="12.75" customHeight="1">
      <c r="A89" s="207" t="s">
        <v>123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0</v>
      </c>
      <c r="K89" s="7">
        <v>0</v>
      </c>
    </row>
    <row r="90" spans="1:11" ht="12.75" customHeight="1">
      <c r="A90" s="210" t="s">
        <v>124</v>
      </c>
      <c r="B90" s="211"/>
      <c r="C90" s="211"/>
      <c r="D90" s="211"/>
      <c r="E90" s="211"/>
      <c r="F90" s="211"/>
      <c r="G90" s="211"/>
      <c r="H90" s="212"/>
      <c r="I90" s="1">
        <v>83</v>
      </c>
      <c r="J90" s="48">
        <f>SUM(J91:J99)</f>
        <v>0</v>
      </c>
      <c r="K90" s="48">
        <f>SUM(K91:K99)</f>
        <v>190026197</v>
      </c>
    </row>
    <row r="91" spans="1:11" ht="12.75" customHeight="1">
      <c r="A91" s="207" t="s">
        <v>125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>
        <v>0</v>
      </c>
      <c r="K91" s="7">
        <v>0</v>
      </c>
    </row>
    <row r="92" spans="1:11" ht="12.75" customHeight="1">
      <c r="A92" s="207" t="s">
        <v>126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0</v>
      </c>
      <c r="K92" s="7">
        <v>0</v>
      </c>
    </row>
    <row r="93" spans="1:11" ht="12.75" customHeight="1">
      <c r="A93" s="207" t="s">
        <v>127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/>
      <c r="K93" s="7">
        <v>190026197</v>
      </c>
    </row>
    <row r="94" spans="1:11" ht="12.75" customHeight="1">
      <c r="A94" s="207" t="s">
        <v>128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>
        <v>0</v>
      </c>
      <c r="K94" s="7">
        <v>0</v>
      </c>
    </row>
    <row r="95" spans="1:11" ht="12.75" customHeight="1">
      <c r="A95" s="207" t="s">
        <v>129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>
        <v>0</v>
      </c>
      <c r="K95" s="7">
        <v>0</v>
      </c>
    </row>
    <row r="96" spans="1:11" ht="12.75" customHeight="1">
      <c r="A96" s="207" t="s">
        <v>130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>
        <v>0</v>
      </c>
      <c r="K96" s="7">
        <v>0</v>
      </c>
    </row>
    <row r="97" spans="1:11" ht="12.75" customHeight="1">
      <c r="A97" s="207" t="s">
        <v>131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>
        <v>0</v>
      </c>
      <c r="K97" s="7">
        <v>0</v>
      </c>
    </row>
    <row r="98" spans="1:11" ht="12.75" customHeight="1">
      <c r="A98" s="207" t="s">
        <v>132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>
        <v>0</v>
      </c>
    </row>
    <row r="99" spans="1:11" ht="12.75" customHeight="1">
      <c r="A99" s="207" t="s">
        <v>133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0</v>
      </c>
      <c r="K99" s="7">
        <v>0</v>
      </c>
    </row>
    <row r="100" spans="1:11" ht="12.75" customHeight="1">
      <c r="A100" s="210" t="s">
        <v>134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48">
        <f>SUM(J101:J112)</f>
        <v>0</v>
      </c>
      <c r="K100" s="48">
        <f>SUM(K101:K112)</f>
        <v>20361903</v>
      </c>
    </row>
    <row r="101" spans="1:11" ht="12.75" customHeight="1">
      <c r="A101" s="207" t="s">
        <v>125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>
        <v>873472</v>
      </c>
    </row>
    <row r="102" spans="1:11" ht="12.75" customHeight="1">
      <c r="A102" s="207" t="s">
        <v>126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/>
      <c r="K102" s="7"/>
    </row>
    <row r="103" spans="1:11" ht="12.75" customHeight="1">
      <c r="A103" s="207" t="s">
        <v>127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/>
      <c r="K103" s="7">
        <v>18457309</v>
      </c>
    </row>
    <row r="104" spans="1:11" ht="12.75" customHeight="1">
      <c r="A104" s="207" t="s">
        <v>128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/>
      <c r="K104" s="7"/>
    </row>
    <row r="105" spans="1:11" ht="12.75" customHeight="1">
      <c r="A105" s="207" t="s">
        <v>129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/>
      <c r="K105" s="7">
        <v>1010532</v>
      </c>
    </row>
    <row r="106" spans="1:11" ht="12.75" customHeight="1">
      <c r="A106" s="207" t="s">
        <v>130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>
        <v>0</v>
      </c>
      <c r="K106" s="7">
        <v>0</v>
      </c>
    </row>
    <row r="107" spans="1:11" ht="12.75" customHeight="1">
      <c r="A107" s="207" t="s">
        <v>135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 customHeight="1">
      <c r="A108" s="207" t="s">
        <v>136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/>
      <c r="K108" s="7"/>
    </row>
    <row r="109" spans="1:11" ht="12.75" customHeight="1">
      <c r="A109" s="207" t="s">
        <v>137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/>
      <c r="K109" s="7">
        <v>5719</v>
      </c>
    </row>
    <row r="110" spans="1:11" ht="12.75" customHeight="1">
      <c r="A110" s="207" t="s">
        <v>138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 customHeight="1">
      <c r="A111" s="207" t="s">
        <v>139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>
        <v>0</v>
      </c>
      <c r="K111" s="7">
        <v>0</v>
      </c>
    </row>
    <row r="112" spans="1:11" ht="12.75" customHeight="1">
      <c r="A112" s="207" t="s">
        <v>140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/>
      <c r="K112" s="7">
        <v>14871</v>
      </c>
    </row>
    <row r="113" spans="1:11" ht="25.5" customHeight="1">
      <c r="A113" s="210" t="s">
        <v>141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/>
      <c r="K113" s="7">
        <v>903975</v>
      </c>
    </row>
    <row r="114" spans="1:11" ht="12.75" customHeight="1">
      <c r="A114" s="210" t="s">
        <v>142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48">
        <f>J69+J86+J90+J100+J113</f>
        <v>0</v>
      </c>
      <c r="K114" s="48">
        <f>K69+K86+K90+K100+K113</f>
        <v>488542819</v>
      </c>
    </row>
    <row r="115" spans="1:11" ht="12.75" customHeight="1">
      <c r="A115" s="196" t="s">
        <v>143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/>
      <c r="K115" s="8"/>
    </row>
    <row r="116" spans="1:11" ht="12.75">
      <c r="A116" s="199" t="s">
        <v>144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145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 customHeight="1">
      <c r="A118" s="207" t="s">
        <v>146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 customHeight="1">
      <c r="A119" s="189" t="s">
        <v>147</v>
      </c>
      <c r="B119" s="190"/>
      <c r="C119" s="190"/>
      <c r="D119" s="190"/>
      <c r="E119" s="190"/>
      <c r="F119" s="190"/>
      <c r="G119" s="190"/>
      <c r="H119" s="191"/>
      <c r="I119" s="4">
        <v>110</v>
      </c>
      <c r="J119" s="8"/>
      <c r="K119" s="8"/>
    </row>
    <row r="120" spans="1:11" ht="12.75">
      <c r="A120" s="192" t="s">
        <v>148</v>
      </c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:K67 J86:K115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56" sqref="L56:M67"/>
    </sheetView>
  </sheetViews>
  <sheetFormatPr defaultColWidth="9.140625" defaultRowHeight="12.75"/>
  <cols>
    <col min="1" max="7" width="9.140625" style="47" customWidth="1"/>
    <col min="8" max="8" width="9.8515625" style="47" customWidth="1"/>
    <col min="9" max="9" width="9.140625" style="47" customWidth="1"/>
    <col min="10" max="10" width="11.140625" style="47" bestFit="1" customWidth="1"/>
    <col min="11" max="11" width="10.421875" style="47" bestFit="1" customWidth="1"/>
    <col min="12" max="12" width="11.281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22" t="s">
        <v>150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6" t="s">
        <v>304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5" t="s">
        <v>302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 customHeight="1">
      <c r="A4" s="227" t="s">
        <v>46</v>
      </c>
      <c r="B4" s="228"/>
      <c r="C4" s="228"/>
      <c r="D4" s="228"/>
      <c r="E4" s="228"/>
      <c r="F4" s="228"/>
      <c r="G4" s="228"/>
      <c r="H4" s="229"/>
      <c r="I4" s="53" t="s">
        <v>49</v>
      </c>
      <c r="J4" s="253" t="s">
        <v>216</v>
      </c>
      <c r="K4" s="253"/>
      <c r="L4" s="253" t="s">
        <v>217</v>
      </c>
      <c r="M4" s="253"/>
    </row>
    <row r="5" spans="1:13" ht="12.75">
      <c r="A5" s="254"/>
      <c r="B5" s="254"/>
      <c r="C5" s="254"/>
      <c r="D5" s="254"/>
      <c r="E5" s="254"/>
      <c r="F5" s="254"/>
      <c r="G5" s="254"/>
      <c r="H5" s="254"/>
      <c r="I5" s="53"/>
      <c r="J5" s="55" t="s">
        <v>218</v>
      </c>
      <c r="K5" s="55" t="s">
        <v>220</v>
      </c>
      <c r="L5" s="55" t="s">
        <v>218</v>
      </c>
      <c r="M5" s="55" t="s">
        <v>219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 customHeight="1">
      <c r="A7" s="203" t="s">
        <v>153</v>
      </c>
      <c r="B7" s="204"/>
      <c r="C7" s="204"/>
      <c r="D7" s="204"/>
      <c r="E7" s="204"/>
      <c r="F7" s="204"/>
      <c r="G7" s="204"/>
      <c r="H7" s="221"/>
      <c r="I7" s="3">
        <v>111</v>
      </c>
      <c r="J7" s="49">
        <f>SUM(J8:J9)</f>
        <v>0</v>
      </c>
      <c r="K7" s="49">
        <f>SUM(K8:K9)</f>
        <v>0</v>
      </c>
      <c r="L7" s="49">
        <f>SUM(L8:L9)</f>
        <v>9508619</v>
      </c>
      <c r="M7" s="49">
        <f>SUM(M8:M9)</f>
        <v>9508619</v>
      </c>
    </row>
    <row r="8" spans="1:13" ht="12.75" customHeight="1">
      <c r="A8" s="210" t="s">
        <v>154</v>
      </c>
      <c r="B8" s="211"/>
      <c r="C8" s="211"/>
      <c r="D8" s="211"/>
      <c r="E8" s="211"/>
      <c r="F8" s="211"/>
      <c r="G8" s="211"/>
      <c r="H8" s="212"/>
      <c r="I8" s="1">
        <v>112</v>
      </c>
      <c r="J8" s="7"/>
      <c r="K8" s="7"/>
      <c r="L8" s="7">
        <v>9508619</v>
      </c>
      <c r="M8" s="7">
        <v>9508619</v>
      </c>
    </row>
    <row r="9" spans="1:13" ht="12.75" customHeight="1">
      <c r="A9" s="210" t="s">
        <v>155</v>
      </c>
      <c r="B9" s="211"/>
      <c r="C9" s="211"/>
      <c r="D9" s="211"/>
      <c r="E9" s="211"/>
      <c r="F9" s="211"/>
      <c r="G9" s="211"/>
      <c r="H9" s="212"/>
      <c r="I9" s="1">
        <v>113</v>
      </c>
      <c r="J9" s="7"/>
      <c r="K9" s="7"/>
      <c r="L9" s="7">
        <v>0</v>
      </c>
      <c r="M9" s="7"/>
    </row>
    <row r="10" spans="1:13" ht="12.75" customHeight="1">
      <c r="A10" s="210" t="s">
        <v>156</v>
      </c>
      <c r="B10" s="211"/>
      <c r="C10" s="211"/>
      <c r="D10" s="211"/>
      <c r="E10" s="211"/>
      <c r="F10" s="211"/>
      <c r="G10" s="211"/>
      <c r="H10" s="212"/>
      <c r="I10" s="1">
        <v>114</v>
      </c>
      <c r="J10" s="48">
        <f>J11+J12+J16+J20+J21+J22+J25+J26</f>
        <v>0</v>
      </c>
      <c r="K10" s="48">
        <f>K11+K12+K16+K20+K21+K22+K25+K26</f>
        <v>0</v>
      </c>
      <c r="L10" s="48">
        <f>L11+L12+L16+L20+L21+L22+L25+L26</f>
        <v>4808477</v>
      </c>
      <c r="M10" s="48">
        <f>M11+M12+M16+M20+M21+M22+M25+M26</f>
        <v>4756061</v>
      </c>
    </row>
    <row r="11" spans="1:13" ht="12.75" customHeight="1">
      <c r="A11" s="210" t="s">
        <v>157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 customHeight="1">
      <c r="A12" s="210" t="s">
        <v>158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8">
        <f>SUM(J13:J15)</f>
        <v>0</v>
      </c>
      <c r="K12" s="48">
        <f>SUM(K13:K15)</f>
        <v>0</v>
      </c>
      <c r="L12" s="48">
        <f>SUM(L13:L15)</f>
        <v>152282</v>
      </c>
      <c r="M12" s="48">
        <f>SUM(M13:M15)</f>
        <v>144867</v>
      </c>
    </row>
    <row r="13" spans="1:13" ht="12.75" customHeight="1">
      <c r="A13" s="207" t="s">
        <v>159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/>
      <c r="K13" s="7"/>
      <c r="L13" s="7">
        <v>768</v>
      </c>
      <c r="M13" s="7">
        <v>768</v>
      </c>
    </row>
    <row r="14" spans="1:13" ht="12.75" customHeight="1">
      <c r="A14" s="207" t="s">
        <v>160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/>
      <c r="K14" s="7"/>
      <c r="L14" s="7">
        <v>0</v>
      </c>
      <c r="M14" s="7"/>
    </row>
    <row r="15" spans="1:13" ht="12.75" customHeight="1">
      <c r="A15" s="207" t="s">
        <v>161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/>
      <c r="K15" s="7"/>
      <c r="L15" s="7">
        <v>151514</v>
      </c>
      <c r="M15" s="7">
        <v>144099</v>
      </c>
    </row>
    <row r="16" spans="1:13" ht="12.75" customHeight="1">
      <c r="A16" s="210" t="s">
        <v>162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8">
        <f>SUM(J17:J19)</f>
        <v>0</v>
      </c>
      <c r="K16" s="48">
        <f>SUM(K17:K19)</f>
        <v>0</v>
      </c>
      <c r="L16" s="48">
        <f>SUM(L17:L19)</f>
        <v>0</v>
      </c>
      <c r="M16" s="48">
        <f>SUM(M17:M19)</f>
        <v>0</v>
      </c>
    </row>
    <row r="17" spans="1:13" ht="12.75" customHeight="1">
      <c r="A17" s="207" t="s">
        <v>163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/>
      <c r="K17" s="7"/>
      <c r="L17" s="7">
        <v>0</v>
      </c>
      <c r="M17" s="7"/>
    </row>
    <row r="18" spans="1:13" ht="12.75" customHeight="1">
      <c r="A18" s="207" t="s">
        <v>164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/>
      <c r="K18" s="7"/>
      <c r="L18" s="7">
        <v>0</v>
      </c>
      <c r="M18" s="7"/>
    </row>
    <row r="19" spans="1:13" ht="12.75" customHeight="1">
      <c r="A19" s="207" t="s">
        <v>165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/>
      <c r="K19" s="7"/>
      <c r="L19" s="7">
        <v>0</v>
      </c>
      <c r="M19" s="7"/>
    </row>
    <row r="20" spans="1:13" ht="12.75" customHeight="1">
      <c r="A20" s="210" t="s">
        <v>166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/>
      <c r="K20" s="7"/>
      <c r="L20" s="7">
        <v>3633499</v>
      </c>
      <c r="M20" s="7">
        <v>3633499</v>
      </c>
    </row>
    <row r="21" spans="1:13" ht="12.75" customHeight="1">
      <c r="A21" s="210" t="s">
        <v>167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/>
      <c r="K21" s="7"/>
      <c r="L21" s="7">
        <v>1022696</v>
      </c>
      <c r="M21" s="7">
        <v>977695</v>
      </c>
    </row>
    <row r="22" spans="1:13" ht="12.75" customHeight="1">
      <c r="A22" s="210" t="s">
        <v>168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0</v>
      </c>
      <c r="M22" s="48">
        <f>SUM(M23:M24)</f>
        <v>0</v>
      </c>
    </row>
    <row r="23" spans="1:13" ht="12.75" customHeight="1">
      <c r="A23" s="207" t="s">
        <v>169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>
        <v>0</v>
      </c>
      <c r="M23" s="7"/>
    </row>
    <row r="24" spans="1:13" ht="12.75" customHeight="1">
      <c r="A24" s="207" t="s">
        <v>170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 customHeight="1">
      <c r="A25" s="210" t="s">
        <v>171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 customHeight="1">
      <c r="A26" s="210" t="s">
        <v>172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/>
      <c r="K26" s="7"/>
      <c r="L26" s="7">
        <v>0</v>
      </c>
      <c r="M26" s="7"/>
    </row>
    <row r="27" spans="1:13" ht="12.75" customHeight="1">
      <c r="A27" s="210" t="s">
        <v>173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48">
        <f>SUM(J28:J32)</f>
        <v>0</v>
      </c>
      <c r="K27" s="48">
        <f>SUM(K28:K32)</f>
        <v>0</v>
      </c>
      <c r="L27" s="48">
        <f>SUM(L28:L32)</f>
        <v>8815809</v>
      </c>
      <c r="M27" s="48">
        <f>SUM(M28:M32)</f>
        <v>2421048</v>
      </c>
    </row>
    <row r="28" spans="1:13" ht="12.75" customHeight="1">
      <c r="A28" s="210" t="s">
        <v>174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>
        <v>7423057</v>
      </c>
      <c r="M28" s="7">
        <v>1028296</v>
      </c>
    </row>
    <row r="29" spans="1:13" ht="12.75" customHeight="1">
      <c r="A29" s="210" t="s">
        <v>175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/>
      <c r="K29" s="7"/>
      <c r="L29" s="7">
        <v>1392752</v>
      </c>
      <c r="M29" s="7">
        <v>1392752</v>
      </c>
    </row>
    <row r="30" spans="1:13" ht="12.75" customHeight="1">
      <c r="A30" s="210" t="s">
        <v>176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>
        <v>0</v>
      </c>
      <c r="L30" s="7">
        <v>0</v>
      </c>
      <c r="M30" s="7">
        <v>0</v>
      </c>
    </row>
    <row r="31" spans="1:13" ht="12.75" customHeight="1">
      <c r="A31" s="210" t="s">
        <v>177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 customHeight="1">
      <c r="A32" s="210" t="s">
        <v>178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0</v>
      </c>
      <c r="K32" s="7">
        <v>0</v>
      </c>
      <c r="L32" s="7">
        <v>0</v>
      </c>
      <c r="M32" s="7"/>
    </row>
    <row r="33" spans="1:13" ht="12.75" customHeight="1">
      <c r="A33" s="210" t="s">
        <v>179</v>
      </c>
      <c r="B33" s="211"/>
      <c r="C33" s="211"/>
      <c r="D33" s="211"/>
      <c r="E33" s="211"/>
      <c r="F33" s="211"/>
      <c r="G33" s="211"/>
      <c r="H33" s="212"/>
      <c r="I33" s="1">
        <v>137</v>
      </c>
      <c r="J33" s="48">
        <f>SUM(J34:J37)</f>
        <v>0</v>
      </c>
      <c r="K33" s="48">
        <f>SUM(K34:K37)</f>
        <v>0</v>
      </c>
      <c r="L33" s="48">
        <f>SUM(L34:L37)</f>
        <v>1628451</v>
      </c>
      <c r="M33" s="48">
        <f>SUM(M34:M37)</f>
        <v>1628451</v>
      </c>
    </row>
    <row r="34" spans="1:13" ht="12.75" customHeight="1">
      <c r="A34" s="210" t="s">
        <v>180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>
        <v>569589</v>
      </c>
      <c r="M34" s="7">
        <v>569589</v>
      </c>
    </row>
    <row r="35" spans="1:13" ht="12.75" customHeight="1">
      <c r="A35" s="210" t="s">
        <v>181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/>
      <c r="K35" s="7"/>
      <c r="L35" s="7">
        <v>1058862</v>
      </c>
      <c r="M35" s="7">
        <v>1058862</v>
      </c>
    </row>
    <row r="36" spans="1:13" ht="12.75" customHeight="1">
      <c r="A36" s="210" t="s">
        <v>182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 customHeight="1">
      <c r="A37" s="210" t="s">
        <v>183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 customHeight="1">
      <c r="A38" s="210" t="s">
        <v>184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 customHeight="1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 customHeight="1">
      <c r="A40" s="210" t="s">
        <v>186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 customHeight="1">
      <c r="A41" s="210" t="s">
        <v>187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 customHeight="1">
      <c r="A42" s="210" t="s">
        <v>188</v>
      </c>
      <c r="B42" s="211"/>
      <c r="C42" s="211"/>
      <c r="D42" s="211"/>
      <c r="E42" s="211"/>
      <c r="F42" s="211"/>
      <c r="G42" s="211"/>
      <c r="H42" s="212"/>
      <c r="I42" s="1">
        <v>146</v>
      </c>
      <c r="J42" s="48">
        <f>J7+J27+J38+J40</f>
        <v>0</v>
      </c>
      <c r="K42" s="48">
        <f>K7+K27+K38+K40</f>
        <v>0</v>
      </c>
      <c r="L42" s="48">
        <f>L7+L27+L38+L40</f>
        <v>18324428</v>
      </c>
      <c r="M42" s="48">
        <f>M7+M27+M38+M40</f>
        <v>11929667</v>
      </c>
    </row>
    <row r="43" spans="1:13" ht="12.75" customHeight="1">
      <c r="A43" s="210" t="s">
        <v>189</v>
      </c>
      <c r="B43" s="211"/>
      <c r="C43" s="211"/>
      <c r="D43" s="211"/>
      <c r="E43" s="211"/>
      <c r="F43" s="211"/>
      <c r="G43" s="211"/>
      <c r="H43" s="212"/>
      <c r="I43" s="1">
        <v>147</v>
      </c>
      <c r="J43" s="48">
        <f>J10+J33+J39+J41</f>
        <v>0</v>
      </c>
      <c r="K43" s="48">
        <f>K10+K33+K39+K41</f>
        <v>0</v>
      </c>
      <c r="L43" s="48">
        <f>L10+L33+L39+L41</f>
        <v>6436928</v>
      </c>
      <c r="M43" s="48">
        <f>M10+M33+M39+M41</f>
        <v>6384512</v>
      </c>
    </row>
    <row r="44" spans="1:13" ht="12.75" customHeight="1">
      <c r="A44" s="210" t="s">
        <v>190</v>
      </c>
      <c r="B44" s="211"/>
      <c r="C44" s="211"/>
      <c r="D44" s="211"/>
      <c r="E44" s="211"/>
      <c r="F44" s="211"/>
      <c r="G44" s="211"/>
      <c r="H44" s="212"/>
      <c r="I44" s="1">
        <v>148</v>
      </c>
      <c r="J44" s="48">
        <f>J42-J43</f>
        <v>0</v>
      </c>
      <c r="K44" s="48">
        <f>K42-K43</f>
        <v>0</v>
      </c>
      <c r="L44" s="48">
        <f>L42-L43</f>
        <v>11887500</v>
      </c>
      <c r="M44" s="48">
        <f>M42-M43</f>
        <v>5545155</v>
      </c>
    </row>
    <row r="45" spans="1:13" ht="12.75" customHeight="1">
      <c r="A45" s="213" t="s">
        <v>191</v>
      </c>
      <c r="B45" s="214"/>
      <c r="C45" s="214"/>
      <c r="D45" s="214"/>
      <c r="E45" s="214"/>
      <c r="F45" s="214"/>
      <c r="G45" s="214"/>
      <c r="H45" s="215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11887500</v>
      </c>
      <c r="M45" s="48">
        <f>IF(M42&gt;M43,M42-M43,0)</f>
        <v>5545155</v>
      </c>
    </row>
    <row r="46" spans="1:13" ht="12.75" customHeight="1">
      <c r="A46" s="213" t="s">
        <v>192</v>
      </c>
      <c r="B46" s="214"/>
      <c r="C46" s="214"/>
      <c r="D46" s="214"/>
      <c r="E46" s="214"/>
      <c r="F46" s="214"/>
      <c r="G46" s="214"/>
      <c r="H46" s="215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0</v>
      </c>
      <c r="M46" s="48">
        <f>IF(M43&gt;M42,M43-M42,0)</f>
        <v>0</v>
      </c>
    </row>
    <row r="47" spans="1:13" ht="12.75" customHeight="1">
      <c r="A47" s="210" t="s">
        <v>193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 customHeight="1">
      <c r="A48" s="210" t="s">
        <v>194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8">
        <f>J44-J47</f>
        <v>0</v>
      </c>
      <c r="K48" s="48">
        <f>K44-K47</f>
        <v>0</v>
      </c>
      <c r="L48" s="48">
        <f>L44-L47</f>
        <v>11887500</v>
      </c>
      <c r="M48" s="48">
        <f>M44-M47</f>
        <v>5545155</v>
      </c>
    </row>
    <row r="49" spans="1:13" ht="12.75" customHeight="1">
      <c r="A49" s="213" t="s">
        <v>195</v>
      </c>
      <c r="B49" s="214"/>
      <c r="C49" s="214"/>
      <c r="D49" s="214"/>
      <c r="E49" s="214"/>
      <c r="F49" s="214"/>
      <c r="G49" s="214"/>
      <c r="H49" s="215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11887500</v>
      </c>
      <c r="M49" s="48">
        <f>IF(M48&gt;0,M48,0)</f>
        <v>5545155</v>
      </c>
    </row>
    <row r="50" spans="1:13" ht="12.75" customHeight="1">
      <c r="A50" s="250" t="s">
        <v>196</v>
      </c>
      <c r="B50" s="251"/>
      <c r="C50" s="251"/>
      <c r="D50" s="251"/>
      <c r="E50" s="251"/>
      <c r="F50" s="251"/>
      <c r="G50" s="251"/>
      <c r="H50" s="252"/>
      <c r="I50" s="4">
        <v>154</v>
      </c>
      <c r="J50" s="56">
        <f>IF(J48&lt;0,-J48,0)</f>
        <v>0</v>
      </c>
      <c r="K50" s="56">
        <f>IF(K48&lt;0,-K48,0)</f>
        <v>0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199" t="s">
        <v>197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49"/>
    </row>
    <row r="52" spans="1:13" ht="12.75" customHeight="1">
      <c r="A52" s="203" t="s">
        <v>200</v>
      </c>
      <c r="B52" s="204"/>
      <c r="C52" s="204"/>
      <c r="D52" s="204"/>
      <c r="E52" s="204"/>
      <c r="F52" s="204"/>
      <c r="G52" s="204"/>
      <c r="H52" s="204"/>
      <c r="I52" s="50"/>
      <c r="J52" s="50"/>
      <c r="K52" s="50"/>
      <c r="L52" s="50"/>
      <c r="M52" s="122"/>
    </row>
    <row r="53" spans="1:13" ht="12.75" customHeight="1">
      <c r="A53" s="246" t="s">
        <v>198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 customHeight="1">
      <c r="A54" s="246" t="s">
        <v>199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9" t="s">
        <v>201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49"/>
    </row>
    <row r="56" spans="1:13" ht="12.75" customHeight="1">
      <c r="A56" s="203" t="s">
        <v>202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/>
      <c r="K56" s="6"/>
      <c r="L56" s="6">
        <f>+L48</f>
        <v>11887500</v>
      </c>
      <c r="M56" s="6">
        <f>+M48</f>
        <v>5545155</v>
      </c>
    </row>
    <row r="57" spans="1:13" ht="12.75" customHeight="1">
      <c r="A57" s="210" t="s">
        <v>203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10363244</v>
      </c>
      <c r="M57" s="48">
        <f>SUM(M58:M64)</f>
        <v>10363244</v>
      </c>
    </row>
    <row r="58" spans="1:13" ht="12.75" customHeight="1">
      <c r="A58" s="210" t="s">
        <v>204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>
        <v>10363244</v>
      </c>
      <c r="M58" s="7">
        <v>10363244</v>
      </c>
    </row>
    <row r="59" spans="1:13" ht="12.75" customHeight="1">
      <c r="A59" s="210" t="s">
        <v>205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210" t="s">
        <v>206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 customHeight="1">
      <c r="A61" s="210" t="s">
        <v>207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210" t="s">
        <v>208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210" t="s">
        <v>209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210" t="s">
        <v>210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210" t="s">
        <v>211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210" t="s">
        <v>212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8">
        <f>J57-J65</f>
        <v>0</v>
      </c>
      <c r="K66" s="48">
        <f>K57-K65</f>
        <v>0</v>
      </c>
      <c r="L66" s="48">
        <f>L57-L65</f>
        <v>10363244</v>
      </c>
      <c r="M66" s="48">
        <f>M57-M65</f>
        <v>10363244</v>
      </c>
    </row>
    <row r="67" spans="1:13" ht="12.75" customHeight="1">
      <c r="A67" s="210" t="s">
        <v>213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6">
        <f>J56+J66</f>
        <v>0</v>
      </c>
      <c r="K67" s="56">
        <f>K56+K66</f>
        <v>0</v>
      </c>
      <c r="L67" s="56">
        <f>L56+L66</f>
        <v>22250744</v>
      </c>
      <c r="M67" s="56">
        <f>M56+M66</f>
        <v>15908399</v>
      </c>
    </row>
    <row r="68" spans="1:13" ht="12.75" customHeight="1">
      <c r="A68" s="240" t="s">
        <v>214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2"/>
    </row>
    <row r="69" spans="1:13" ht="12.75" customHeight="1">
      <c r="A69" s="243" t="s">
        <v>215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5"/>
    </row>
    <row r="70" spans="1:13" ht="12.75" customHeight="1">
      <c r="A70" s="246" t="s">
        <v>198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 customHeight="1">
      <c r="A71" s="237" t="s">
        <v>199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J67 J70:L71 J53:L54 K66:M67 K57:M57 J47:L47 L56 L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23:K25 K12:M12 J7:M10 K16:M16 K22:M22 K27:M27 K33:M33 K34 J12:J46 K36:K41 K42:M46 L13:L15 L28:L32 L17:L21 L23:L26 L34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1">
      <selection activeCell="A52" sqref="A52:H52"/>
    </sheetView>
  </sheetViews>
  <sheetFormatPr defaultColWidth="9.140625" defaultRowHeight="12.75"/>
  <cols>
    <col min="1" max="9" width="9.140625" style="47" customWidth="1"/>
    <col min="10" max="10" width="9.8515625" style="47" bestFit="1" customWidth="1"/>
    <col min="11" max="11" width="10.8515625" style="47" bestFit="1" customWidth="1"/>
    <col min="12" max="16384" width="9.140625" style="47" customWidth="1"/>
  </cols>
  <sheetData>
    <row r="1" spans="1:11" ht="12.75" customHeight="1">
      <c r="A1" s="261" t="s">
        <v>221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305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302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1.75">
      <c r="A4" s="263" t="s">
        <v>46</v>
      </c>
      <c r="B4" s="263"/>
      <c r="C4" s="263"/>
      <c r="D4" s="263"/>
      <c r="E4" s="263"/>
      <c r="F4" s="263"/>
      <c r="G4" s="263"/>
      <c r="H4" s="263"/>
      <c r="I4" s="60" t="s">
        <v>222</v>
      </c>
      <c r="J4" s="61" t="s">
        <v>216</v>
      </c>
      <c r="K4" s="61" t="s">
        <v>223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2">
        <v>2</v>
      </c>
      <c r="J5" s="63" t="s">
        <v>4</v>
      </c>
      <c r="K5" s="63" t="s">
        <v>5</v>
      </c>
    </row>
    <row r="6" spans="1:11" ht="12.75">
      <c r="A6" s="199" t="s">
        <v>224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 customHeight="1">
      <c r="A7" s="207" t="s">
        <v>225</v>
      </c>
      <c r="B7" s="208"/>
      <c r="C7" s="208"/>
      <c r="D7" s="208"/>
      <c r="E7" s="208"/>
      <c r="F7" s="208"/>
      <c r="G7" s="208"/>
      <c r="H7" s="208"/>
      <c r="I7" s="1">
        <v>1</v>
      </c>
      <c r="J7" s="7"/>
      <c r="K7" s="7">
        <v>11887500</v>
      </c>
    </row>
    <row r="8" spans="1:11" ht="12.75" customHeight="1">
      <c r="A8" s="207" t="s">
        <v>226</v>
      </c>
      <c r="B8" s="208"/>
      <c r="C8" s="208"/>
      <c r="D8" s="208"/>
      <c r="E8" s="208"/>
      <c r="F8" s="208"/>
      <c r="G8" s="208"/>
      <c r="H8" s="208"/>
      <c r="I8" s="1">
        <v>2</v>
      </c>
      <c r="J8" s="7"/>
      <c r="K8" s="7">
        <v>3633499</v>
      </c>
    </row>
    <row r="9" spans="1:11" ht="12.75" customHeight="1">
      <c r="A9" s="207" t="s">
        <v>227</v>
      </c>
      <c r="B9" s="208"/>
      <c r="C9" s="208"/>
      <c r="D9" s="208"/>
      <c r="E9" s="208"/>
      <c r="F9" s="208"/>
      <c r="G9" s="208"/>
      <c r="H9" s="208"/>
      <c r="I9" s="1">
        <v>3</v>
      </c>
      <c r="J9" s="7"/>
      <c r="K9" s="7">
        <v>1040703</v>
      </c>
    </row>
    <row r="10" spans="1:11" ht="12.75" customHeight="1">
      <c r="A10" s="207" t="s">
        <v>228</v>
      </c>
      <c r="B10" s="208"/>
      <c r="C10" s="208"/>
      <c r="D10" s="208"/>
      <c r="E10" s="208"/>
      <c r="F10" s="208"/>
      <c r="G10" s="208"/>
      <c r="H10" s="208"/>
      <c r="I10" s="1">
        <v>4</v>
      </c>
      <c r="J10" s="7"/>
      <c r="K10" s="7"/>
    </row>
    <row r="11" spans="1:11" ht="12.75" customHeight="1">
      <c r="A11" s="207" t="s">
        <v>229</v>
      </c>
      <c r="B11" s="208"/>
      <c r="C11" s="208"/>
      <c r="D11" s="208"/>
      <c r="E11" s="208"/>
      <c r="F11" s="208"/>
      <c r="G11" s="208"/>
      <c r="H11" s="208"/>
      <c r="I11" s="1">
        <v>5</v>
      </c>
      <c r="J11" s="7"/>
      <c r="K11" s="7"/>
    </row>
    <row r="12" spans="1:11" ht="12.75" customHeight="1">
      <c r="A12" s="207" t="s">
        <v>230</v>
      </c>
      <c r="B12" s="208"/>
      <c r="C12" s="208"/>
      <c r="D12" s="208"/>
      <c r="E12" s="208"/>
      <c r="F12" s="208"/>
      <c r="G12" s="208"/>
      <c r="H12" s="208"/>
      <c r="I12" s="1">
        <v>6</v>
      </c>
      <c r="J12" s="7"/>
      <c r="K12" s="7">
        <v>548216</v>
      </c>
    </row>
    <row r="13" spans="1:11" ht="12.75" customHeight="1">
      <c r="A13" s="210" t="s">
        <v>231</v>
      </c>
      <c r="B13" s="211"/>
      <c r="C13" s="211"/>
      <c r="D13" s="211"/>
      <c r="E13" s="211"/>
      <c r="F13" s="211"/>
      <c r="G13" s="211"/>
      <c r="H13" s="211"/>
      <c r="I13" s="1">
        <v>7</v>
      </c>
      <c r="J13" s="58">
        <f>SUM(J7:J12)</f>
        <v>0</v>
      </c>
      <c r="K13" s="48">
        <f>SUM(K7:K12)</f>
        <v>17109918</v>
      </c>
    </row>
    <row r="14" spans="1:11" ht="12.75" customHeight="1">
      <c r="A14" s="207" t="s">
        <v>232</v>
      </c>
      <c r="B14" s="208"/>
      <c r="C14" s="208"/>
      <c r="D14" s="208"/>
      <c r="E14" s="208"/>
      <c r="F14" s="208"/>
      <c r="G14" s="208"/>
      <c r="H14" s="208"/>
      <c r="I14" s="1">
        <v>8</v>
      </c>
      <c r="J14" s="7"/>
      <c r="K14" s="7"/>
    </row>
    <row r="15" spans="1:11" ht="12.75" customHeight="1">
      <c r="A15" s="207" t="s">
        <v>233</v>
      </c>
      <c r="B15" s="208"/>
      <c r="C15" s="208"/>
      <c r="D15" s="208"/>
      <c r="E15" s="208"/>
      <c r="F15" s="208"/>
      <c r="G15" s="208"/>
      <c r="H15" s="208"/>
      <c r="I15" s="1">
        <v>9</v>
      </c>
      <c r="J15" s="7"/>
      <c r="K15" s="7">
        <v>5129803</v>
      </c>
    </row>
    <row r="16" spans="1:11" ht="12.75" customHeight="1">
      <c r="A16" s="207" t="s">
        <v>234</v>
      </c>
      <c r="B16" s="208"/>
      <c r="C16" s="208"/>
      <c r="D16" s="208"/>
      <c r="E16" s="208"/>
      <c r="F16" s="208"/>
      <c r="G16" s="208"/>
      <c r="H16" s="208"/>
      <c r="I16" s="1">
        <v>10</v>
      </c>
      <c r="J16" s="7"/>
      <c r="K16" s="7"/>
    </row>
    <row r="17" spans="1:11" ht="12.75" customHeight="1">
      <c r="A17" s="207" t="s">
        <v>235</v>
      </c>
      <c r="B17" s="208"/>
      <c r="C17" s="208"/>
      <c r="D17" s="208"/>
      <c r="E17" s="208"/>
      <c r="F17" s="208"/>
      <c r="G17" s="208"/>
      <c r="H17" s="208"/>
      <c r="I17" s="1">
        <v>11</v>
      </c>
      <c r="J17" s="7"/>
      <c r="K17" s="7">
        <v>7262239</v>
      </c>
    </row>
    <row r="18" spans="1:11" ht="12.75" customHeight="1">
      <c r="A18" s="210" t="s">
        <v>236</v>
      </c>
      <c r="B18" s="211"/>
      <c r="C18" s="211"/>
      <c r="D18" s="211"/>
      <c r="E18" s="211"/>
      <c r="F18" s="211"/>
      <c r="G18" s="211"/>
      <c r="H18" s="211"/>
      <c r="I18" s="1">
        <v>12</v>
      </c>
      <c r="J18" s="58">
        <f>SUM(J14:J17)</f>
        <v>0</v>
      </c>
      <c r="K18" s="48">
        <f>SUM(K14:K17)</f>
        <v>12392042</v>
      </c>
    </row>
    <row r="19" spans="1:11" ht="12.75" customHeight="1">
      <c r="A19" s="210" t="s">
        <v>237</v>
      </c>
      <c r="B19" s="211"/>
      <c r="C19" s="211"/>
      <c r="D19" s="211"/>
      <c r="E19" s="211"/>
      <c r="F19" s="211"/>
      <c r="G19" s="211"/>
      <c r="H19" s="211"/>
      <c r="I19" s="1">
        <v>13</v>
      </c>
      <c r="J19" s="58">
        <f>IF(J13&gt;J18,J13-J18,0)</f>
        <v>0</v>
      </c>
      <c r="K19" s="48">
        <f>IF(K13&gt;K18,K13-K18,0)</f>
        <v>4717876</v>
      </c>
    </row>
    <row r="20" spans="1:11" ht="12.75" customHeight="1">
      <c r="A20" s="210" t="s">
        <v>238</v>
      </c>
      <c r="B20" s="211"/>
      <c r="C20" s="211"/>
      <c r="D20" s="211"/>
      <c r="E20" s="211"/>
      <c r="F20" s="211"/>
      <c r="G20" s="211"/>
      <c r="H20" s="211"/>
      <c r="I20" s="1">
        <v>14</v>
      </c>
      <c r="J20" s="58">
        <f>IF(J18&gt;J13,J18-J13,0)</f>
        <v>0</v>
      </c>
      <c r="K20" s="48">
        <f>IF(K18&gt;K13,K18-K13,0)</f>
        <v>0</v>
      </c>
    </row>
    <row r="21" spans="1:11" ht="12.75">
      <c r="A21" s="199" t="s">
        <v>239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 customHeight="1">
      <c r="A22" s="207" t="s">
        <v>240</v>
      </c>
      <c r="B22" s="208"/>
      <c r="C22" s="208"/>
      <c r="D22" s="208"/>
      <c r="E22" s="208"/>
      <c r="F22" s="208"/>
      <c r="G22" s="208"/>
      <c r="H22" s="208"/>
      <c r="I22" s="1">
        <v>15</v>
      </c>
      <c r="J22" s="7"/>
      <c r="K22" s="7"/>
    </row>
    <row r="23" spans="1:11" ht="12.75" customHeight="1">
      <c r="A23" s="207" t="s">
        <v>241</v>
      </c>
      <c r="B23" s="208"/>
      <c r="C23" s="208"/>
      <c r="D23" s="208"/>
      <c r="E23" s="208"/>
      <c r="F23" s="208"/>
      <c r="G23" s="208"/>
      <c r="H23" s="208"/>
      <c r="I23" s="1">
        <v>16</v>
      </c>
      <c r="J23" s="7"/>
      <c r="K23" s="7"/>
    </row>
    <row r="24" spans="1:11" ht="12.75" customHeight="1">
      <c r="A24" s="207" t="s">
        <v>242</v>
      </c>
      <c r="B24" s="208"/>
      <c r="C24" s="208"/>
      <c r="D24" s="208"/>
      <c r="E24" s="208"/>
      <c r="F24" s="208"/>
      <c r="G24" s="208"/>
      <c r="H24" s="208"/>
      <c r="I24" s="1">
        <v>17</v>
      </c>
      <c r="J24" s="7"/>
      <c r="K24" s="7"/>
    </row>
    <row r="25" spans="1:11" ht="12.75" customHeight="1">
      <c r="A25" s="207" t="s">
        <v>243</v>
      </c>
      <c r="B25" s="208"/>
      <c r="C25" s="208"/>
      <c r="D25" s="208"/>
      <c r="E25" s="208"/>
      <c r="F25" s="208"/>
      <c r="G25" s="208"/>
      <c r="H25" s="208"/>
      <c r="I25" s="1">
        <v>18</v>
      </c>
      <c r="J25" s="7"/>
      <c r="K25" s="7"/>
    </row>
    <row r="26" spans="1:11" ht="12.75" customHeight="1">
      <c r="A26" s="207" t="s">
        <v>244</v>
      </c>
      <c r="B26" s="208"/>
      <c r="C26" s="208"/>
      <c r="D26" s="208"/>
      <c r="E26" s="208"/>
      <c r="F26" s="208"/>
      <c r="G26" s="208"/>
      <c r="H26" s="208"/>
      <c r="I26" s="1">
        <v>19</v>
      </c>
      <c r="J26" s="7"/>
      <c r="K26" s="7">
        <v>35326349</v>
      </c>
    </row>
    <row r="27" spans="1:11" ht="12.75" customHeight="1">
      <c r="A27" s="210" t="s">
        <v>245</v>
      </c>
      <c r="B27" s="211"/>
      <c r="C27" s="211"/>
      <c r="D27" s="211"/>
      <c r="E27" s="211"/>
      <c r="F27" s="211"/>
      <c r="G27" s="211"/>
      <c r="H27" s="211"/>
      <c r="I27" s="1">
        <v>20</v>
      </c>
      <c r="J27" s="58">
        <f>SUM(J22:J26)</f>
        <v>0</v>
      </c>
      <c r="K27" s="48">
        <f>SUM(K22:K26)</f>
        <v>35326349</v>
      </c>
    </row>
    <row r="28" spans="1:11" ht="12.75" customHeight="1">
      <c r="A28" s="207" t="s">
        <v>246</v>
      </c>
      <c r="B28" s="208"/>
      <c r="C28" s="208"/>
      <c r="D28" s="208"/>
      <c r="E28" s="208"/>
      <c r="F28" s="208"/>
      <c r="G28" s="208"/>
      <c r="H28" s="208"/>
      <c r="I28" s="1">
        <v>21</v>
      </c>
      <c r="J28" s="7"/>
      <c r="K28" s="7">
        <v>13477686</v>
      </c>
    </row>
    <row r="29" spans="1:11" ht="12.75" customHeight="1">
      <c r="A29" s="207" t="s">
        <v>247</v>
      </c>
      <c r="B29" s="208"/>
      <c r="C29" s="208"/>
      <c r="D29" s="208"/>
      <c r="E29" s="208"/>
      <c r="F29" s="208"/>
      <c r="G29" s="208"/>
      <c r="H29" s="208"/>
      <c r="I29" s="1">
        <v>22</v>
      </c>
      <c r="J29" s="7"/>
      <c r="K29" s="7">
        <v>59180</v>
      </c>
    </row>
    <row r="30" spans="1:11" ht="12.75" customHeight="1">
      <c r="A30" s="207" t="s">
        <v>248</v>
      </c>
      <c r="B30" s="208"/>
      <c r="C30" s="208"/>
      <c r="D30" s="208"/>
      <c r="E30" s="208"/>
      <c r="F30" s="208"/>
      <c r="G30" s="208"/>
      <c r="H30" s="208"/>
      <c r="I30" s="1">
        <v>23</v>
      </c>
      <c r="J30" s="7"/>
      <c r="K30" s="7">
        <v>186000000</v>
      </c>
    </row>
    <row r="31" spans="1:11" ht="12.75" customHeight="1">
      <c r="A31" s="210" t="s">
        <v>249</v>
      </c>
      <c r="B31" s="211"/>
      <c r="C31" s="211"/>
      <c r="D31" s="211"/>
      <c r="E31" s="211"/>
      <c r="F31" s="211"/>
      <c r="G31" s="211"/>
      <c r="H31" s="211"/>
      <c r="I31" s="1">
        <v>24</v>
      </c>
      <c r="J31" s="48">
        <f>SUM(J28:J30)</f>
        <v>0</v>
      </c>
      <c r="K31" s="48">
        <f>SUM(K28:K30)</f>
        <v>199536866</v>
      </c>
    </row>
    <row r="32" spans="1:11" ht="12.75" customHeight="1">
      <c r="A32" s="210" t="s">
        <v>250</v>
      </c>
      <c r="B32" s="211"/>
      <c r="C32" s="211"/>
      <c r="D32" s="211"/>
      <c r="E32" s="211"/>
      <c r="F32" s="211"/>
      <c r="G32" s="211"/>
      <c r="H32" s="211"/>
      <c r="I32" s="1">
        <v>25</v>
      </c>
      <c r="J32" s="58">
        <f>IF(J27&gt;J31,J27-J31,0)</f>
        <v>0</v>
      </c>
      <c r="K32" s="48">
        <f>IF(K27&gt;K31,K27-K31,0)</f>
        <v>0</v>
      </c>
    </row>
    <row r="33" spans="1:11" ht="12.75" customHeight="1">
      <c r="A33" s="210" t="s">
        <v>251</v>
      </c>
      <c r="B33" s="211"/>
      <c r="C33" s="211"/>
      <c r="D33" s="211"/>
      <c r="E33" s="211"/>
      <c r="F33" s="211"/>
      <c r="G33" s="211"/>
      <c r="H33" s="211"/>
      <c r="I33" s="1">
        <v>26</v>
      </c>
      <c r="J33" s="58">
        <f>IF(J31&gt;J27,J31-J27,0)</f>
        <v>0</v>
      </c>
      <c r="K33" s="48">
        <f>IF(K31&gt;K27,K31-K27,0)</f>
        <v>164210517</v>
      </c>
    </row>
    <row r="34" spans="1:11" ht="12.75">
      <c r="A34" s="199" t="s">
        <v>252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 customHeight="1">
      <c r="A35" s="207" t="s">
        <v>253</v>
      </c>
      <c r="B35" s="208"/>
      <c r="C35" s="208"/>
      <c r="D35" s="208"/>
      <c r="E35" s="208"/>
      <c r="F35" s="208"/>
      <c r="G35" s="208"/>
      <c r="H35" s="208"/>
      <c r="I35" s="1">
        <v>27</v>
      </c>
      <c r="J35" s="7"/>
      <c r="K35" s="7">
        <v>186000000</v>
      </c>
    </row>
    <row r="36" spans="1:11" ht="12.75" customHeight="1">
      <c r="A36" s="207" t="s">
        <v>254</v>
      </c>
      <c r="B36" s="208"/>
      <c r="C36" s="208"/>
      <c r="D36" s="208"/>
      <c r="E36" s="208"/>
      <c r="F36" s="208"/>
      <c r="G36" s="208"/>
      <c r="H36" s="208"/>
      <c r="I36" s="1">
        <v>28</v>
      </c>
      <c r="J36" s="7"/>
      <c r="K36" s="7">
        <v>1746944</v>
      </c>
    </row>
    <row r="37" spans="1:11" ht="12.75" customHeight="1">
      <c r="A37" s="207" t="s">
        <v>255</v>
      </c>
      <c r="B37" s="208"/>
      <c r="C37" s="208"/>
      <c r="D37" s="208"/>
      <c r="E37" s="208"/>
      <c r="F37" s="208"/>
      <c r="G37" s="208"/>
      <c r="H37" s="208"/>
      <c r="I37" s="1">
        <v>29</v>
      </c>
      <c r="J37" s="7"/>
      <c r="K37" s="7">
        <v>0</v>
      </c>
    </row>
    <row r="38" spans="1:11" ht="12.75" customHeight="1">
      <c r="A38" s="210" t="s">
        <v>256</v>
      </c>
      <c r="B38" s="211"/>
      <c r="C38" s="211"/>
      <c r="D38" s="211"/>
      <c r="E38" s="211"/>
      <c r="F38" s="211"/>
      <c r="G38" s="211"/>
      <c r="H38" s="211"/>
      <c r="I38" s="1">
        <v>30</v>
      </c>
      <c r="J38" s="58">
        <f>SUM(J35:J37)</f>
        <v>0</v>
      </c>
      <c r="K38" s="48">
        <f>SUM(K35:K37)</f>
        <v>187746944</v>
      </c>
    </row>
    <row r="39" spans="1:11" ht="12.75" customHeight="1">
      <c r="A39" s="207" t="s">
        <v>257</v>
      </c>
      <c r="B39" s="208"/>
      <c r="C39" s="208"/>
      <c r="D39" s="208"/>
      <c r="E39" s="208"/>
      <c r="F39" s="208"/>
      <c r="G39" s="208"/>
      <c r="H39" s="208"/>
      <c r="I39" s="1">
        <v>31</v>
      </c>
      <c r="J39" s="7"/>
      <c r="K39" s="7">
        <v>5487799</v>
      </c>
    </row>
    <row r="40" spans="1:11" ht="12.75" customHeight="1">
      <c r="A40" s="207" t="s">
        <v>258</v>
      </c>
      <c r="B40" s="208"/>
      <c r="C40" s="208"/>
      <c r="D40" s="208"/>
      <c r="E40" s="208"/>
      <c r="F40" s="208"/>
      <c r="G40" s="208"/>
      <c r="H40" s="208"/>
      <c r="I40" s="1">
        <v>32</v>
      </c>
      <c r="J40" s="7"/>
      <c r="K40" s="7"/>
    </row>
    <row r="41" spans="1:11" ht="12.75" customHeight="1">
      <c r="A41" s="207" t="s">
        <v>259</v>
      </c>
      <c r="B41" s="208"/>
      <c r="C41" s="208"/>
      <c r="D41" s="208"/>
      <c r="E41" s="208"/>
      <c r="F41" s="208"/>
      <c r="G41" s="208"/>
      <c r="H41" s="208"/>
      <c r="I41" s="1">
        <v>33</v>
      </c>
      <c r="J41" s="7"/>
      <c r="K41" s="7"/>
    </row>
    <row r="42" spans="1:11" ht="12.75" customHeight="1">
      <c r="A42" s="207" t="s">
        <v>260</v>
      </c>
      <c r="B42" s="208"/>
      <c r="C42" s="208"/>
      <c r="D42" s="208"/>
      <c r="E42" s="208"/>
      <c r="F42" s="208"/>
      <c r="G42" s="208"/>
      <c r="H42" s="208"/>
      <c r="I42" s="1">
        <v>34</v>
      </c>
      <c r="J42" s="7"/>
      <c r="K42" s="7"/>
    </row>
    <row r="43" spans="1:11" ht="12.75" customHeight="1">
      <c r="A43" s="207" t="s">
        <v>261</v>
      </c>
      <c r="B43" s="208"/>
      <c r="C43" s="208"/>
      <c r="D43" s="208"/>
      <c r="E43" s="208"/>
      <c r="F43" s="208"/>
      <c r="G43" s="208"/>
      <c r="H43" s="208"/>
      <c r="I43" s="1">
        <v>35</v>
      </c>
      <c r="J43" s="7"/>
      <c r="K43" s="7"/>
    </row>
    <row r="44" spans="1:11" ht="12.75" customHeight="1">
      <c r="A44" s="210" t="s">
        <v>262</v>
      </c>
      <c r="B44" s="211"/>
      <c r="C44" s="211"/>
      <c r="D44" s="211"/>
      <c r="E44" s="211"/>
      <c r="F44" s="211"/>
      <c r="G44" s="211"/>
      <c r="H44" s="211"/>
      <c r="I44" s="1">
        <v>36</v>
      </c>
      <c r="J44" s="58">
        <f>SUM(J39:J43)</f>
        <v>0</v>
      </c>
      <c r="K44" s="48">
        <f>SUM(K39:K43)</f>
        <v>5487799</v>
      </c>
    </row>
    <row r="45" spans="1:11" ht="12.75" customHeight="1">
      <c r="A45" s="210" t="s">
        <v>263</v>
      </c>
      <c r="B45" s="211"/>
      <c r="C45" s="211"/>
      <c r="D45" s="211"/>
      <c r="E45" s="211"/>
      <c r="F45" s="211"/>
      <c r="G45" s="211"/>
      <c r="H45" s="211"/>
      <c r="I45" s="1">
        <v>37</v>
      </c>
      <c r="J45" s="58">
        <f>IF(J38&gt;J44,J38-J44,0)</f>
        <v>0</v>
      </c>
      <c r="K45" s="48">
        <f>IF(K38&gt;K44,K38-K44,0)</f>
        <v>182259145</v>
      </c>
    </row>
    <row r="46" spans="1:11" ht="12.75" customHeight="1">
      <c r="A46" s="210" t="s">
        <v>264</v>
      </c>
      <c r="B46" s="211"/>
      <c r="C46" s="211"/>
      <c r="D46" s="211"/>
      <c r="E46" s="211"/>
      <c r="F46" s="211"/>
      <c r="G46" s="211"/>
      <c r="H46" s="211"/>
      <c r="I46" s="1">
        <v>38</v>
      </c>
      <c r="J46" s="58">
        <f>IF(J44&gt;J38,J44-J38,0)</f>
        <v>0</v>
      </c>
      <c r="K46" s="48">
        <f>IF(K44&gt;K38,K44-K38,0)</f>
        <v>0</v>
      </c>
    </row>
    <row r="47" spans="1:11" ht="12.75" customHeight="1">
      <c r="A47" s="207" t="s">
        <v>265</v>
      </c>
      <c r="B47" s="208"/>
      <c r="C47" s="208"/>
      <c r="D47" s="208"/>
      <c r="E47" s="208"/>
      <c r="F47" s="208"/>
      <c r="G47" s="208"/>
      <c r="H47" s="208"/>
      <c r="I47" s="1">
        <v>39</v>
      </c>
      <c r="J47" s="58">
        <f>IF(J19-J20+J32-J33+J45-J46&gt;0,J19-J20+J32-J33+J45-J46,0)</f>
        <v>0</v>
      </c>
      <c r="K47" s="48">
        <f>IF(K19-K20+K32-K33+K45-K46&gt;0,K19-K20+K32-K33+K45-K46,0)</f>
        <v>22766504</v>
      </c>
    </row>
    <row r="48" spans="1:11" ht="12.75" customHeight="1">
      <c r="A48" s="207" t="s">
        <v>266</v>
      </c>
      <c r="B48" s="208"/>
      <c r="C48" s="208"/>
      <c r="D48" s="208"/>
      <c r="E48" s="208"/>
      <c r="F48" s="208"/>
      <c r="G48" s="208"/>
      <c r="H48" s="208"/>
      <c r="I48" s="1">
        <v>40</v>
      </c>
      <c r="J48" s="58">
        <f>IF(J20-J19+J33-J32+J46-J45&gt;0,J20-J19+J33-J32+J46-J45,0)</f>
        <v>0</v>
      </c>
      <c r="K48" s="48">
        <f>IF(K20-K19+K33-K32+K46-K45&gt;0,K20-K19+K33-K32+K46-K45,0)</f>
        <v>0</v>
      </c>
    </row>
    <row r="49" spans="1:11" ht="12.75" customHeight="1">
      <c r="A49" s="207" t="s">
        <v>267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/>
      <c r="K49" s="7">
        <v>506598</v>
      </c>
    </row>
    <row r="50" spans="1:11" ht="12.75" customHeight="1">
      <c r="A50" s="207" t="s">
        <v>268</v>
      </c>
      <c r="B50" s="208"/>
      <c r="C50" s="208"/>
      <c r="D50" s="208"/>
      <c r="E50" s="208"/>
      <c r="F50" s="208"/>
      <c r="G50" s="208"/>
      <c r="H50" s="208"/>
      <c r="I50" s="1">
        <v>42</v>
      </c>
      <c r="J50" s="7"/>
      <c r="K50" s="7">
        <v>22766504</v>
      </c>
    </row>
    <row r="51" spans="1:11" ht="12.75" customHeight="1">
      <c r="A51" s="207" t="s">
        <v>269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 customHeight="1">
      <c r="A52" s="189" t="s">
        <v>270</v>
      </c>
      <c r="B52" s="190"/>
      <c r="C52" s="190"/>
      <c r="D52" s="190"/>
      <c r="E52" s="190"/>
      <c r="F52" s="190"/>
      <c r="G52" s="190"/>
      <c r="H52" s="190"/>
      <c r="I52" s="4">
        <v>44</v>
      </c>
      <c r="J52" s="59">
        <f>J49+J50-J51</f>
        <v>0</v>
      </c>
      <c r="K52" s="56">
        <f>K49+K50-K51</f>
        <v>23273102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35:K37 J28:K30 J7:K12 J39:K43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8:K20 J13:K13 J52:K52 J44:K48 J31:K3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9" sqref="A19:H19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1" width="10.8515625" style="66" bestFit="1" customWidth="1"/>
    <col min="12" max="16384" width="9.140625" style="66" customWidth="1"/>
  </cols>
  <sheetData>
    <row r="1" spans="1:12" ht="12.75">
      <c r="A1" s="280" t="s">
        <v>271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5"/>
    </row>
    <row r="2" spans="1:12" ht="15">
      <c r="A2" s="38"/>
      <c r="B2" s="64"/>
      <c r="C2" s="267" t="s">
        <v>272</v>
      </c>
      <c r="D2" s="267"/>
      <c r="E2" s="67">
        <v>41873</v>
      </c>
      <c r="F2" s="39" t="s">
        <v>35</v>
      </c>
      <c r="G2" s="268">
        <v>42004</v>
      </c>
      <c r="H2" s="269"/>
      <c r="I2" s="64"/>
      <c r="J2" s="64"/>
      <c r="K2" s="64"/>
      <c r="L2" s="68"/>
    </row>
    <row r="3" spans="1:11" ht="12.75">
      <c r="A3" s="270" t="s">
        <v>46</v>
      </c>
      <c r="B3" s="270"/>
      <c r="C3" s="270"/>
      <c r="D3" s="270"/>
      <c r="E3" s="270"/>
      <c r="F3" s="270"/>
      <c r="G3" s="270"/>
      <c r="H3" s="270"/>
      <c r="I3" s="70" t="s">
        <v>273</v>
      </c>
      <c r="J3" s="71" t="s">
        <v>151</v>
      </c>
      <c r="K3" s="71" t="s">
        <v>152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73">
        <v>2</v>
      </c>
      <c r="J4" s="72" t="s">
        <v>4</v>
      </c>
      <c r="K4" s="72" t="s">
        <v>5</v>
      </c>
    </row>
    <row r="5" spans="1:11" ht="12.75" customHeight="1">
      <c r="A5" s="265" t="s">
        <v>274</v>
      </c>
      <c r="B5" s="266"/>
      <c r="C5" s="266"/>
      <c r="D5" s="266"/>
      <c r="E5" s="266"/>
      <c r="F5" s="266"/>
      <c r="G5" s="266"/>
      <c r="H5" s="266"/>
      <c r="I5" s="40">
        <v>1</v>
      </c>
      <c r="J5" s="6"/>
      <c r="K5" s="6">
        <v>200000000</v>
      </c>
    </row>
    <row r="6" spans="1:11" ht="12.75" customHeight="1">
      <c r="A6" s="265" t="s">
        <v>275</v>
      </c>
      <c r="B6" s="266"/>
      <c r="C6" s="266"/>
      <c r="D6" s="266"/>
      <c r="E6" s="266"/>
      <c r="F6" s="266"/>
      <c r="G6" s="266"/>
      <c r="H6" s="266"/>
      <c r="I6" s="40">
        <v>2</v>
      </c>
      <c r="J6" s="7"/>
      <c r="K6" s="7">
        <v>0</v>
      </c>
    </row>
    <row r="7" spans="1:11" ht="12.75" customHeight="1">
      <c r="A7" s="265" t="s">
        <v>276</v>
      </c>
      <c r="B7" s="266"/>
      <c r="C7" s="266"/>
      <c r="D7" s="266"/>
      <c r="E7" s="266"/>
      <c r="F7" s="266"/>
      <c r="G7" s="266"/>
      <c r="H7" s="266"/>
      <c r="I7" s="40">
        <v>3</v>
      </c>
      <c r="J7" s="7"/>
      <c r="K7" s="7">
        <v>55000000</v>
      </c>
    </row>
    <row r="8" spans="1:11" ht="12.75" customHeight="1">
      <c r="A8" s="265" t="s">
        <v>277</v>
      </c>
      <c r="B8" s="266"/>
      <c r="C8" s="266"/>
      <c r="D8" s="266"/>
      <c r="E8" s="266"/>
      <c r="F8" s="266"/>
      <c r="G8" s="266"/>
      <c r="H8" s="266"/>
      <c r="I8" s="40">
        <v>4</v>
      </c>
      <c r="J8" s="7"/>
      <c r="K8" s="7">
        <v>0</v>
      </c>
    </row>
    <row r="9" spans="1:11" ht="12.75" customHeight="1">
      <c r="A9" s="207" t="s">
        <v>307</v>
      </c>
      <c r="B9" s="266"/>
      <c r="C9" s="266"/>
      <c r="D9" s="266"/>
      <c r="E9" s="266"/>
      <c r="F9" s="266"/>
      <c r="G9" s="266"/>
      <c r="H9" s="266"/>
      <c r="I9" s="40">
        <v>5</v>
      </c>
      <c r="J9" s="7"/>
      <c r="K9" s="7">
        <v>11887500</v>
      </c>
    </row>
    <row r="10" spans="1:11" ht="12.75" customHeight="1">
      <c r="A10" s="265" t="s">
        <v>278</v>
      </c>
      <c r="B10" s="266"/>
      <c r="C10" s="266"/>
      <c r="D10" s="266"/>
      <c r="E10" s="266"/>
      <c r="F10" s="266"/>
      <c r="G10" s="266"/>
      <c r="H10" s="266"/>
      <c r="I10" s="40">
        <v>6</v>
      </c>
      <c r="J10" s="7"/>
      <c r="K10" s="7">
        <v>0</v>
      </c>
    </row>
    <row r="11" spans="1:11" ht="12.75" customHeight="1">
      <c r="A11" s="265" t="s">
        <v>279</v>
      </c>
      <c r="B11" s="266"/>
      <c r="C11" s="266"/>
      <c r="D11" s="266"/>
      <c r="E11" s="266"/>
      <c r="F11" s="266"/>
      <c r="G11" s="266"/>
      <c r="H11" s="266"/>
      <c r="I11" s="40">
        <v>7</v>
      </c>
      <c r="J11" s="7">
        <v>0</v>
      </c>
      <c r="K11" s="7">
        <v>0</v>
      </c>
    </row>
    <row r="12" spans="1:11" ht="12.75" customHeight="1">
      <c r="A12" s="265" t="s">
        <v>280</v>
      </c>
      <c r="B12" s="266"/>
      <c r="C12" s="266"/>
      <c r="D12" s="266"/>
      <c r="E12" s="266"/>
      <c r="F12" s="266"/>
      <c r="G12" s="266"/>
      <c r="H12" s="266"/>
      <c r="I12" s="40">
        <v>8</v>
      </c>
      <c r="J12" s="7"/>
      <c r="K12" s="7">
        <v>0</v>
      </c>
    </row>
    <row r="13" spans="1:11" ht="12.75" customHeight="1">
      <c r="A13" s="265" t="s">
        <v>281</v>
      </c>
      <c r="B13" s="266"/>
      <c r="C13" s="266"/>
      <c r="D13" s="266"/>
      <c r="E13" s="266"/>
      <c r="F13" s="266"/>
      <c r="G13" s="266"/>
      <c r="H13" s="266"/>
      <c r="I13" s="40">
        <v>9</v>
      </c>
      <c r="J13" s="7">
        <v>0</v>
      </c>
      <c r="K13" s="7">
        <v>0</v>
      </c>
    </row>
    <row r="14" spans="1:11" ht="12.75" customHeight="1">
      <c r="A14" s="272" t="s">
        <v>282</v>
      </c>
      <c r="B14" s="273"/>
      <c r="C14" s="273"/>
      <c r="D14" s="273"/>
      <c r="E14" s="273"/>
      <c r="F14" s="273"/>
      <c r="G14" s="273"/>
      <c r="H14" s="273"/>
      <c r="I14" s="40">
        <v>10</v>
      </c>
      <c r="J14" s="48">
        <f>SUM(J5:J13)</f>
        <v>0</v>
      </c>
      <c r="K14" s="48">
        <f>SUM(K5:K13)</f>
        <v>266887500</v>
      </c>
    </row>
    <row r="15" spans="1:11" ht="12.75" customHeight="1">
      <c r="A15" s="265" t="s">
        <v>283</v>
      </c>
      <c r="B15" s="266"/>
      <c r="C15" s="266"/>
      <c r="D15" s="266"/>
      <c r="E15" s="266"/>
      <c r="F15" s="266"/>
      <c r="G15" s="266"/>
      <c r="H15" s="266"/>
      <c r="I15" s="40">
        <v>11</v>
      </c>
      <c r="J15" s="7"/>
      <c r="K15" s="7">
        <v>10363244</v>
      </c>
    </row>
    <row r="16" spans="1:11" ht="12.75" customHeight="1">
      <c r="A16" s="265" t="s">
        <v>284</v>
      </c>
      <c r="B16" s="266"/>
      <c r="C16" s="266"/>
      <c r="D16" s="266"/>
      <c r="E16" s="266"/>
      <c r="F16" s="266"/>
      <c r="G16" s="266"/>
      <c r="H16" s="266"/>
      <c r="I16" s="40">
        <v>12</v>
      </c>
      <c r="J16" s="7"/>
      <c r="K16" s="7"/>
    </row>
    <row r="17" spans="1:11" ht="12.75" customHeight="1">
      <c r="A17" s="265" t="s">
        <v>285</v>
      </c>
      <c r="B17" s="266"/>
      <c r="C17" s="266"/>
      <c r="D17" s="266"/>
      <c r="E17" s="266"/>
      <c r="F17" s="266"/>
      <c r="G17" s="266"/>
      <c r="H17" s="266"/>
      <c r="I17" s="40">
        <v>13</v>
      </c>
      <c r="J17" s="7"/>
      <c r="K17" s="7"/>
    </row>
    <row r="18" spans="1:11" ht="12.75" customHeight="1">
      <c r="A18" s="265" t="s">
        <v>286</v>
      </c>
      <c r="B18" s="266"/>
      <c r="C18" s="266"/>
      <c r="D18" s="266"/>
      <c r="E18" s="266"/>
      <c r="F18" s="266"/>
      <c r="G18" s="266"/>
      <c r="H18" s="266"/>
      <c r="I18" s="40">
        <v>14</v>
      </c>
      <c r="J18" s="7"/>
      <c r="K18" s="7"/>
    </row>
    <row r="19" spans="1:11" ht="12.75" customHeight="1">
      <c r="A19" s="265" t="s">
        <v>287</v>
      </c>
      <c r="B19" s="266"/>
      <c r="C19" s="266"/>
      <c r="D19" s="266"/>
      <c r="E19" s="266"/>
      <c r="F19" s="266"/>
      <c r="G19" s="266"/>
      <c r="H19" s="266"/>
      <c r="I19" s="40">
        <v>15</v>
      </c>
      <c r="J19" s="7"/>
      <c r="K19" s="7"/>
    </row>
    <row r="20" spans="1:11" ht="12.75" customHeight="1">
      <c r="A20" s="265" t="s">
        <v>288</v>
      </c>
      <c r="B20" s="266"/>
      <c r="C20" s="266"/>
      <c r="D20" s="266"/>
      <c r="E20" s="266"/>
      <c r="F20" s="266"/>
      <c r="G20" s="266"/>
      <c r="H20" s="266"/>
      <c r="I20" s="40">
        <v>16</v>
      </c>
      <c r="J20" s="7"/>
      <c r="K20" s="7"/>
    </row>
    <row r="21" spans="1:11" ht="12.75" customHeight="1">
      <c r="A21" s="272" t="s">
        <v>289</v>
      </c>
      <c r="B21" s="273"/>
      <c r="C21" s="273"/>
      <c r="D21" s="273"/>
      <c r="E21" s="273"/>
      <c r="F21" s="273"/>
      <c r="G21" s="273"/>
      <c r="H21" s="273"/>
      <c r="I21" s="40">
        <v>17</v>
      </c>
      <c r="J21" s="56">
        <f>SUM(J15:J20)</f>
        <v>0</v>
      </c>
      <c r="K21" s="56">
        <f>SUM(K15:K20)</f>
        <v>10363244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 customHeight="1">
      <c r="A23" s="274" t="s">
        <v>290</v>
      </c>
      <c r="B23" s="275"/>
      <c r="C23" s="275"/>
      <c r="D23" s="275"/>
      <c r="E23" s="275"/>
      <c r="F23" s="275"/>
      <c r="G23" s="275"/>
      <c r="H23" s="275"/>
      <c r="I23" s="42">
        <v>18</v>
      </c>
      <c r="J23" s="41"/>
      <c r="K23" s="41"/>
    </row>
    <row r="24" spans="1:11" ht="17.25" customHeight="1">
      <c r="A24" s="276" t="s">
        <v>291</v>
      </c>
      <c r="B24" s="277"/>
      <c r="C24" s="277"/>
      <c r="D24" s="277"/>
      <c r="E24" s="277"/>
      <c r="F24" s="277"/>
      <c r="G24" s="277"/>
      <c r="H24" s="277"/>
      <c r="I24" s="43">
        <v>19</v>
      </c>
      <c r="J24" s="69"/>
      <c r="K24" s="69"/>
    </row>
    <row r="25" spans="1:11" ht="30" customHeight="1">
      <c r="A25" s="278" t="s">
        <v>308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Snježana Medić</cp:lastModifiedBy>
  <cp:lastPrinted>2015-02-11T16:55:45Z</cp:lastPrinted>
  <dcterms:created xsi:type="dcterms:W3CDTF">2008-10-17T11:51:54Z</dcterms:created>
  <dcterms:modified xsi:type="dcterms:W3CDTF">2015-02-11T16:55:55Z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