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NT_D" sheetId="6" r:id="rId6"/>
    <sheet name="Bilješke" sheetId="7" r:id="rId7"/>
  </sheets>
  <definedNames>
    <definedName name="_xlnm.Print_Area" localSheetId="1">'Bilanca'!$A$1:$D$123</definedName>
    <definedName name="_xlnm.Print_Area" localSheetId="6">'Bilješke'!$A$1:$J$53</definedName>
    <definedName name="_xlnm.Print_Area" localSheetId="0">'OPĆI PODACI'!$A$1:$I$69</definedName>
    <definedName name="_xlnm.Print_Area" localSheetId="4">'PK'!$A$1:$D$26</definedName>
  </definedNames>
  <calcPr fullCalcOnLoad="1"/>
</workbook>
</file>

<file path=xl/sharedStrings.xml><?xml version="1.0" encoding="utf-8"?>
<sst xmlns="http://schemas.openxmlformats.org/spreadsheetml/2006/main" count="412" uniqueCount="354">
  <si>
    <t>Prilog 1.</t>
  </si>
  <si>
    <t>Razdoblje izvještavanja:</t>
  </si>
  <si>
    <t>do</t>
  </si>
  <si>
    <t>Tromjesečni financijski izvještaj poduzetnika TFI-POD</t>
  </si>
  <si>
    <t>Matični broj (MB):</t>
  </si>
  <si>
    <t>03269329</t>
  </si>
  <si>
    <t>Matični broj subjekta (MBS):</t>
  </si>
  <si>
    <t>080105589</t>
  </si>
  <si>
    <t>Osobni identifikacijski broj (OIB):</t>
  </si>
  <si>
    <t>16529207670</t>
  </si>
  <si>
    <t>Tvrtka izdavatelja:</t>
  </si>
  <si>
    <t>Poštanski broj i mjesto:</t>
  </si>
  <si>
    <t>ZAGREB</t>
  </si>
  <si>
    <t>Ulica i kućni broj:</t>
  </si>
  <si>
    <t>Ulica grada Gospića 1a</t>
  </si>
  <si>
    <t>Adresa e-pošte:</t>
  </si>
  <si>
    <t>katica.krpan@tekstilpromet.hr</t>
  </si>
  <si>
    <t>Internet adresa:</t>
  </si>
  <si>
    <t>www.tekstilpromet.hr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</si>
  <si>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</si>
  <si>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</si>
  <si>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</si>
  <si>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</si>
  <si>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</si>
  <si>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</si>
  <si>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Šifra NKD-a:</t>
  </si>
  <si>
    <t>4641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</si>
  <si>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</si>
  <si>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</si>
  <si>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</si>
  <si>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</si>
  <si>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</si>
  <si>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</si>
  <si>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</si>
  <si>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</si>
  <si>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012700416</t>
  </si>
  <si>
    <t>Prezime i ime: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</si>
  <si>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</si>
  <si>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</si>
  <si>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</si>
  <si>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</si>
  <si>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</si>
  <si>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</si>
  <si>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</si>
  <si>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</si>
  <si>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</si>
  <si>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TEKSTILPROMET d.d.</t>
  </si>
  <si>
    <t>Naziv pozicije</t>
  </si>
  <si>
    <t>Prethodno razdoblje</t>
  </si>
  <si>
    <t>Tekuće razdoblje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</si>
  <si>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</si>
  <si>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</si>
  <si>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</si>
  <si>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</si>
  <si>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</si>
  <si>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</si>
  <si>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</si>
  <si>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</si>
  <si>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</si>
  <si>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</si>
  <si>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</si>
  <si>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</si>
  <si>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</si>
  <si>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</si>
  <si>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</si>
  <si>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</si>
  <si>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</si>
  <si>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</si>
  <si>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</si>
  <si>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</si>
  <si>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</si>
  <si>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</si>
  <si>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</si>
  <si>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</si>
  <si>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</si>
  <si>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</si>
  <si>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</si>
  <si>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</si>
  <si>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</si>
  <si>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</si>
  <si>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</si>
  <si>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</si>
  <si>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</si>
  <si>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</si>
  <si>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</si>
  <si>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</si>
  <si>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</si>
  <si>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</si>
  <si>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</si>
  <si>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</si>
  <si>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</si>
  <si>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</si>
  <si>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</si>
  <si>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</si>
  <si>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</si>
  <si>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</si>
  <si>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</si>
  <si>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</si>
  <si>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</si>
  <si>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</si>
  <si>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</si>
  <si>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</si>
  <si>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</si>
  <si>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</si>
  <si>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</si>
  <si>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</si>
  <si>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</si>
  <si>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</si>
  <si>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</si>
  <si>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</si>
  <si>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</si>
  <si>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</si>
  <si>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</si>
  <si>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</si>
  <si>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</si>
  <si>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</si>
  <si>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</si>
  <si>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</si>
  <si>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</si>
  <si>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</si>
  <si>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</si>
  <si>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</si>
  <si>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</si>
  <si>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</si>
  <si>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</si>
  <si>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</si>
  <si>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</si>
  <si>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</si>
  <si>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</si>
  <si>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</si>
  <si>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</si>
  <si>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</si>
  <si>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</si>
  <si>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</si>
  <si>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</si>
  <si>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</si>
  <si>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</si>
  <si>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</si>
  <si>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</si>
  <si>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</si>
  <si>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</si>
  <si>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</si>
  <si>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</si>
  <si>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</si>
  <si>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</si>
  <si>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</si>
  <si>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</si>
  <si>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</si>
  <si>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</si>
  <si>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</si>
  <si>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</si>
  <si>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</si>
  <si>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</si>
  <si>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</si>
  <si>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</si>
  <si>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</si>
  <si>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</si>
  <si>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</si>
  <si>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</si>
  <si>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</si>
  <si>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</si>
  <si>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</si>
  <si>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</si>
  <si>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</si>
  <si>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</si>
  <si>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</si>
  <si>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</si>
  <si>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</si>
  <si>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</si>
  <si>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</si>
  <si>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</si>
  <si>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</si>
  <si>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</si>
  <si>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</si>
  <si>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</si>
  <si>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</si>
  <si>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</si>
  <si>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</si>
  <si>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</si>
  <si>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</si>
  <si>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</si>
  <si>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</si>
  <si>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</si>
  <si>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</si>
  <si>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</si>
  <si>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</si>
  <si>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</si>
  <si>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</si>
  <si>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</si>
  <si>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</si>
  <si>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</si>
  <si>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</si>
  <si>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</si>
  <si>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</si>
  <si>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</si>
  <si>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</si>
  <si>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</si>
  <si>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</si>
  <si>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</si>
  <si>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</si>
  <si>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</si>
  <si>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</si>
  <si>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</si>
  <si>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</si>
  <si>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</si>
  <si>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</si>
  <si>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</si>
  <si>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</si>
  <si>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</si>
  <si>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</si>
  <si>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</si>
  <si>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</si>
  <si>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</si>
  <si>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</si>
  <si>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</si>
  <si>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</si>
  <si>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</si>
  <si>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</si>
  <si>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</si>
  <si>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</si>
  <si>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</si>
  <si>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</si>
  <si>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</si>
  <si>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</si>
  <si>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</si>
  <si>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</si>
  <si>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</si>
  <si>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</si>
  <si>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</si>
  <si>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</si>
  <si>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</si>
  <si>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</si>
  <si>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</si>
  <si>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</si>
  <si>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</si>
  <si>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</si>
  <si>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</si>
  <si>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</si>
  <si>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</si>
  <si>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</si>
  <si>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</si>
  <si>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</si>
  <si>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</si>
  <si>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</si>
  <si>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</si>
  <si>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</si>
  <si>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</si>
  <si>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</si>
  <si>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</si>
  <si>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</si>
  <si>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</si>
  <si>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</si>
  <si>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</si>
  <si>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</si>
  <si>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</si>
  <si>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</si>
  <si>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</si>
  <si>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</si>
  <si>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</si>
  <si>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</si>
  <si>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</si>
  <si>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</si>
  <si>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</si>
  <si>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</si>
  <si>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</si>
  <si>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</si>
  <si>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</si>
  <si>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</si>
  <si>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</si>
  <si>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</si>
  <si>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</si>
  <si>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</si>
  <si>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</si>
  <si>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</si>
  <si>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</si>
  <si>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</si>
  <si>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</si>
  <si>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</si>
  <si>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</si>
  <si>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</si>
  <si>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</si>
  <si>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</si>
  <si>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</si>
  <si>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</si>
  <si>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</si>
  <si>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</si>
  <si>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</si>
  <si>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</si>
  <si>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</si>
  <si>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</si>
  <si>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</si>
  <si>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</si>
  <si>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</si>
  <si>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</si>
  <si>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</si>
  <si>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KRPAN KATICA</t>
  </si>
  <si>
    <t>012700419</t>
  </si>
  <si>
    <t>AOP
oznaka</t>
  </si>
  <si>
    <t>.</t>
  </si>
  <si>
    <t>ŠIMIĆ HRVOJE</t>
  </si>
  <si>
    <t>AKTIVA</t>
  </si>
  <si>
    <t>DODATAK BILANCI (popunjava poduzetnik koji sastavlja konsolidirani financijski izvještaj)</t>
  </si>
  <si>
    <t>A)  KAPITAL I REZERVE (063+064+065+071+072+075+078)</t>
  </si>
  <si>
    <t>A) KAPITAL I REZERVE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</si>
  <si>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</si>
  <si>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</si>
  <si>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t xml:space="preserve">    2. Kamate, tečajne razlike i drugi rashodi iz odnosa s nepovezanim poduzetnicima i drugim osobama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</si>
  <si>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</si>
  <si>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</si>
  <si>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r>
      <t xml:space="preserve">I. POSLOVNI PRIHODI </t>
    </r>
    <r>
      <rPr>
        <sz val="9"/>
        <rFont val="Calibri"/>
        <family val="2"/>
      </rPr>
      <t>(112+113)</t>
    </r>
  </si>
  <si>
    <r>
      <t xml:space="preserve">II. POSLOVNI RASHODI </t>
    </r>
    <r>
      <rPr>
        <sz val="9"/>
        <rFont val="Calibri"/>
        <family val="2"/>
      </rPr>
      <t>(115+116+120+124+125+126+129+130)</t>
    </r>
  </si>
  <si>
    <r>
      <t xml:space="preserve">    2. Materijalni troškovi </t>
    </r>
    <r>
      <rPr>
        <sz val="9"/>
        <rFont val="Calibri"/>
        <family val="2"/>
      </rPr>
      <t>(117 do 119)</t>
    </r>
  </si>
  <si>
    <r>
      <t xml:space="preserve">   3. Troškovi osoblja </t>
    </r>
    <r>
      <rPr>
        <sz val="9"/>
        <rFont val="Calibri"/>
        <family val="2"/>
      </rPr>
      <t>(121 do 123)</t>
    </r>
  </si>
  <si>
    <r>
      <t xml:space="preserve">   6. Vrijednosno usklađivanje </t>
    </r>
    <r>
      <rPr>
        <sz val="9"/>
        <rFont val="Calibri"/>
        <family val="2"/>
      </rPr>
      <t>(127+128)</t>
    </r>
  </si>
  <si>
    <r>
      <t xml:space="preserve">III. FINANCIJSKI PRIHODI </t>
    </r>
    <r>
      <rPr>
        <sz val="9"/>
        <rFont val="Calibri"/>
        <family val="2"/>
      </rPr>
      <t>(132 do 136)</t>
    </r>
  </si>
  <si>
    <r>
      <t xml:space="preserve">IV. FINANCIJSKI RASHODI </t>
    </r>
    <r>
      <rPr>
        <sz val="9"/>
        <rFont val="Calibri"/>
        <family val="2"/>
      </rPr>
      <t>(138 do 141)</t>
    </r>
  </si>
  <si>
    <r>
      <t xml:space="preserve">IX.  UKUPNI PRIHODI </t>
    </r>
    <r>
      <rPr>
        <sz val="9"/>
        <rFont val="Calibri"/>
        <family val="2"/>
      </rPr>
      <t>(111+131+142 + 144)</t>
    </r>
  </si>
  <si>
    <r>
      <t xml:space="preserve">X.   UKUPNI RASHODI </t>
    </r>
    <r>
      <rPr>
        <sz val="9"/>
        <rFont val="Calibri"/>
        <family val="2"/>
      </rPr>
      <t>(114+137+143 + 145)</t>
    </r>
  </si>
  <si>
    <r>
      <t xml:space="preserve">XI.  DOBIT ILI GUBITAK PRIJE OPOREZIVANJA </t>
    </r>
    <r>
      <rPr>
        <sz val="9"/>
        <rFont val="Calibri"/>
        <family val="2"/>
      </rPr>
      <t>(146-147)</t>
    </r>
  </si>
  <si>
    <r>
      <t xml:space="preserve">XIII. DOBIT ILI GUBITAK RAZDOBLJA </t>
    </r>
    <r>
      <rPr>
        <sz val="9"/>
        <rFont val="Calibri"/>
        <family val="2"/>
      </rPr>
      <t>(148-151)</t>
    </r>
  </si>
  <si>
    <r>
      <t xml:space="preserve">II. OSTALA SVEOBUHVATNA DOBIT/GUBITAK PRIJE POREZA </t>
    </r>
    <r>
      <rPr>
        <sz val="9"/>
        <rFont val="Calibri"/>
        <family val="2"/>
      </rPr>
      <t>(159 do 165)</t>
    </r>
  </si>
  <si>
    <t>B2) NETO SMANJENJE NOVČANOG TIJEKA OD INVESTICIJSKIH AKTIVNOSTI (024-020)</t>
  </si>
  <si>
    <r>
      <t>IV. NETO OSTALA SVEOBUHVATNA DOBIT ILI GUBITAK RAZDOBLJA</t>
    </r>
    <r>
      <rPr>
        <sz val="9"/>
        <rFont val="Calibri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</si>
  <si>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</si>
  <si>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</si>
  <si>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</si>
  <si>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C1) NETO POVEĆANJE NOVČANOG TIJEKA OD FINANCIJSKIH AKTIVNOSTI (030-036)</t>
  </si>
  <si>
    <t>C2) NETO SMANJENJE NOVČANOG TIJEKA OD FINANCIJSKIH AKTIVNOSTI (036-030)</t>
  </si>
  <si>
    <t>DA</t>
  </si>
  <si>
    <t>GALEB d.d.</t>
  </si>
  <si>
    <t>GRATEKS d.o.o.</t>
  </si>
  <si>
    <t>LAURIS MODA d.o.o.</t>
  </si>
  <si>
    <t>PRO SPORT 98 d.o.o.</t>
  </si>
  <si>
    <t>Omiš, Punta 6</t>
  </si>
  <si>
    <t>Zagreb, Ulica grada Gospića 1a</t>
  </si>
  <si>
    <t>Zagreb, Bani 71</t>
  </si>
  <si>
    <t>Sarajaevo, Kundurdžiluk 14</t>
  </si>
  <si>
    <t>01039312</t>
  </si>
  <si>
    <t>03114007</t>
  </si>
  <si>
    <t>01585991</t>
  </si>
  <si>
    <t>01378155</t>
  </si>
  <si>
    <t>TEKSTILPROMET d.d.</t>
  </si>
  <si>
    <r>
      <t xml:space="preserve">B)  DUGOTRAJNA IMOVINA </t>
    </r>
    <r>
      <rPr>
        <sz val="9"/>
        <rFont val="Calibri"/>
        <family val="2"/>
      </rPr>
      <t>(003+010+020+029+033)</t>
    </r>
  </si>
  <si>
    <r>
      <t xml:space="preserve">C)  KRATKOTRAJNA IMOVINA </t>
    </r>
    <r>
      <rPr>
        <sz val="9"/>
        <rFont val="Calibri"/>
        <family val="2"/>
      </rPr>
      <t>(035+043+050+058)</t>
    </r>
  </si>
  <si>
    <t xml:space="preserve">   7. Biološka imovina</t>
  </si>
  <si>
    <r>
      <t xml:space="preserve">E)  UKUPNO AKTIVA </t>
    </r>
    <r>
      <rPr>
        <sz val="9"/>
        <rFont val="Calibri"/>
        <family val="2"/>
      </rPr>
      <t>(001+002+034+059)</t>
    </r>
  </si>
  <si>
    <r>
      <t xml:space="preserve">B)  REZERVIRANJA </t>
    </r>
    <r>
      <rPr>
        <sz val="9"/>
        <rFont val="Calibri"/>
        <family val="2"/>
      </rPr>
      <t>(080 do 082)</t>
    </r>
  </si>
  <si>
    <r>
      <t xml:space="preserve">C)  DUGOROČNE OBVEZE </t>
    </r>
    <r>
      <rPr>
        <sz val="9"/>
        <rFont val="Calibri"/>
        <family val="2"/>
      </rPr>
      <t>(084 do 092)</t>
    </r>
  </si>
  <si>
    <r>
      <t xml:space="preserve">D)  KRATKOROČNE OBVEZE </t>
    </r>
    <r>
      <rPr>
        <sz val="9"/>
        <rFont val="Calibri"/>
        <family val="2"/>
      </rPr>
      <t>(094 do 105)</t>
    </r>
  </si>
  <si>
    <r>
      <t xml:space="preserve">F) UKUPNO – PASIVA </t>
    </r>
    <r>
      <rPr>
        <sz val="9"/>
        <rFont val="Calibri"/>
        <family val="2"/>
      </rPr>
      <t>(062+079+083+093+106)</t>
    </r>
  </si>
  <si>
    <t>01.01.2018.</t>
  </si>
  <si>
    <t>31.12.2018.</t>
  </si>
  <si>
    <t>stanje na dan 31.12.2018. godine</t>
  </si>
  <si>
    <t>u razdoblju 01.01.2018. do 31.12.2018. 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</si>
</sst>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59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sz val="9"/>
      <color indexed="16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indexed="22"/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ill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vertical="center"/>
      <protection hidden="1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165" fontId="4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hidden="1"/>
    </xf>
    <xf numFmtId="3" fontId="5" fillId="0" borderId="14" xfId="0" applyNumberFormat="1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3" fontId="11" fillId="0" borderId="16" xfId="0" applyNumberFormat="1" applyFont="1" applyFill="1" applyBorder="1" applyAlignment="1" applyProtection="1">
      <alignment vertical="center"/>
      <protection hidden="1"/>
    </xf>
    <xf numFmtId="3" fontId="30" fillId="33" borderId="16" xfId="0" applyNumberFormat="1" applyFont="1" applyFill="1" applyBorder="1" applyAlignment="1" applyProtection="1">
      <alignment vertical="center"/>
      <protection locked="0"/>
    </xf>
    <xf numFmtId="3" fontId="11" fillId="0" borderId="17" xfId="0" applyNumberFormat="1" applyFont="1" applyFill="1" applyBorder="1" applyAlignment="1" applyProtection="1">
      <alignment vertical="center"/>
      <protection hidden="1"/>
    </xf>
    <xf numFmtId="0" fontId="31" fillId="0" borderId="0" xfId="0" applyFont="1" applyFill="1" applyAlignment="1">
      <alignment/>
    </xf>
    <xf numFmtId="0" fontId="30" fillId="0" borderId="12" xfId="0" applyFont="1" applyFill="1" applyBorder="1" applyAlignment="1" applyProtection="1">
      <alignment horizontal="center" vertical="center" wrapText="1"/>
      <protection hidden="1"/>
    </xf>
    <xf numFmtId="165" fontId="30" fillId="0" borderId="10" xfId="0" applyNumberFormat="1" applyFont="1" applyFill="1" applyBorder="1" applyAlignment="1">
      <alignment horizontal="center" vertical="center"/>
    </xf>
    <xf numFmtId="165" fontId="30" fillId="0" borderId="11" xfId="0" applyNumberFormat="1" applyFont="1" applyFill="1" applyBorder="1" applyAlignment="1">
      <alignment horizontal="center" vertical="center"/>
    </xf>
    <xf numFmtId="165" fontId="30" fillId="0" borderId="18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165" fontId="30" fillId="33" borderId="20" xfId="0" applyNumberFormat="1" applyFont="1" applyFill="1" applyBorder="1" applyAlignment="1">
      <alignment horizontal="center" vertical="center"/>
    </xf>
    <xf numFmtId="165" fontId="30" fillId="33" borderId="10" xfId="0" applyNumberFormat="1" applyFont="1" applyFill="1" applyBorder="1" applyAlignment="1">
      <alignment horizontal="center" vertical="center"/>
    </xf>
    <xf numFmtId="165" fontId="32" fillId="33" borderId="10" xfId="0" applyNumberFormat="1" applyFont="1" applyFill="1" applyBorder="1" applyAlignment="1">
      <alignment horizontal="center" vertical="center"/>
    </xf>
    <xf numFmtId="165" fontId="32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 applyProtection="1">
      <alignment vertical="center"/>
      <protection locked="0"/>
    </xf>
    <xf numFmtId="165" fontId="32" fillId="0" borderId="11" xfId="0" applyNumberFormat="1" applyFont="1" applyFill="1" applyBorder="1" applyAlignment="1">
      <alignment horizontal="center" vertical="center"/>
    </xf>
    <xf numFmtId="3" fontId="32" fillId="33" borderId="10" xfId="0" applyNumberFormat="1" applyFont="1" applyFill="1" applyBorder="1" applyAlignment="1" applyProtection="1">
      <alignment vertical="center"/>
      <protection hidden="1"/>
    </xf>
    <xf numFmtId="0" fontId="31" fillId="0" borderId="0" xfId="0" applyFont="1" applyFill="1" applyAlignment="1">
      <alignment vertical="center"/>
    </xf>
    <xf numFmtId="0" fontId="30" fillId="34" borderId="12" xfId="0" applyFont="1" applyFill="1" applyBorder="1" applyAlignment="1" applyProtection="1">
      <alignment horizontal="center" vertical="center" wrapText="1"/>
      <protection hidden="1"/>
    </xf>
    <xf numFmtId="3" fontId="33" fillId="0" borderId="16" xfId="0" applyNumberFormat="1" applyFont="1" applyFill="1" applyBorder="1" applyAlignment="1" applyProtection="1">
      <alignment vertical="center"/>
      <protection hidden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51" applyFont="1" applyFill="1" applyBorder="1" applyAlignment="1">
      <alignment vertical="center"/>
      <protection/>
    </xf>
    <xf numFmtId="0" fontId="31" fillId="0" borderId="0" xfId="51" applyFont="1" applyFill="1" applyBorder="1" applyAlignment="1">
      <alignment vertical="center"/>
      <protection/>
    </xf>
    <xf numFmtId="0" fontId="30" fillId="0" borderId="21" xfId="0" applyFont="1" applyFill="1" applyBorder="1" applyAlignment="1">
      <alignment horizontal="left" vertical="center" wrapText="1"/>
    </xf>
    <xf numFmtId="165" fontId="30" fillId="0" borderId="19" xfId="0" applyNumberFormat="1" applyFont="1" applyFill="1" applyBorder="1" applyAlignment="1">
      <alignment horizontal="center" vertical="center"/>
    </xf>
    <xf numFmtId="165" fontId="32" fillId="0" borderId="19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 applyProtection="1">
      <alignment horizontal="center" vertical="center"/>
      <protection hidden="1"/>
    </xf>
    <xf numFmtId="3" fontId="34" fillId="0" borderId="10" xfId="0" applyNumberFormat="1" applyFont="1" applyFill="1" applyBorder="1" applyAlignment="1" applyProtection="1">
      <alignment vertical="center"/>
      <protection locked="0"/>
    </xf>
    <xf numFmtId="3" fontId="30" fillId="0" borderId="16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>
      <alignment vertical="center"/>
    </xf>
    <xf numFmtId="3" fontId="30" fillId="0" borderId="19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hidden="1"/>
    </xf>
    <xf numFmtId="3" fontId="30" fillId="0" borderId="11" xfId="0" applyNumberFormat="1" applyFont="1" applyFill="1" applyBorder="1" applyAlignment="1" applyProtection="1">
      <alignment vertical="center"/>
      <protection hidden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30" fillId="33" borderId="19" xfId="0" applyFont="1" applyFill="1" applyBorder="1" applyAlignment="1">
      <alignment horizontal="left" vertical="center" wrapText="1"/>
    </xf>
    <xf numFmtId="3" fontId="30" fillId="35" borderId="23" xfId="0" applyNumberFormat="1" applyFont="1" applyFill="1" applyBorder="1" applyAlignment="1" applyProtection="1">
      <alignment vertical="center"/>
      <protection hidden="1"/>
    </xf>
    <xf numFmtId="0" fontId="30" fillId="33" borderId="10" xfId="0" applyFont="1" applyFill="1" applyBorder="1" applyAlignment="1">
      <alignment horizontal="left" vertical="center" wrapText="1"/>
    </xf>
    <xf numFmtId="3" fontId="30" fillId="35" borderId="16" xfId="0" applyNumberFormat="1" applyFont="1" applyFill="1" applyBorder="1" applyAlignment="1" applyProtection="1">
      <alignment vertical="center"/>
      <protection hidden="1"/>
    </xf>
    <xf numFmtId="3" fontId="33" fillId="0" borderId="10" xfId="0" applyNumberFormat="1" applyFont="1" applyFill="1" applyBorder="1" applyAlignment="1" applyProtection="1">
      <alignment vertical="center"/>
      <protection locked="0"/>
    </xf>
    <xf numFmtId="0" fontId="32" fillId="34" borderId="2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2" fillId="33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Border="1" applyAlignment="1">
      <alignment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/>
    </xf>
    <xf numFmtId="3" fontId="31" fillId="0" borderId="19" xfId="0" applyNumberFormat="1" applyFont="1" applyFill="1" applyBorder="1" applyAlignment="1" applyProtection="1">
      <alignment vertical="center"/>
      <protection locked="0"/>
    </xf>
    <xf numFmtId="3" fontId="32" fillId="33" borderId="11" xfId="0" applyNumberFormat="1" applyFont="1" applyFill="1" applyBorder="1" applyAlignment="1" applyProtection="1">
      <alignment vertical="center"/>
      <protection hidden="1"/>
    </xf>
    <xf numFmtId="0" fontId="31" fillId="0" borderId="21" xfId="0" applyFont="1" applyFill="1" applyBorder="1" applyAlignment="1">
      <alignment horizontal="left" vertical="center" wrapText="1"/>
    </xf>
    <xf numFmtId="3" fontId="31" fillId="0" borderId="11" xfId="0" applyNumberFormat="1" applyFont="1" applyFill="1" applyBorder="1" applyAlignment="1" applyProtection="1">
      <alignment vertical="center"/>
      <protection hidden="1"/>
    </xf>
    <xf numFmtId="3" fontId="11" fillId="36" borderId="10" xfId="0" applyNumberFormat="1" applyFont="1" applyFill="1" applyBorder="1" applyAlignment="1" applyProtection="1">
      <alignment vertical="center"/>
      <protection locked="0"/>
    </xf>
    <xf numFmtId="3" fontId="33" fillId="0" borderId="16" xfId="0" applyNumberFormat="1" applyFont="1" applyFill="1" applyBorder="1" applyAlignment="1" applyProtection="1">
      <alignment vertical="center"/>
      <protection locked="0"/>
    </xf>
    <xf numFmtId="3" fontId="31" fillId="0" borderId="0" xfId="0" applyNumberFormat="1" applyFont="1" applyFill="1" applyAlignment="1">
      <alignment vertical="center"/>
    </xf>
    <xf numFmtId="0" fontId="30" fillId="34" borderId="15" xfId="0" applyFont="1" applyFill="1" applyBorder="1" applyAlignment="1" applyProtection="1">
      <alignment horizontal="center" vertical="center" wrapText="1"/>
      <protection hidden="1"/>
    </xf>
    <xf numFmtId="0" fontId="30" fillId="0" borderId="25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30" fillId="34" borderId="24" xfId="0" applyFont="1" applyFill="1" applyBorder="1" applyAlignment="1" applyProtection="1">
      <alignment horizontal="center" vertical="center" wrapText="1"/>
      <protection hidden="1"/>
    </xf>
    <xf numFmtId="0" fontId="30" fillId="34" borderId="15" xfId="0" applyFont="1" applyFill="1" applyBorder="1" applyAlignment="1" applyProtection="1">
      <alignment horizontal="center" vertical="center"/>
      <protection hidden="1"/>
    </xf>
    <xf numFmtId="0" fontId="30" fillId="33" borderId="26" xfId="0" applyFont="1" applyFill="1" applyBorder="1" applyAlignment="1">
      <alignment horizontal="left" vertical="center" wrapText="1"/>
    </xf>
    <xf numFmtId="3" fontId="30" fillId="33" borderId="23" xfId="0" applyNumberFormat="1" applyFont="1" applyFill="1" applyBorder="1" applyAlignment="1" applyProtection="1">
      <alignment vertical="center"/>
      <protection locked="0"/>
    </xf>
    <xf numFmtId="3" fontId="30" fillId="33" borderId="19" xfId="0" applyNumberFormat="1" applyFont="1" applyFill="1" applyBorder="1" applyAlignment="1" applyProtection="1">
      <alignment vertical="center"/>
      <protection locked="0"/>
    </xf>
    <xf numFmtId="0" fontId="30" fillId="33" borderId="25" xfId="0" applyFont="1" applyFill="1" applyBorder="1" applyAlignment="1">
      <alignment horizontal="left" vertical="center" wrapText="1"/>
    </xf>
    <xf numFmtId="0" fontId="30" fillId="36" borderId="25" xfId="0" applyFont="1" applyFill="1" applyBorder="1" applyAlignment="1">
      <alignment horizontal="left" vertical="center" wrapText="1"/>
    </xf>
    <xf numFmtId="165" fontId="30" fillId="36" borderId="10" xfId="0" applyNumberFormat="1" applyFont="1" applyFill="1" applyBorder="1" applyAlignment="1">
      <alignment horizontal="center" vertical="center"/>
    </xf>
    <xf numFmtId="3" fontId="33" fillId="37" borderId="16" xfId="0" applyNumberFormat="1" applyFont="1" applyFill="1" applyBorder="1" applyAlignment="1" applyProtection="1">
      <alignment vertical="center"/>
      <protection hidden="1"/>
    </xf>
    <xf numFmtId="3" fontId="33" fillId="37" borderId="27" xfId="0" applyNumberFormat="1" applyFont="1" applyFill="1" applyBorder="1" applyAlignment="1" applyProtection="1">
      <alignment vertical="center"/>
      <protection hidden="1"/>
    </xf>
    <xf numFmtId="165" fontId="30" fillId="0" borderId="13" xfId="0" applyNumberFormat="1" applyFont="1" applyFill="1" applyBorder="1" applyAlignment="1">
      <alignment horizontal="center" vertical="center"/>
    </xf>
    <xf numFmtId="3" fontId="33" fillId="37" borderId="28" xfId="0" applyNumberFormat="1" applyFont="1" applyFill="1" applyBorder="1" applyAlignment="1" applyProtection="1">
      <alignment vertical="center"/>
      <protection hidden="1"/>
    </xf>
    <xf numFmtId="3" fontId="33" fillId="36" borderId="16" xfId="0" applyNumberFormat="1" applyFont="1" applyFill="1" applyBorder="1" applyAlignment="1" applyProtection="1">
      <alignment vertical="center"/>
      <protection locked="0"/>
    </xf>
    <xf numFmtId="0" fontId="30" fillId="33" borderId="29" xfId="0" applyFont="1" applyFill="1" applyBorder="1" applyAlignment="1">
      <alignment horizontal="left" vertical="center" wrapText="1"/>
    </xf>
    <xf numFmtId="165" fontId="30" fillId="33" borderId="11" xfId="0" applyNumberFormat="1" applyFont="1" applyFill="1" applyBorder="1" applyAlignment="1">
      <alignment horizontal="center" vertical="center"/>
    </xf>
    <xf numFmtId="3" fontId="30" fillId="33" borderId="17" xfId="0" applyNumberFormat="1" applyFont="1" applyFill="1" applyBorder="1" applyAlignment="1" applyProtection="1">
      <alignment vertical="center"/>
      <protection locked="0"/>
    </xf>
    <xf numFmtId="3" fontId="30" fillId="33" borderId="19" xfId="0" applyNumberFormat="1" applyFont="1" applyFill="1" applyBorder="1" applyAlignment="1" applyProtection="1">
      <alignment vertical="center"/>
      <protection hidden="1"/>
    </xf>
    <xf numFmtId="0" fontId="34" fillId="0" borderId="10" xfId="0" applyFont="1" applyFill="1" applyBorder="1" applyAlignment="1">
      <alignment horizontal="left" vertical="center" wrapText="1"/>
    </xf>
    <xf numFmtId="3" fontId="30" fillId="33" borderId="10" xfId="0" applyNumberFormat="1" applyFont="1" applyFill="1" applyBorder="1" applyAlignment="1" applyProtection="1">
      <alignment vertical="center"/>
      <protection hidden="1"/>
    </xf>
    <xf numFmtId="3" fontId="30" fillId="33" borderId="10" xfId="0" applyNumberFormat="1" applyFont="1" applyFill="1" applyBorder="1" applyAlignment="1" applyProtection="1">
      <alignment vertical="center"/>
      <protection locked="0"/>
    </xf>
    <xf numFmtId="0" fontId="30" fillId="33" borderId="18" xfId="0" applyFont="1" applyFill="1" applyBorder="1" applyAlignment="1">
      <alignment horizontal="left" vertical="center" wrapText="1"/>
    </xf>
    <xf numFmtId="165" fontId="30" fillId="33" borderId="18" xfId="0" applyNumberFormat="1" applyFont="1" applyFill="1" applyBorder="1" applyAlignment="1">
      <alignment horizontal="center" vertical="center"/>
    </xf>
    <xf numFmtId="3" fontId="30" fillId="33" borderId="11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30" fillId="0" borderId="0" xfId="51" applyFont="1" applyFill="1" applyBorder="1" applyAlignment="1" applyProtection="1">
      <alignment horizontal="center" vertical="center"/>
      <protection hidden="1"/>
    </xf>
    <xf numFmtId="164" fontId="30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1" applyFont="1" applyFill="1" applyBorder="1" applyAlignment="1" applyProtection="1">
      <alignment horizontal="left" vertical="center" wrapText="1"/>
      <protection hidden="1"/>
    </xf>
    <xf numFmtId="0" fontId="11" fillId="0" borderId="31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30" fillId="0" borderId="0" xfId="51" applyFont="1" applyFill="1" applyBorder="1" applyAlignment="1" applyProtection="1">
      <alignment horizontal="right" vertical="center" wrapText="1"/>
      <protection hidden="1"/>
    </xf>
    <xf numFmtId="0" fontId="30" fillId="0" borderId="0" xfId="51" applyFont="1" applyFill="1" applyBorder="1" applyAlignment="1" applyProtection="1">
      <alignment horizontal="right" vertical="center"/>
      <protection hidden="1"/>
    </xf>
    <xf numFmtId="0" fontId="30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30" fillId="0" borderId="0" xfId="51" applyFont="1" applyFill="1" applyBorder="1" applyAlignment="1" applyProtection="1">
      <alignment horizontal="left" vertical="center"/>
      <protection hidden="1"/>
    </xf>
    <xf numFmtId="0" fontId="11" fillId="0" borderId="3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vertical="center" wrapText="1"/>
      <protection hidden="1"/>
    </xf>
    <xf numFmtId="0" fontId="11" fillId="0" borderId="30" xfId="51" applyFont="1" applyFill="1" applyBorder="1" applyAlignment="1" applyProtection="1">
      <alignment vertical="center" wrapText="1"/>
      <protection hidden="1"/>
    </xf>
    <xf numFmtId="0" fontId="11" fillId="0" borderId="31" xfId="51" applyFont="1" applyFill="1" applyBorder="1" applyAlignment="1" applyProtection="1">
      <alignment horizontal="right" vertical="center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11" fillId="0" borderId="31" xfId="51" applyFont="1" applyFill="1" applyBorder="1" applyAlignment="1" applyProtection="1">
      <alignment horizontal="right" vertical="center" wrapText="1"/>
      <protection hidden="1"/>
    </xf>
    <xf numFmtId="0" fontId="11" fillId="0" borderId="0" xfId="51" applyFont="1" applyFill="1" applyBorder="1" applyAlignment="1" applyProtection="1">
      <alignment horizontal="right" vertical="center" wrapText="1"/>
      <protection hidden="1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11" fillId="0" borderId="31" xfId="51" applyFont="1" applyFill="1" applyBorder="1" applyAlignment="1" applyProtection="1">
      <alignment vertical="center" wrapText="1"/>
      <protection hidden="1"/>
    </xf>
    <xf numFmtId="1" fontId="30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30" xfId="51" applyFont="1" applyFill="1" applyBorder="1" applyAlignment="1" applyProtection="1">
      <alignment horizontal="right" vertical="center"/>
      <protection hidden="1" locked="0"/>
    </xf>
    <xf numFmtId="0" fontId="30" fillId="0" borderId="15" xfId="51" applyFont="1" applyFill="1" applyBorder="1" applyAlignment="1" applyProtection="1">
      <alignment horizontal="center" vertical="center"/>
      <protection hidden="1" locked="0"/>
    </xf>
    <xf numFmtId="0" fontId="30" fillId="0" borderId="0" xfId="51" applyFont="1" applyFill="1" applyBorder="1" applyAlignment="1" applyProtection="1">
      <alignment vertical="center"/>
      <protection hidden="1"/>
    </xf>
    <xf numFmtId="49" fontId="30" fillId="0" borderId="15" xfId="51" applyNumberFormat="1" applyFont="1" applyFill="1" applyBorder="1" applyAlignment="1" applyProtection="1">
      <alignment horizontal="right" vertical="center"/>
      <protection hidden="1" locked="0"/>
    </xf>
    <xf numFmtId="0" fontId="11" fillId="0" borderId="31" xfId="51" applyFont="1" applyFill="1" applyBorder="1" applyAlignment="1">
      <alignment vertical="center"/>
      <protection/>
    </xf>
    <xf numFmtId="0" fontId="11" fillId="0" borderId="0" xfId="51" applyFont="1" applyFill="1" applyBorder="1" applyAlignment="1" applyProtection="1">
      <alignment horizontal="center" vertical="center"/>
      <protection hidden="1" locked="0"/>
    </xf>
    <xf numFmtId="0" fontId="11" fillId="0" borderId="3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center" vertical="center"/>
      <protection hidden="1"/>
    </xf>
    <xf numFmtId="0" fontId="30" fillId="0" borderId="31" xfId="51" applyFont="1" applyFill="1" applyBorder="1" applyAlignment="1" applyProtection="1">
      <alignment horizontal="right" vertical="center"/>
      <protection hidden="1" locked="0"/>
    </xf>
    <xf numFmtId="0" fontId="30" fillId="0" borderId="0" xfId="51" applyFont="1" applyFill="1" applyBorder="1" applyAlignment="1" applyProtection="1">
      <alignment horizontal="right" vertical="center"/>
      <protection hidden="1" locked="0"/>
    </xf>
    <xf numFmtId="49" fontId="30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30" fillId="0" borderId="30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1" applyFont="1" applyFill="1" applyBorder="1" applyAlignment="1" applyProtection="1">
      <alignment horizontal="left" vertical="center"/>
      <protection hidden="1"/>
    </xf>
    <xf numFmtId="0" fontId="11" fillId="0" borderId="32" xfId="51" applyFont="1" applyFill="1" applyBorder="1" applyAlignment="1" applyProtection="1">
      <alignment vertical="center"/>
      <protection hidden="1"/>
    </xf>
    <xf numFmtId="0" fontId="11" fillId="0" borderId="33" xfId="51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35" fillId="0" borderId="30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35" fillId="0" borderId="3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30" fillId="0" borderId="31" xfId="51" applyFont="1" applyFill="1" applyBorder="1" applyAlignment="1" applyProtection="1">
      <alignment vertical="center"/>
      <protection hidden="1"/>
    </xf>
    <xf numFmtId="0" fontId="11" fillId="0" borderId="34" xfId="51" applyFont="1" applyFill="1" applyBorder="1" applyAlignment="1" applyProtection="1">
      <alignment vertical="center"/>
      <protection hidden="1"/>
    </xf>
    <xf numFmtId="0" fontId="11" fillId="0" borderId="34" xfId="51" applyFont="1" applyFill="1" applyBorder="1" applyAlignment="1">
      <alignment vertical="center"/>
      <protection/>
    </xf>
    <xf numFmtId="0" fontId="11" fillId="0" borderId="35" xfId="51" applyFont="1" applyFill="1" applyBorder="1" applyAlignment="1" applyProtection="1">
      <alignment vertical="center"/>
      <protection hidden="1"/>
    </xf>
    <xf numFmtId="0" fontId="11" fillId="0" borderId="36" xfId="51" applyFont="1" applyFill="1" applyBorder="1" applyAlignment="1" applyProtection="1">
      <alignment horizontal="right" vertical="center" wrapText="1"/>
      <protection hidden="1"/>
    </xf>
    <xf numFmtId="0" fontId="11" fillId="0" borderId="37" xfId="51" applyFont="1" applyFill="1" applyBorder="1" applyAlignment="1" applyProtection="1">
      <alignment horizontal="right" vertical="center" wrapText="1"/>
      <protection hidden="1"/>
    </xf>
    <xf numFmtId="0" fontId="11" fillId="0" borderId="37" xfId="51" applyFont="1" applyFill="1" applyBorder="1" applyAlignment="1" applyProtection="1">
      <alignment vertical="center"/>
      <protection hidden="1"/>
    </xf>
    <xf numFmtId="0" fontId="11" fillId="0" borderId="38" xfId="5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hidden="1"/>
    </xf>
    <xf numFmtId="165" fontId="30" fillId="0" borderId="40" xfId="0" applyNumberFormat="1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3" fontId="33" fillId="0" borderId="10" xfId="0" applyNumberFormat="1" applyFont="1" applyFill="1" applyBorder="1" applyAlignment="1" applyProtection="1">
      <alignment vertical="center"/>
      <protection hidden="1"/>
    </xf>
    <xf numFmtId="3" fontId="33" fillId="0" borderId="39" xfId="0" applyNumberFormat="1" applyFont="1" applyFill="1" applyBorder="1" applyAlignment="1" applyProtection="1">
      <alignment vertical="center"/>
      <protection hidden="1"/>
    </xf>
    <xf numFmtId="0" fontId="30" fillId="33" borderId="41" xfId="0" applyFont="1" applyFill="1" applyBorder="1" applyAlignment="1">
      <alignment horizontal="left" vertical="center" wrapText="1"/>
    </xf>
    <xf numFmtId="3" fontId="30" fillId="33" borderId="39" xfId="0" applyNumberFormat="1" applyFont="1" applyFill="1" applyBorder="1" applyAlignment="1" applyProtection="1">
      <alignment vertical="center"/>
      <protection hidden="1"/>
    </xf>
    <xf numFmtId="3" fontId="30" fillId="33" borderId="13" xfId="0" applyNumberFormat="1" applyFont="1" applyFill="1" applyBorder="1" applyAlignment="1" applyProtection="1">
      <alignment vertical="center"/>
      <protection hidden="1"/>
    </xf>
    <xf numFmtId="0" fontId="11" fillId="0" borderId="30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3" fontId="33" fillId="0" borderId="13" xfId="0" applyNumberFormat="1" applyFont="1" applyFill="1" applyBorder="1" applyAlignment="1" applyProtection="1">
      <alignment vertical="center"/>
      <protection hidden="1"/>
    </xf>
    <xf numFmtId="3" fontId="11" fillId="0" borderId="13" xfId="0" applyNumberFormat="1" applyFont="1" applyFill="1" applyBorder="1" applyAlignment="1" applyProtection="1">
      <alignment vertical="center"/>
      <protection hidden="1"/>
    </xf>
    <xf numFmtId="3" fontId="11" fillId="0" borderId="43" xfId="0" applyNumberFormat="1" applyFont="1" applyFill="1" applyBorder="1" applyAlignment="1" applyProtection="1">
      <alignment vertical="center"/>
      <protection hidden="1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0" fontId="30" fillId="0" borderId="44" xfId="0" applyFont="1" applyFill="1" applyBorder="1" applyAlignment="1">
      <alignment horizontal="left" vertical="center" wrapText="1"/>
    </xf>
    <xf numFmtId="3" fontId="30" fillId="0" borderId="45" xfId="0" applyNumberFormat="1" applyFont="1" applyFill="1" applyBorder="1" applyAlignment="1" applyProtection="1">
      <alignment vertical="center"/>
      <protection hidden="1"/>
    </xf>
    <xf numFmtId="3" fontId="30" fillId="0" borderId="46" xfId="0" applyNumberFormat="1" applyFont="1" applyFill="1" applyBorder="1" applyAlignment="1" applyProtection="1">
      <alignment vertical="center"/>
      <protection hidden="1"/>
    </xf>
    <xf numFmtId="3" fontId="30" fillId="36" borderId="15" xfId="51" applyNumberFormat="1" applyFont="1" applyFill="1" applyBorder="1" applyAlignment="1" applyProtection="1">
      <alignment horizontal="right" vertical="center"/>
      <protection hidden="1" locked="0"/>
    </xf>
    <xf numFmtId="0" fontId="35" fillId="0" borderId="30" xfId="0" applyFont="1" applyBorder="1" applyAlignment="1" applyProtection="1">
      <alignment horizontal="left" vertical="center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11" fillId="0" borderId="47" xfId="51" applyFont="1" applyFill="1" applyBorder="1" applyAlignment="1" applyProtection="1">
      <alignment horizontal="center" vertical="center"/>
      <protection hidden="1"/>
    </xf>
    <xf numFmtId="0" fontId="11" fillId="0" borderId="37" xfId="51" applyFont="1" applyFill="1" applyBorder="1" applyAlignment="1" applyProtection="1">
      <alignment horizontal="center" vertical="center"/>
      <protection hidden="1"/>
    </xf>
    <xf numFmtId="0" fontId="11" fillId="0" borderId="48" xfId="51" applyFont="1" applyFill="1" applyBorder="1" applyAlignment="1" applyProtection="1">
      <alignment horizontal="right" vertical="center" wrapText="1"/>
      <protection hidden="1"/>
    </xf>
    <xf numFmtId="49" fontId="37" fillId="0" borderId="15" xfId="35" applyNumberFormat="1" applyFont="1" applyFill="1" applyBorder="1" applyAlignment="1" applyProtection="1">
      <alignment horizontal="left" vertical="center"/>
      <protection hidden="1" locked="0"/>
    </xf>
    <xf numFmtId="0" fontId="11" fillId="0" borderId="48" xfId="51" applyFont="1" applyFill="1" applyBorder="1" applyAlignment="1" applyProtection="1">
      <alignment horizontal="right" vertical="center"/>
      <protection hidden="1"/>
    </xf>
    <xf numFmtId="49" fontId="30" fillId="0" borderId="15" xfId="51" applyNumberFormat="1" applyFont="1" applyFill="1" applyBorder="1" applyAlignment="1" applyProtection="1">
      <alignment horizontal="left" vertical="center"/>
      <protection hidden="1" locked="0"/>
    </xf>
    <xf numFmtId="0" fontId="11" fillId="0" borderId="0" xfId="51" applyFont="1" applyFill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center" vertical="center"/>
      <protection hidden="1"/>
    </xf>
    <xf numFmtId="0" fontId="30" fillId="0" borderId="15" xfId="51" applyFont="1" applyFill="1" applyBorder="1" applyAlignment="1" applyProtection="1">
      <alignment horizontal="left" vertical="center"/>
      <protection hidden="1" locked="0"/>
    </xf>
    <xf numFmtId="0" fontId="30" fillId="0" borderId="15" xfId="51" applyFont="1" applyFill="1" applyBorder="1" applyAlignment="1" applyProtection="1">
      <alignment horizontal="right" vertical="center"/>
      <protection hidden="1" locked="0"/>
    </xf>
    <xf numFmtId="0" fontId="30" fillId="0" borderId="36" xfId="51" applyFont="1" applyFill="1" applyBorder="1" applyAlignment="1" applyProtection="1">
      <alignment horizontal="right" vertical="center"/>
      <protection hidden="1" locked="0"/>
    </xf>
    <xf numFmtId="49" fontId="30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32" xfId="51" applyFont="1" applyFill="1" applyBorder="1" applyAlignment="1" applyProtection="1">
      <alignment vertical="center" wrapText="1"/>
      <protection hidden="1"/>
    </xf>
    <xf numFmtId="0" fontId="30" fillId="0" borderId="37" xfId="51" applyFont="1" applyFill="1" applyBorder="1" applyAlignment="1" applyProtection="1">
      <alignment horizontal="right" vertical="center"/>
      <protection hidden="1" locked="0"/>
    </xf>
    <xf numFmtId="0" fontId="30" fillId="0" borderId="38" xfId="51" applyFont="1" applyFill="1" applyBorder="1" applyAlignment="1" applyProtection="1">
      <alignment horizontal="right" vertical="center"/>
      <protection hidden="1" locked="0"/>
    </xf>
    <xf numFmtId="49" fontId="30" fillId="0" borderId="36" xfId="51" applyNumberFormat="1" applyFont="1" applyFill="1" applyBorder="1" applyAlignment="1" applyProtection="1">
      <alignment horizontal="center" vertical="center"/>
      <protection hidden="1" locked="0"/>
    </xf>
    <xf numFmtId="49" fontId="30" fillId="0" borderId="38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1" applyFont="1" applyFill="1" applyBorder="1" applyAlignment="1" applyProtection="1">
      <alignment horizontal="center" vertical="center"/>
      <protection hidden="1"/>
    </xf>
    <xf numFmtId="0" fontId="11" fillId="0" borderId="0" xfId="51" applyFont="1" applyFill="1" applyBorder="1" applyAlignment="1">
      <alignment horizontal="center" vertical="center"/>
      <protection/>
    </xf>
    <xf numFmtId="0" fontId="11" fillId="0" borderId="30" xfId="51" applyFont="1" applyFill="1" applyBorder="1" applyAlignment="1">
      <alignment horizontal="center" vertical="center"/>
      <protection/>
    </xf>
    <xf numFmtId="0" fontId="11" fillId="0" borderId="31" xfId="51" applyFont="1" applyFill="1" applyBorder="1" applyAlignment="1" applyProtection="1">
      <alignment horizontal="right" vertical="center"/>
      <protection hidden="1"/>
    </xf>
    <xf numFmtId="0" fontId="11" fillId="0" borderId="30" xfId="51" applyFont="1" applyFill="1" applyBorder="1" applyAlignment="1" applyProtection="1">
      <alignment horizontal="right" vertical="center"/>
      <protection hidden="1"/>
    </xf>
    <xf numFmtId="0" fontId="37" fillId="0" borderId="15" xfId="35" applyNumberFormat="1" applyFont="1" applyFill="1" applyBorder="1" applyAlignment="1" applyProtection="1">
      <alignment vertical="center"/>
      <protection hidden="1" locked="0"/>
    </xf>
    <xf numFmtId="1" fontId="30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1" applyFont="1" applyFill="1" applyBorder="1" applyAlignment="1" applyProtection="1">
      <alignment horizontal="right" vertical="center" wrapText="1"/>
      <protection hidden="1"/>
    </xf>
    <xf numFmtId="0" fontId="11" fillId="0" borderId="30" xfId="51" applyFont="1" applyFill="1" applyBorder="1" applyAlignment="1" applyProtection="1">
      <alignment horizontal="right" vertical="center" wrapText="1"/>
      <protection hidden="1"/>
    </xf>
    <xf numFmtId="0" fontId="36" fillId="0" borderId="49" xfId="51" applyFont="1" applyFill="1" applyBorder="1" applyAlignment="1">
      <alignment horizontal="left" vertical="center"/>
      <protection/>
    </xf>
    <xf numFmtId="0" fontId="36" fillId="0" borderId="32" xfId="51" applyFont="1" applyFill="1" applyBorder="1" applyAlignment="1">
      <alignment horizontal="left" vertical="center"/>
      <protection/>
    </xf>
    <xf numFmtId="0" fontId="36" fillId="0" borderId="33" xfId="51" applyFont="1" applyFill="1" applyBorder="1" applyAlignment="1">
      <alignment horizontal="left" vertical="center"/>
      <protection/>
    </xf>
    <xf numFmtId="164" fontId="30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48" xfId="51" applyFont="1" applyFill="1" applyBorder="1" applyAlignment="1" applyProtection="1">
      <alignment horizontal="left" vertical="center" wrapText="1"/>
      <protection hidden="1"/>
    </xf>
    <xf numFmtId="0" fontId="30" fillId="0" borderId="31" xfId="51" applyFont="1" applyFill="1" applyBorder="1" applyAlignment="1" applyProtection="1">
      <alignment horizontal="left" vertical="center" wrapText="1"/>
      <protection hidden="1"/>
    </xf>
    <xf numFmtId="0" fontId="30" fillId="0" borderId="48" xfId="51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>
      <alignment vertical="center" wrapText="1"/>
    </xf>
    <xf numFmtId="0" fontId="30" fillId="0" borderId="50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30" fillId="0" borderId="26" xfId="0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0" fontId="32" fillId="0" borderId="37" xfId="0" applyFont="1" applyFill="1" applyBorder="1" applyAlignment="1" applyProtection="1">
      <alignment horizontal="left" vertical="center" wrapText="1"/>
      <protection hidden="1"/>
    </xf>
    <xf numFmtId="0" fontId="30" fillId="34" borderId="12" xfId="0" applyFont="1" applyFill="1" applyBorder="1" applyAlignment="1" applyProtection="1">
      <alignment horizontal="center" vertical="center" wrapText="1"/>
      <protection hidden="1"/>
    </xf>
    <xf numFmtId="0" fontId="30" fillId="0" borderId="49" xfId="0" applyFont="1" applyFill="1" applyBorder="1" applyAlignment="1">
      <alignment horizontal="left" vertical="center" wrapText="1"/>
    </xf>
    <xf numFmtId="0" fontId="30" fillId="0" borderId="55" xfId="0" applyFont="1" applyFill="1" applyBorder="1" applyAlignment="1">
      <alignment horizontal="left" vertical="center" wrapText="1"/>
    </xf>
    <xf numFmtId="0" fontId="30" fillId="0" borderId="56" xfId="0" applyFont="1" applyFill="1" applyBorder="1" applyAlignment="1">
      <alignment horizontal="left" vertical="center" wrapText="1"/>
    </xf>
    <xf numFmtId="0" fontId="30" fillId="34" borderId="57" xfId="0" applyFont="1" applyFill="1" applyBorder="1" applyAlignment="1" applyProtection="1">
      <alignment horizontal="center" vertical="center" wrapText="1"/>
      <protection hidden="1"/>
    </xf>
    <xf numFmtId="0" fontId="30" fillId="34" borderId="15" xfId="0" applyFont="1" applyFill="1" applyBorder="1" applyAlignment="1" applyProtection="1">
      <alignment horizontal="center" vertical="center" wrapText="1"/>
      <protection hidden="1"/>
    </xf>
    <xf numFmtId="0" fontId="30" fillId="0" borderId="58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top" wrapText="1"/>
    </xf>
    <xf numFmtId="0" fontId="30" fillId="0" borderId="60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6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top" wrapText="1"/>
    </xf>
    <xf numFmtId="0" fontId="32" fillId="0" borderId="12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3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110" zoomScaleSheetLayoutView="110" zoomScalePageLayoutView="0" workbookViewId="0" topLeftCell="A1">
      <selection activeCell="A1" sqref="A1:I1"/>
    </sheetView>
  </sheetViews>
  <sheetFormatPr defaultColWidth="9.140625" defaultRowHeight="12.75"/>
  <cols>
    <col min="1" max="1" width="16.8515625" style="44" customWidth="1"/>
    <col min="2" max="2" width="15.7109375" style="44" customWidth="1"/>
    <col min="3" max="4" width="9.8515625" style="44" customWidth="1"/>
    <col min="5" max="6" width="8.57421875" style="44" customWidth="1"/>
    <col min="7" max="7" width="15.140625" style="44" customWidth="1"/>
    <col min="8" max="8" width="16.7109375" style="44" customWidth="1"/>
    <col min="9" max="9" width="14.421875" style="44" customWidth="1"/>
    <col min="10" max="16384" width="9.140625" style="44" customWidth="1"/>
  </cols>
  <sheetData>
    <row r="1" spans="1:11" ht="18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9"/>
      <c r="J1" s="43"/>
      <c r="K1" s="43"/>
    </row>
    <row r="2" spans="1:11" ht="16.5" customHeight="1">
      <c r="A2" s="211" t="s">
        <v>1</v>
      </c>
      <c r="B2" s="211"/>
      <c r="C2" s="211"/>
      <c r="D2" s="212"/>
      <c r="E2" s="210" t="s">
        <v>350</v>
      </c>
      <c r="F2" s="210"/>
      <c r="G2" s="104" t="s">
        <v>2</v>
      </c>
      <c r="H2" s="105" t="s">
        <v>351</v>
      </c>
      <c r="I2" s="106"/>
      <c r="J2" s="43"/>
      <c r="K2" s="43"/>
    </row>
    <row r="3" spans="1:11" ht="13.5" customHeight="1">
      <c r="A3" s="107"/>
      <c r="B3" s="108"/>
      <c r="C3" s="108"/>
      <c r="D3" s="108"/>
      <c r="E3" s="109"/>
      <c r="F3" s="109"/>
      <c r="G3" s="108"/>
      <c r="H3" s="108"/>
      <c r="I3" s="106"/>
      <c r="J3" s="43"/>
      <c r="K3" s="43"/>
    </row>
    <row r="4" spans="1:11" ht="15" customHeight="1">
      <c r="A4" s="213" t="s">
        <v>3</v>
      </c>
      <c r="B4" s="213"/>
      <c r="C4" s="213"/>
      <c r="D4" s="213"/>
      <c r="E4" s="213"/>
      <c r="F4" s="213"/>
      <c r="G4" s="213"/>
      <c r="H4" s="213"/>
      <c r="I4" s="213"/>
      <c r="J4" s="43"/>
      <c r="K4" s="43"/>
    </row>
    <row r="5" spans="1:11" ht="13.5" customHeight="1">
      <c r="A5" s="107"/>
      <c r="B5" s="108"/>
      <c r="C5" s="108"/>
      <c r="D5" s="108"/>
      <c r="E5" s="110"/>
      <c r="F5" s="111"/>
      <c r="G5" s="112"/>
      <c r="H5" s="113"/>
      <c r="I5" s="114"/>
      <c r="J5" s="43"/>
      <c r="K5" s="43"/>
    </row>
    <row r="6" spans="1:11" ht="15" customHeight="1">
      <c r="A6" s="184" t="s">
        <v>4</v>
      </c>
      <c r="B6" s="184"/>
      <c r="C6" s="192" t="s">
        <v>5</v>
      </c>
      <c r="D6" s="192"/>
      <c r="E6" s="115"/>
      <c r="F6" s="115"/>
      <c r="G6" s="115"/>
      <c r="H6" s="115"/>
      <c r="I6" s="116"/>
      <c r="J6" s="43"/>
      <c r="K6" s="43"/>
    </row>
    <row r="7" spans="1:11" ht="13.5" customHeight="1">
      <c r="A7" s="117"/>
      <c r="B7" s="118"/>
      <c r="C7" s="108"/>
      <c r="D7" s="108"/>
      <c r="E7" s="115"/>
      <c r="F7" s="115"/>
      <c r="G7" s="115"/>
      <c r="H7" s="115"/>
      <c r="I7" s="116"/>
      <c r="J7" s="43"/>
      <c r="K7" s="43"/>
    </row>
    <row r="8" spans="1:11" ht="15" customHeight="1">
      <c r="A8" s="182" t="s">
        <v>6</v>
      </c>
      <c r="B8" s="182"/>
      <c r="C8" s="192" t="s">
        <v>7</v>
      </c>
      <c r="D8" s="192"/>
      <c r="E8" s="115"/>
      <c r="F8" s="115"/>
      <c r="G8" s="115"/>
      <c r="H8" s="115"/>
      <c r="I8" s="114"/>
      <c r="J8" s="43"/>
      <c r="K8" s="43"/>
    </row>
    <row r="9" spans="1:11" ht="13.5" customHeight="1">
      <c r="A9" s="119"/>
      <c r="B9" s="120"/>
      <c r="C9" s="121"/>
      <c r="D9" s="108"/>
      <c r="E9" s="108"/>
      <c r="F9" s="108"/>
      <c r="G9" s="108"/>
      <c r="H9" s="108"/>
      <c r="I9" s="114"/>
      <c r="J9" s="43"/>
      <c r="K9" s="43"/>
    </row>
    <row r="10" spans="1:11" ht="15" customHeight="1">
      <c r="A10" s="205" t="s">
        <v>8</v>
      </c>
      <c r="B10" s="206"/>
      <c r="C10" s="192" t="s">
        <v>9</v>
      </c>
      <c r="D10" s="192"/>
      <c r="E10" s="108"/>
      <c r="F10" s="108"/>
      <c r="G10" s="108"/>
      <c r="H10" s="108"/>
      <c r="I10" s="114"/>
      <c r="J10" s="43"/>
      <c r="K10" s="43"/>
    </row>
    <row r="11" spans="1:11" ht="13.5" customHeight="1">
      <c r="A11" s="122"/>
      <c r="B11" s="115"/>
      <c r="C11" s="108"/>
      <c r="D11" s="108"/>
      <c r="E11" s="108"/>
      <c r="F11" s="108"/>
      <c r="G11" s="108"/>
      <c r="H11" s="108"/>
      <c r="I11" s="114"/>
      <c r="J11" s="43"/>
      <c r="K11" s="43"/>
    </row>
    <row r="12" spans="1:11" ht="15" customHeight="1">
      <c r="A12" s="184" t="s">
        <v>10</v>
      </c>
      <c r="B12" s="184"/>
      <c r="C12" s="189" t="s">
        <v>341</v>
      </c>
      <c r="D12" s="189"/>
      <c r="E12" s="189"/>
      <c r="F12" s="189"/>
      <c r="G12" s="189"/>
      <c r="H12" s="189"/>
      <c r="I12" s="189"/>
      <c r="J12" s="43"/>
      <c r="K12" s="43"/>
    </row>
    <row r="13" spans="1:11" ht="13.5" customHeight="1">
      <c r="A13" s="117"/>
      <c r="B13" s="118"/>
      <c r="C13" s="108"/>
      <c r="D13" s="108"/>
      <c r="E13" s="108"/>
      <c r="F13" s="108"/>
      <c r="G13" s="108"/>
      <c r="H13" s="108"/>
      <c r="I13" s="114"/>
      <c r="J13" s="43"/>
      <c r="K13" s="43"/>
    </row>
    <row r="14" spans="1:11" ht="15" customHeight="1">
      <c r="A14" s="184" t="s">
        <v>11</v>
      </c>
      <c r="B14" s="184"/>
      <c r="C14" s="204">
        <v>10000</v>
      </c>
      <c r="D14" s="204"/>
      <c r="E14" s="108"/>
      <c r="F14" s="189" t="s">
        <v>12</v>
      </c>
      <c r="G14" s="189"/>
      <c r="H14" s="189"/>
      <c r="I14" s="189"/>
      <c r="J14" s="43"/>
      <c r="K14" s="43"/>
    </row>
    <row r="15" spans="1:11" ht="13.5" customHeight="1">
      <c r="A15" s="117"/>
      <c r="B15" s="118"/>
      <c r="C15" s="108"/>
      <c r="D15" s="108"/>
      <c r="E15" s="108"/>
      <c r="F15" s="108"/>
      <c r="G15" s="108"/>
      <c r="H15" s="108"/>
      <c r="I15" s="114"/>
      <c r="J15" s="43"/>
      <c r="K15" s="43"/>
    </row>
    <row r="16" spans="1:11" ht="15" customHeight="1">
      <c r="A16" s="184" t="s">
        <v>13</v>
      </c>
      <c r="B16" s="184"/>
      <c r="C16" s="189" t="s">
        <v>14</v>
      </c>
      <c r="D16" s="189"/>
      <c r="E16" s="189"/>
      <c r="F16" s="189"/>
      <c r="G16" s="189"/>
      <c r="H16" s="189"/>
      <c r="I16" s="189"/>
      <c r="J16" s="43"/>
      <c r="K16" s="43"/>
    </row>
    <row r="17" spans="1:11" ht="13.5" customHeight="1">
      <c r="A17" s="117"/>
      <c r="B17" s="118"/>
      <c r="C17" s="108"/>
      <c r="D17" s="108"/>
      <c r="E17" s="108"/>
      <c r="F17" s="108"/>
      <c r="G17" s="108"/>
      <c r="H17" s="108"/>
      <c r="I17" s="114"/>
      <c r="J17" s="43"/>
      <c r="K17" s="43"/>
    </row>
    <row r="18" spans="1:11" ht="15" customHeight="1">
      <c r="A18" s="184" t="s">
        <v>15</v>
      </c>
      <c r="B18" s="184"/>
      <c r="C18" s="203" t="s">
        <v>16</v>
      </c>
      <c r="D18" s="203"/>
      <c r="E18" s="203"/>
      <c r="F18" s="203"/>
      <c r="G18" s="203"/>
      <c r="H18" s="203"/>
      <c r="I18" s="203"/>
      <c r="J18" s="43"/>
      <c r="K18" s="43"/>
    </row>
    <row r="19" spans="1:11" ht="13.5" customHeight="1">
      <c r="A19" s="117"/>
      <c r="B19" s="118"/>
      <c r="C19" s="108"/>
      <c r="D19" s="108"/>
      <c r="E19" s="108"/>
      <c r="F19" s="108"/>
      <c r="G19" s="108"/>
      <c r="H19" s="108"/>
      <c r="I19" s="114"/>
      <c r="J19" s="43"/>
      <c r="K19" s="43"/>
    </row>
    <row r="20" spans="1:11" ht="15" customHeight="1">
      <c r="A20" s="184" t="s">
        <v>17</v>
      </c>
      <c r="B20" s="184"/>
      <c r="C20" s="203" t="s">
        <v>18</v>
      </c>
      <c r="D20" s="203"/>
      <c r="E20" s="203"/>
      <c r="F20" s="203"/>
      <c r="G20" s="203"/>
      <c r="H20" s="203"/>
      <c r="I20" s="203"/>
      <c r="J20" s="43"/>
      <c r="K20" s="43"/>
    </row>
    <row r="21" spans="1:11" ht="13.5" customHeight="1">
      <c r="A21" s="117"/>
      <c r="B21" s="118"/>
      <c r="C21" s="108"/>
      <c r="D21" s="108"/>
      <c r="E21" s="108"/>
      <c r="F21" s="108"/>
      <c r="G21" s="108"/>
      <c r="H21" s="108"/>
      <c r="I21" s="114"/>
      <c r="J21" s="43"/>
      <c r="K21" s="43"/>
    </row>
    <row r="22" spans="1:11" ht="15" customHeight="1">
      <c r="A22" s="184" t="s">
        <v>19</v>
      </c>
      <c r="B22" s="184"/>
      <c r="C22" s="123">
        <v>133</v>
      </c>
      <c r="D22" s="189" t="s">
        <v>12</v>
      </c>
      <c r="E22" s="189"/>
      <c r="F22" s="189"/>
      <c r="G22" s="201"/>
      <c r="H22" s="201"/>
      <c r="I22" s="124"/>
      <c r="J22" s="43"/>
      <c r="K22" s="43"/>
    </row>
    <row r="23" spans="1:11" ht="13.5" customHeight="1">
      <c r="A23" s="117"/>
      <c r="B23" s="118"/>
      <c r="C23" s="108"/>
      <c r="D23" s="108"/>
      <c r="E23" s="108"/>
      <c r="F23" s="108"/>
      <c r="G23" s="108"/>
      <c r="H23" s="108"/>
      <c r="I23" s="114"/>
      <c r="J23" s="43"/>
      <c r="K23" s="43"/>
    </row>
    <row r="24" spans="1:11" ht="15" customHeight="1">
      <c r="A24" s="184" t="s">
        <v>20</v>
      </c>
      <c r="B24" s="184"/>
      <c r="C24" s="123">
        <v>21</v>
      </c>
      <c r="D24" s="189" t="s">
        <v>21</v>
      </c>
      <c r="E24" s="189"/>
      <c r="F24" s="189"/>
      <c r="G24" s="189"/>
      <c r="H24" s="118" t="s">
        <v>22</v>
      </c>
      <c r="I24" s="177">
        <v>988</v>
      </c>
      <c r="J24" s="43"/>
      <c r="K24" s="43"/>
    </row>
    <row r="25" spans="1:11" ht="13.5" customHeight="1">
      <c r="A25" s="117"/>
      <c r="B25" s="118"/>
      <c r="C25" s="108"/>
      <c r="D25" s="108"/>
      <c r="E25" s="108"/>
      <c r="F25" s="108"/>
      <c r="G25" s="118"/>
      <c r="H25" s="118" t="s">
        <v>23</v>
      </c>
      <c r="I25" s="114" t="s">
        <v>298</v>
      </c>
      <c r="J25" s="43"/>
      <c r="K25" s="43"/>
    </row>
    <row r="26" spans="1:11" ht="15" customHeight="1">
      <c r="A26" s="184" t="s">
        <v>24</v>
      </c>
      <c r="B26" s="184"/>
      <c r="C26" s="125" t="s">
        <v>328</v>
      </c>
      <c r="D26" s="126"/>
      <c r="E26" s="43"/>
      <c r="F26" s="108"/>
      <c r="G26" s="202" t="s">
        <v>25</v>
      </c>
      <c r="H26" s="202"/>
      <c r="I26" s="127" t="s">
        <v>26</v>
      </c>
      <c r="J26" s="43"/>
      <c r="K26" s="43"/>
    </row>
    <row r="27" spans="1:11" ht="13.5" customHeight="1">
      <c r="A27" s="117"/>
      <c r="B27" s="118"/>
      <c r="C27" s="108"/>
      <c r="D27" s="108"/>
      <c r="E27" s="108"/>
      <c r="F27" s="108"/>
      <c r="G27" s="108"/>
      <c r="H27" s="108"/>
      <c r="I27" s="106"/>
      <c r="J27" s="43"/>
      <c r="K27" s="43"/>
    </row>
    <row r="28" spans="1:11" ht="15" customHeight="1">
      <c r="A28" s="198" t="s">
        <v>27</v>
      </c>
      <c r="B28" s="198"/>
      <c r="C28" s="198"/>
      <c r="D28" s="198"/>
      <c r="E28" s="199" t="s">
        <v>28</v>
      </c>
      <c r="F28" s="199"/>
      <c r="G28" s="199"/>
      <c r="H28" s="200" t="s">
        <v>29</v>
      </c>
      <c r="I28" s="200"/>
      <c r="J28" s="43"/>
      <c r="K28" s="43"/>
    </row>
    <row r="29" spans="1:11" ht="13.5" customHeight="1">
      <c r="A29" s="128"/>
      <c r="B29" s="43"/>
      <c r="C29" s="43"/>
      <c r="D29" s="108"/>
      <c r="E29" s="108"/>
      <c r="F29" s="108"/>
      <c r="G29" s="108"/>
      <c r="H29" s="129"/>
      <c r="I29" s="106"/>
      <c r="J29" s="43"/>
      <c r="K29" s="43"/>
    </row>
    <row r="30" spans="1:11" ht="15" customHeight="1">
      <c r="A30" s="190" t="s">
        <v>329</v>
      </c>
      <c r="B30" s="190"/>
      <c r="C30" s="190"/>
      <c r="D30" s="190"/>
      <c r="E30" s="191" t="s">
        <v>333</v>
      </c>
      <c r="F30" s="191"/>
      <c r="G30" s="191"/>
      <c r="H30" s="192" t="s">
        <v>338</v>
      </c>
      <c r="I30" s="192"/>
      <c r="J30" s="43"/>
      <c r="K30" s="43"/>
    </row>
    <row r="31" spans="1:11" ht="13.5" customHeight="1">
      <c r="A31" s="117"/>
      <c r="B31" s="118"/>
      <c r="C31" s="108"/>
      <c r="D31" s="193"/>
      <c r="E31" s="193"/>
      <c r="F31" s="193"/>
      <c r="G31" s="193"/>
      <c r="H31" s="108"/>
      <c r="I31" s="130"/>
      <c r="J31" s="43"/>
      <c r="K31" s="43"/>
    </row>
    <row r="32" spans="1:11" ht="15" customHeight="1">
      <c r="A32" s="191" t="s">
        <v>330</v>
      </c>
      <c r="B32" s="194"/>
      <c r="C32" s="194"/>
      <c r="D32" s="195"/>
      <c r="E32" s="191" t="s">
        <v>336</v>
      </c>
      <c r="F32" s="194"/>
      <c r="G32" s="195"/>
      <c r="H32" s="196" t="s">
        <v>337</v>
      </c>
      <c r="I32" s="197"/>
      <c r="J32" s="43"/>
      <c r="K32" s="43"/>
    </row>
    <row r="33" spans="1:11" ht="13.5" customHeight="1">
      <c r="A33" s="117"/>
      <c r="B33" s="118"/>
      <c r="C33" s="108"/>
      <c r="D33" s="115"/>
      <c r="E33" s="115"/>
      <c r="F33" s="115"/>
      <c r="G33" s="115"/>
      <c r="H33" s="108"/>
      <c r="I33" s="106"/>
      <c r="J33" s="43"/>
      <c r="K33" s="43"/>
    </row>
    <row r="34" spans="1:11" ht="15" customHeight="1">
      <c r="A34" s="191" t="s">
        <v>331</v>
      </c>
      <c r="B34" s="194"/>
      <c r="C34" s="194"/>
      <c r="D34" s="195"/>
      <c r="E34" s="191" t="s">
        <v>334</v>
      </c>
      <c r="F34" s="194"/>
      <c r="G34" s="195"/>
      <c r="H34" s="196" t="s">
        <v>339</v>
      </c>
      <c r="I34" s="197"/>
      <c r="J34" s="43"/>
      <c r="K34" s="43"/>
    </row>
    <row r="35" spans="1:11" ht="13.5" customHeight="1">
      <c r="A35" s="117"/>
      <c r="B35" s="118"/>
      <c r="C35" s="108"/>
      <c r="D35" s="115"/>
      <c r="E35" s="115"/>
      <c r="F35" s="115"/>
      <c r="G35" s="115"/>
      <c r="H35" s="108"/>
      <c r="I35" s="106"/>
      <c r="J35" s="43"/>
      <c r="K35" s="43"/>
    </row>
    <row r="36" spans="1:11" ht="15" customHeight="1">
      <c r="A36" s="190" t="s">
        <v>332</v>
      </c>
      <c r="B36" s="190"/>
      <c r="C36" s="190"/>
      <c r="D36" s="190"/>
      <c r="E36" s="191" t="s">
        <v>335</v>
      </c>
      <c r="F36" s="191"/>
      <c r="G36" s="191"/>
      <c r="H36" s="192" t="s">
        <v>340</v>
      </c>
      <c r="I36" s="192"/>
      <c r="J36" s="43"/>
      <c r="K36" s="43"/>
    </row>
    <row r="37" spans="1:11" ht="13.5" customHeight="1">
      <c r="A37" s="117"/>
      <c r="B37" s="118"/>
      <c r="C37" s="188"/>
      <c r="D37" s="188"/>
      <c r="E37" s="108"/>
      <c r="F37" s="188"/>
      <c r="G37" s="188"/>
      <c r="H37" s="108"/>
      <c r="I37" s="114"/>
      <c r="J37" s="43"/>
      <c r="K37" s="43"/>
    </row>
    <row r="38" spans="1:11" ht="15" customHeight="1">
      <c r="A38" s="190"/>
      <c r="B38" s="190"/>
      <c r="C38" s="190"/>
      <c r="D38" s="190"/>
      <c r="E38" s="191"/>
      <c r="F38" s="191"/>
      <c r="G38" s="191"/>
      <c r="H38" s="192"/>
      <c r="I38" s="192"/>
      <c r="J38" s="43"/>
      <c r="K38" s="43"/>
    </row>
    <row r="39" spans="1:11" ht="13.5" customHeight="1">
      <c r="A39" s="117"/>
      <c r="B39" s="118"/>
      <c r="C39" s="131"/>
      <c r="D39" s="131"/>
      <c r="E39" s="108"/>
      <c r="F39" s="131"/>
      <c r="G39" s="131"/>
      <c r="H39" s="108"/>
      <c r="I39" s="114"/>
      <c r="J39" s="43"/>
      <c r="K39" s="43"/>
    </row>
    <row r="40" spans="1:11" ht="15" customHeight="1">
      <c r="A40" s="190"/>
      <c r="B40" s="190"/>
      <c r="C40" s="190"/>
      <c r="D40" s="190"/>
      <c r="E40" s="191"/>
      <c r="F40" s="191"/>
      <c r="G40" s="191"/>
      <c r="H40" s="192"/>
      <c r="I40" s="192"/>
      <c r="J40" s="43"/>
      <c r="K40" s="43"/>
    </row>
    <row r="41" spans="1:11" ht="13.5" customHeight="1">
      <c r="A41" s="132"/>
      <c r="B41" s="43"/>
      <c r="C41" s="43"/>
      <c r="D41" s="43"/>
      <c r="E41" s="133"/>
      <c r="F41" s="43"/>
      <c r="G41" s="43"/>
      <c r="H41" s="134"/>
      <c r="I41" s="135"/>
      <c r="J41" s="43"/>
      <c r="K41" s="43"/>
    </row>
    <row r="42" spans="1:11" ht="13.5" customHeight="1">
      <c r="A42" s="117"/>
      <c r="B42" s="118"/>
      <c r="C42" s="131"/>
      <c r="D42" s="131"/>
      <c r="E42" s="108"/>
      <c r="F42" s="131"/>
      <c r="G42" s="131"/>
      <c r="H42" s="108"/>
      <c r="I42" s="114"/>
      <c r="J42" s="43"/>
      <c r="K42" s="43"/>
    </row>
    <row r="43" spans="1:11" ht="13.5" customHeight="1">
      <c r="A43" s="136"/>
      <c r="B43" s="121"/>
      <c r="C43" s="121"/>
      <c r="D43" s="121"/>
      <c r="E43" s="121"/>
      <c r="F43" s="121"/>
      <c r="G43" s="121"/>
      <c r="H43" s="121"/>
      <c r="I43" s="130"/>
      <c r="J43" s="43"/>
      <c r="K43" s="43"/>
    </row>
    <row r="44" spans="1:11" ht="15" customHeight="1">
      <c r="A44" s="182" t="s">
        <v>30</v>
      </c>
      <c r="B44" s="182"/>
      <c r="C44" s="192"/>
      <c r="D44" s="192"/>
      <c r="E44" s="108"/>
      <c r="F44" s="189"/>
      <c r="G44" s="189"/>
      <c r="H44" s="189"/>
      <c r="I44" s="189"/>
      <c r="J44" s="43"/>
      <c r="K44" s="43"/>
    </row>
    <row r="45" spans="1:11" ht="13.5" customHeight="1">
      <c r="A45" s="117"/>
      <c r="B45" s="118"/>
      <c r="C45" s="188"/>
      <c r="D45" s="188"/>
      <c r="E45" s="108"/>
      <c r="F45" s="188"/>
      <c r="G45" s="188"/>
      <c r="H45" s="137"/>
      <c r="I45" s="138"/>
      <c r="J45" s="43"/>
      <c r="K45" s="43"/>
    </row>
    <row r="46" spans="1:11" ht="15" customHeight="1">
      <c r="A46" s="182" t="s">
        <v>31</v>
      </c>
      <c r="B46" s="182"/>
      <c r="C46" s="189" t="s">
        <v>295</v>
      </c>
      <c r="D46" s="189"/>
      <c r="E46" s="189"/>
      <c r="F46" s="189"/>
      <c r="G46" s="189"/>
      <c r="H46" s="189"/>
      <c r="I46" s="189"/>
      <c r="J46" s="43"/>
      <c r="K46" s="43"/>
    </row>
    <row r="47" spans="1:11" ht="13.5" customHeight="1">
      <c r="A47" s="117"/>
      <c r="B47" s="118"/>
      <c r="C47" s="108" t="s">
        <v>32</v>
      </c>
      <c r="D47" s="108"/>
      <c r="E47" s="108"/>
      <c r="F47" s="108"/>
      <c r="G47" s="108"/>
      <c r="H47" s="108"/>
      <c r="I47" s="114"/>
      <c r="J47" s="43"/>
      <c r="K47" s="43"/>
    </row>
    <row r="48" spans="1:11" ht="15" customHeight="1">
      <c r="A48" s="182" t="s">
        <v>33</v>
      </c>
      <c r="B48" s="182"/>
      <c r="C48" s="185" t="s">
        <v>296</v>
      </c>
      <c r="D48" s="185"/>
      <c r="E48" s="185"/>
      <c r="F48" s="108"/>
      <c r="G48" s="118" t="s">
        <v>34</v>
      </c>
      <c r="H48" s="185" t="s">
        <v>35</v>
      </c>
      <c r="I48" s="185"/>
      <c r="J48" s="43"/>
      <c r="K48" s="43"/>
    </row>
    <row r="49" spans="1:11" ht="13.5" customHeight="1">
      <c r="A49" s="117"/>
      <c r="B49" s="118"/>
      <c r="C49" s="108"/>
      <c r="D49" s="108"/>
      <c r="E49" s="108"/>
      <c r="F49" s="108"/>
      <c r="G49" s="108"/>
      <c r="H49" s="108"/>
      <c r="I49" s="114"/>
      <c r="J49" s="43"/>
      <c r="K49" s="43"/>
    </row>
    <row r="50" spans="1:11" ht="15" customHeight="1">
      <c r="A50" s="182" t="s">
        <v>15</v>
      </c>
      <c r="B50" s="182"/>
      <c r="C50" s="183" t="s">
        <v>16</v>
      </c>
      <c r="D50" s="183"/>
      <c r="E50" s="183"/>
      <c r="F50" s="183"/>
      <c r="G50" s="183"/>
      <c r="H50" s="183"/>
      <c r="I50" s="183"/>
      <c r="J50" s="43"/>
      <c r="K50" s="43"/>
    </row>
    <row r="51" spans="1:11" ht="13.5" customHeight="1">
      <c r="A51" s="117"/>
      <c r="B51" s="118"/>
      <c r="C51" s="108"/>
      <c r="D51" s="108"/>
      <c r="E51" s="108"/>
      <c r="F51" s="108"/>
      <c r="G51" s="108"/>
      <c r="H51" s="108"/>
      <c r="I51" s="114"/>
      <c r="J51" s="43"/>
      <c r="K51" s="43"/>
    </row>
    <row r="52" spans="1:11" ht="15" customHeight="1">
      <c r="A52" s="184" t="s">
        <v>36</v>
      </c>
      <c r="B52" s="184"/>
      <c r="C52" s="185" t="s">
        <v>299</v>
      </c>
      <c r="D52" s="185"/>
      <c r="E52" s="185"/>
      <c r="F52" s="185"/>
      <c r="G52" s="185"/>
      <c r="H52" s="185"/>
      <c r="I52" s="185"/>
      <c r="J52" s="43"/>
      <c r="K52" s="43"/>
    </row>
    <row r="53" spans="1:11" ht="13.5" customHeight="1">
      <c r="A53" s="136"/>
      <c r="B53" s="121"/>
      <c r="C53" s="186" t="s">
        <v>37</v>
      </c>
      <c r="D53" s="186"/>
      <c r="E53" s="186"/>
      <c r="F53" s="186"/>
      <c r="G53" s="186"/>
      <c r="H53" s="186"/>
      <c r="I53" s="114"/>
      <c r="J53" s="43"/>
      <c r="K53" s="43"/>
    </row>
    <row r="54" spans="1:11" ht="13.5" customHeight="1">
      <c r="A54" s="136"/>
      <c r="B54" s="121"/>
      <c r="C54" s="108"/>
      <c r="D54" s="108"/>
      <c r="E54" s="108"/>
      <c r="F54" s="108"/>
      <c r="G54" s="108"/>
      <c r="H54" s="108"/>
      <c r="I54" s="114"/>
      <c r="J54" s="43"/>
      <c r="K54" s="43"/>
    </row>
    <row r="55" spans="1:11" ht="13.5" customHeight="1">
      <c r="A55" s="136"/>
      <c r="B55" s="121"/>
      <c r="C55" s="108"/>
      <c r="D55" s="108"/>
      <c r="E55" s="108"/>
      <c r="F55" s="108"/>
      <c r="G55" s="108"/>
      <c r="H55" s="108"/>
      <c r="I55" s="114"/>
      <c r="J55" s="43"/>
      <c r="K55" s="43"/>
    </row>
    <row r="56" spans="1:11" ht="13.5" customHeight="1">
      <c r="A56" s="136"/>
      <c r="B56" s="121"/>
      <c r="C56" s="108"/>
      <c r="D56" s="108"/>
      <c r="E56" s="108"/>
      <c r="F56" s="108"/>
      <c r="G56" s="108"/>
      <c r="H56" s="108"/>
      <c r="I56" s="114"/>
      <c r="J56" s="43"/>
      <c r="K56" s="43"/>
    </row>
    <row r="57" spans="1:11" ht="13.5" customHeight="1">
      <c r="A57" s="136"/>
      <c r="B57" s="187" t="s">
        <v>38</v>
      </c>
      <c r="C57" s="187"/>
      <c r="D57" s="187"/>
      <c r="E57" s="187"/>
      <c r="F57" s="139"/>
      <c r="G57" s="139"/>
      <c r="H57" s="139"/>
      <c r="I57" s="140"/>
      <c r="J57" s="43"/>
      <c r="K57" s="43"/>
    </row>
    <row r="58" spans="1:11" ht="13.5" customHeight="1">
      <c r="A58" s="136"/>
      <c r="B58" s="178" t="s">
        <v>39</v>
      </c>
      <c r="C58" s="178"/>
      <c r="D58" s="178"/>
      <c r="E58" s="178"/>
      <c r="F58" s="178"/>
      <c r="G58" s="178"/>
      <c r="H58" s="178"/>
      <c r="I58" s="178"/>
      <c r="J58" s="43"/>
      <c r="K58" s="43"/>
    </row>
    <row r="59" spans="1:11" ht="13.5" customHeight="1">
      <c r="A59" s="136"/>
      <c r="B59" s="179" t="s">
        <v>40</v>
      </c>
      <c r="C59" s="179"/>
      <c r="D59" s="179"/>
      <c r="E59" s="179"/>
      <c r="F59" s="179"/>
      <c r="G59" s="179"/>
      <c r="H59" s="179"/>
      <c r="I59" s="140"/>
      <c r="J59" s="43"/>
      <c r="K59" s="43"/>
    </row>
    <row r="60" spans="1:11" ht="13.5" customHeight="1">
      <c r="A60" s="136"/>
      <c r="B60" s="178" t="s">
        <v>41</v>
      </c>
      <c r="C60" s="178"/>
      <c r="D60" s="178"/>
      <c r="E60" s="178"/>
      <c r="F60" s="178"/>
      <c r="G60" s="178"/>
      <c r="H60" s="178"/>
      <c r="I60" s="178"/>
      <c r="J60" s="43"/>
      <c r="K60" s="43"/>
    </row>
    <row r="61" spans="1:11" ht="13.5" customHeight="1">
      <c r="A61" s="136"/>
      <c r="B61" s="178" t="s">
        <v>42</v>
      </c>
      <c r="C61" s="178"/>
      <c r="D61" s="178"/>
      <c r="E61" s="178"/>
      <c r="F61" s="178"/>
      <c r="G61" s="178"/>
      <c r="H61" s="178"/>
      <c r="I61" s="178"/>
      <c r="J61" s="43"/>
      <c r="K61" s="43"/>
    </row>
    <row r="62" spans="1:11" ht="13.5" customHeight="1">
      <c r="A62" s="136"/>
      <c r="B62" s="141"/>
      <c r="C62" s="141"/>
      <c r="D62" s="141"/>
      <c r="E62" s="141"/>
      <c r="F62" s="141"/>
      <c r="G62" s="141"/>
      <c r="H62" s="141"/>
      <c r="I62" s="142"/>
      <c r="J62" s="43"/>
      <c r="K62" s="43"/>
    </row>
    <row r="63" spans="1:11" ht="13.5" customHeight="1">
      <c r="A63" s="136"/>
      <c r="B63" s="141"/>
      <c r="C63" s="141"/>
      <c r="D63" s="141"/>
      <c r="E63" s="141"/>
      <c r="F63" s="141"/>
      <c r="G63" s="141"/>
      <c r="H63" s="141"/>
      <c r="I63" s="142"/>
      <c r="J63" s="43"/>
      <c r="K63" s="43"/>
    </row>
    <row r="64" spans="1:11" ht="13.5" customHeight="1">
      <c r="A64" s="136"/>
      <c r="B64" s="141"/>
      <c r="C64" s="141"/>
      <c r="D64" s="141"/>
      <c r="E64" s="141"/>
      <c r="F64" s="141"/>
      <c r="G64" s="141"/>
      <c r="H64" s="141"/>
      <c r="I64" s="142"/>
      <c r="J64" s="43"/>
      <c r="K64" s="43"/>
    </row>
    <row r="65" spans="1:11" ht="13.5" customHeight="1">
      <c r="A65" s="136"/>
      <c r="B65" s="141"/>
      <c r="C65" s="141"/>
      <c r="D65" s="141"/>
      <c r="E65" s="141"/>
      <c r="F65" s="141"/>
      <c r="G65" s="141"/>
      <c r="H65" s="141"/>
      <c r="I65" s="142"/>
      <c r="J65" s="43"/>
      <c r="K65" s="43"/>
    </row>
    <row r="66" spans="1:11" ht="13.5" customHeight="1">
      <c r="A66" s="136"/>
      <c r="B66" s="141"/>
      <c r="C66" s="143"/>
      <c r="D66" s="143"/>
      <c r="E66" s="143"/>
      <c r="F66" s="143"/>
      <c r="G66" s="143"/>
      <c r="H66" s="143"/>
      <c r="I66" s="144"/>
      <c r="J66" s="43"/>
      <c r="K66" s="43"/>
    </row>
    <row r="67" spans="1:11" ht="13.5" customHeight="1">
      <c r="A67" s="145"/>
      <c r="B67" s="108"/>
      <c r="C67" s="108"/>
      <c r="D67" s="108"/>
      <c r="E67" s="108"/>
      <c r="F67" s="108"/>
      <c r="G67" s="146"/>
      <c r="H67" s="147"/>
      <c r="I67" s="148"/>
      <c r="J67" s="43"/>
      <c r="K67" s="43"/>
    </row>
    <row r="68" spans="1:11" ht="13.5" customHeight="1">
      <c r="A68" s="107"/>
      <c r="B68" s="108"/>
      <c r="C68" s="108"/>
      <c r="D68" s="108"/>
      <c r="E68" s="121" t="s">
        <v>43</v>
      </c>
      <c r="F68" s="43"/>
      <c r="G68" s="180" t="s">
        <v>44</v>
      </c>
      <c r="H68" s="180"/>
      <c r="I68" s="180"/>
      <c r="J68" s="43"/>
      <c r="K68" s="43"/>
    </row>
    <row r="69" spans="1:11" ht="13.5" customHeight="1">
      <c r="A69" s="149"/>
      <c r="B69" s="150"/>
      <c r="C69" s="151"/>
      <c r="D69" s="151"/>
      <c r="E69" s="151"/>
      <c r="F69" s="151"/>
      <c r="G69" s="181"/>
      <c r="H69" s="181"/>
      <c r="I69" s="152"/>
      <c r="J69" s="43"/>
      <c r="K69" s="43"/>
    </row>
  </sheetData>
  <sheetProtection selectLockedCells="1" selectUnlockedCells="1"/>
  <mergeCells count="74">
    <mergeCell ref="A1:I1"/>
    <mergeCell ref="E2:F2"/>
    <mergeCell ref="A2:D2"/>
    <mergeCell ref="A4:I4"/>
    <mergeCell ref="A6:B6"/>
    <mergeCell ref="C6:D6"/>
    <mergeCell ref="A8:B8"/>
    <mergeCell ref="C8:D8"/>
    <mergeCell ref="C10:D10"/>
    <mergeCell ref="A12:B12"/>
    <mergeCell ref="C12:I12"/>
    <mergeCell ref="A14:B14"/>
    <mergeCell ref="C14:D14"/>
    <mergeCell ref="F14:I14"/>
    <mergeCell ref="A10:B10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7:E57"/>
    <mergeCell ref="B58:I58"/>
    <mergeCell ref="B59:H59"/>
    <mergeCell ref="B60:I60"/>
    <mergeCell ref="B61:I61"/>
    <mergeCell ref="G68:I68"/>
    <mergeCell ref="G69:H69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katica.krpan@tekstilpromet.hr"/>
    <hyperlink ref="C20" r:id="rId2" display="www.tekstilpromet.hr"/>
    <hyperlink ref="C50" r:id="rId3" display="katica.krpan@tekstilpromet.hr"/>
  </hyperlinks>
  <printOptions/>
  <pageMargins left="0.7" right="0.7" top="0.75" bottom="0.75" header="0.3" footer="0.3"/>
  <pageSetup horizontalDpi="600" verticalDpi="600" orientation="portrait" paperSize="9" scale="75" r:id="rId4"/>
  <ignoredErrors>
    <ignoredError sqref="C6 C8 C10 C48 H48 I26 H30:I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110" zoomScaleSheetLayoutView="110" zoomScalePageLayoutView="0" workbookViewId="0" topLeftCell="A1">
      <selection activeCell="A1" sqref="A1:D1"/>
    </sheetView>
  </sheetViews>
  <sheetFormatPr defaultColWidth="9.140625" defaultRowHeight="12.75"/>
  <cols>
    <col min="1" max="1" width="77.7109375" style="38" customWidth="1"/>
    <col min="2" max="2" width="10.57421875" style="38" customWidth="1"/>
    <col min="3" max="4" width="14.7109375" style="38" customWidth="1"/>
    <col min="5" max="16384" width="9.140625" style="38" customWidth="1"/>
  </cols>
  <sheetData>
    <row r="1" spans="1:4" ht="15.75">
      <c r="A1" s="224" t="s">
        <v>45</v>
      </c>
      <c r="B1" s="224"/>
      <c r="C1" s="224"/>
      <c r="D1" s="224"/>
    </row>
    <row r="2" spans="1:4" ht="12.75" customHeight="1">
      <c r="A2" s="225" t="s">
        <v>352</v>
      </c>
      <c r="B2" s="225"/>
      <c r="C2" s="225"/>
      <c r="D2" s="225"/>
    </row>
    <row r="3" spans="1:4" ht="12.75" customHeight="1">
      <c r="A3" s="226" t="s">
        <v>46</v>
      </c>
      <c r="B3" s="226"/>
      <c r="C3" s="226"/>
      <c r="D3" s="226"/>
    </row>
    <row r="4" spans="1:4" ht="30" customHeight="1">
      <c r="A4" s="80" t="s">
        <v>47</v>
      </c>
      <c r="B4" s="80" t="s">
        <v>297</v>
      </c>
      <c r="C4" s="80" t="s">
        <v>48</v>
      </c>
      <c r="D4" s="80" t="s">
        <v>49</v>
      </c>
    </row>
    <row r="5" spans="1:4" ht="12" customHeight="1">
      <c r="A5" s="77">
        <v>1</v>
      </c>
      <c r="B5" s="81">
        <v>2</v>
      </c>
      <c r="C5" s="77">
        <v>3</v>
      </c>
      <c r="D5" s="77">
        <v>4</v>
      </c>
    </row>
    <row r="6" spans="1:4" ht="15.75" customHeight="1">
      <c r="A6" s="215" t="s">
        <v>300</v>
      </c>
      <c r="B6" s="222"/>
      <c r="C6" s="222"/>
      <c r="D6" s="223"/>
    </row>
    <row r="7" spans="1:4" ht="15" customHeight="1">
      <c r="A7" s="82" t="s">
        <v>50</v>
      </c>
      <c r="B7" s="31">
        <v>1</v>
      </c>
      <c r="C7" s="83">
        <v>0</v>
      </c>
      <c r="D7" s="84">
        <v>0</v>
      </c>
    </row>
    <row r="8" spans="1:4" ht="15" customHeight="1">
      <c r="A8" s="85" t="s">
        <v>342</v>
      </c>
      <c r="B8" s="32">
        <v>2</v>
      </c>
      <c r="C8" s="60">
        <f>C9+C16+C26+C35+C39</f>
        <v>296037288</v>
      </c>
      <c r="D8" s="60">
        <f>D9+D16+D26+D35+D39</f>
        <v>272822674</v>
      </c>
    </row>
    <row r="9" spans="1:4" ht="15" customHeight="1">
      <c r="A9" s="78" t="s">
        <v>51</v>
      </c>
      <c r="B9" s="24">
        <v>3</v>
      </c>
      <c r="C9" s="40">
        <f>SUM(C10:C15)</f>
        <v>73799242</v>
      </c>
      <c r="D9" s="40">
        <f>SUM(D10:D15)</f>
        <v>69637118</v>
      </c>
    </row>
    <row r="10" spans="1:4" ht="15" customHeight="1">
      <c r="A10" s="79" t="s">
        <v>52</v>
      </c>
      <c r="B10" s="24">
        <v>4</v>
      </c>
      <c r="C10" s="18">
        <v>268725</v>
      </c>
      <c r="D10" s="41">
        <v>0</v>
      </c>
    </row>
    <row r="11" spans="1:4" ht="15" customHeight="1">
      <c r="A11" s="79" t="s">
        <v>53</v>
      </c>
      <c r="B11" s="24">
        <v>5</v>
      </c>
      <c r="C11" s="18">
        <v>10976700</v>
      </c>
      <c r="D11" s="41">
        <v>6936098</v>
      </c>
    </row>
    <row r="12" spans="1:4" ht="15" customHeight="1">
      <c r="A12" s="79" t="s">
        <v>54</v>
      </c>
      <c r="B12" s="24">
        <v>6</v>
      </c>
      <c r="C12" s="18">
        <v>62491731</v>
      </c>
      <c r="D12" s="41">
        <v>62548843</v>
      </c>
    </row>
    <row r="13" spans="1:4" ht="15" customHeight="1">
      <c r="A13" s="79" t="s">
        <v>55</v>
      </c>
      <c r="B13" s="24">
        <v>7</v>
      </c>
      <c r="C13" s="18">
        <v>0</v>
      </c>
      <c r="D13" s="41">
        <v>36459</v>
      </c>
    </row>
    <row r="14" spans="1:4" ht="15" customHeight="1">
      <c r="A14" s="79" t="s">
        <v>56</v>
      </c>
      <c r="B14" s="24">
        <v>8</v>
      </c>
      <c r="C14" s="18">
        <v>10729</v>
      </c>
      <c r="D14" s="41">
        <v>67750</v>
      </c>
    </row>
    <row r="15" spans="1:4" ht="15" customHeight="1">
      <c r="A15" s="79" t="s">
        <v>57</v>
      </c>
      <c r="B15" s="24">
        <v>9</v>
      </c>
      <c r="C15" s="18">
        <v>51357</v>
      </c>
      <c r="D15" s="41">
        <v>47968</v>
      </c>
    </row>
    <row r="16" spans="1:4" ht="15" customHeight="1">
      <c r="A16" s="78" t="s">
        <v>58</v>
      </c>
      <c r="B16" s="24">
        <v>10</v>
      </c>
      <c r="C16" s="40">
        <f>SUM(C17:C25)</f>
        <v>221074777</v>
      </c>
      <c r="D16" s="40">
        <f>SUM(D17:D25)</f>
        <v>202083767</v>
      </c>
    </row>
    <row r="17" spans="1:4" ht="15" customHeight="1">
      <c r="A17" s="79" t="s">
        <v>59</v>
      </c>
      <c r="B17" s="24">
        <v>11</v>
      </c>
      <c r="C17" s="18">
        <v>71624903</v>
      </c>
      <c r="D17" s="41">
        <v>67684868</v>
      </c>
    </row>
    <row r="18" spans="1:4" ht="15" customHeight="1">
      <c r="A18" s="79" t="s">
        <v>60</v>
      </c>
      <c r="B18" s="24">
        <v>12</v>
      </c>
      <c r="C18" s="18">
        <v>119822159</v>
      </c>
      <c r="D18" s="41">
        <v>106836148</v>
      </c>
    </row>
    <row r="19" spans="1:4" ht="15" customHeight="1">
      <c r="A19" s="79" t="s">
        <v>61</v>
      </c>
      <c r="B19" s="24">
        <v>13</v>
      </c>
      <c r="C19" s="18">
        <v>15376046</v>
      </c>
      <c r="D19" s="41">
        <v>15360002</v>
      </c>
    </row>
    <row r="20" spans="1:4" ht="15" customHeight="1">
      <c r="A20" s="79" t="s">
        <v>62</v>
      </c>
      <c r="B20" s="24">
        <v>14</v>
      </c>
      <c r="C20" s="18">
        <v>4033941</v>
      </c>
      <c r="D20" s="41">
        <v>1790778</v>
      </c>
    </row>
    <row r="21" spans="1:4" ht="15" customHeight="1">
      <c r="A21" s="79" t="s">
        <v>63</v>
      </c>
      <c r="B21" s="24">
        <v>15</v>
      </c>
      <c r="C21" s="18">
        <v>0</v>
      </c>
      <c r="D21" s="41">
        <v>0</v>
      </c>
    </row>
    <row r="22" spans="1:4" ht="15" customHeight="1">
      <c r="A22" s="79" t="s">
        <v>64</v>
      </c>
      <c r="B22" s="24">
        <v>16</v>
      </c>
      <c r="C22" s="18">
        <v>0</v>
      </c>
      <c r="D22" s="41">
        <v>0</v>
      </c>
    </row>
    <row r="23" spans="1:4" ht="15" customHeight="1">
      <c r="A23" s="79" t="s">
        <v>65</v>
      </c>
      <c r="B23" s="24">
        <v>17</v>
      </c>
      <c r="C23" s="18">
        <v>10217728</v>
      </c>
      <c r="D23" s="41">
        <v>10411971</v>
      </c>
    </row>
    <row r="24" spans="1:4" ht="15" customHeight="1">
      <c r="A24" s="79" t="s">
        <v>66</v>
      </c>
      <c r="B24" s="24">
        <v>18</v>
      </c>
      <c r="C24" s="18">
        <v>0</v>
      </c>
      <c r="D24" s="41">
        <v>0</v>
      </c>
    </row>
    <row r="25" spans="1:4" ht="15" customHeight="1">
      <c r="A25" s="79" t="s">
        <v>67</v>
      </c>
      <c r="B25" s="24">
        <v>19</v>
      </c>
      <c r="C25" s="18">
        <v>0</v>
      </c>
      <c r="D25" s="41">
        <v>0</v>
      </c>
    </row>
    <row r="26" spans="1:4" ht="15" customHeight="1">
      <c r="A26" s="78" t="s">
        <v>68</v>
      </c>
      <c r="B26" s="24">
        <v>20</v>
      </c>
      <c r="C26" s="40">
        <f>SUM(C27:C34)</f>
        <v>110789</v>
      </c>
      <c r="D26" s="40">
        <f>SUM(D27:D34)</f>
        <v>110780</v>
      </c>
    </row>
    <row r="27" spans="1:4" ht="15" customHeight="1">
      <c r="A27" s="79" t="s">
        <v>69</v>
      </c>
      <c r="B27" s="24">
        <v>21</v>
      </c>
      <c r="C27" s="18">
        <v>0</v>
      </c>
      <c r="D27" s="41">
        <v>0</v>
      </c>
    </row>
    <row r="28" spans="1:4" ht="15" customHeight="1">
      <c r="A28" s="79" t="s">
        <v>70</v>
      </c>
      <c r="B28" s="24">
        <v>22</v>
      </c>
      <c r="C28" s="18">
        <v>0</v>
      </c>
      <c r="D28" s="41">
        <v>0</v>
      </c>
    </row>
    <row r="29" spans="1:4" ht="15" customHeight="1">
      <c r="A29" s="79" t="s">
        <v>71</v>
      </c>
      <c r="B29" s="24">
        <v>23</v>
      </c>
      <c r="C29" s="18">
        <v>6700</v>
      </c>
      <c r="D29" s="41">
        <v>6700</v>
      </c>
    </row>
    <row r="30" spans="1:4" ht="15" customHeight="1">
      <c r="A30" s="79" t="s">
        <v>72</v>
      </c>
      <c r="B30" s="24">
        <v>24</v>
      </c>
      <c r="C30" s="18">
        <v>0</v>
      </c>
      <c r="D30" s="41">
        <v>0</v>
      </c>
    </row>
    <row r="31" spans="1:4" ht="15" customHeight="1">
      <c r="A31" s="79" t="s">
        <v>73</v>
      </c>
      <c r="B31" s="24">
        <v>25</v>
      </c>
      <c r="C31" s="18">
        <v>0</v>
      </c>
      <c r="D31" s="41">
        <v>0</v>
      </c>
    </row>
    <row r="32" spans="1:4" ht="15" customHeight="1">
      <c r="A32" s="79" t="s">
        <v>74</v>
      </c>
      <c r="B32" s="24">
        <v>26</v>
      </c>
      <c r="C32" s="18">
        <v>99628</v>
      </c>
      <c r="D32" s="41">
        <v>99628</v>
      </c>
    </row>
    <row r="33" spans="1:4" ht="15" customHeight="1">
      <c r="A33" s="79" t="s">
        <v>75</v>
      </c>
      <c r="B33" s="24">
        <v>27</v>
      </c>
      <c r="C33" s="18">
        <v>4461</v>
      </c>
      <c r="D33" s="41">
        <v>4452</v>
      </c>
    </row>
    <row r="34" spans="1:4" ht="15" customHeight="1">
      <c r="A34" s="79" t="s">
        <v>76</v>
      </c>
      <c r="B34" s="24">
        <v>28</v>
      </c>
      <c r="C34" s="18">
        <v>0</v>
      </c>
      <c r="D34" s="41">
        <v>0</v>
      </c>
    </row>
    <row r="35" spans="1:4" ht="15" customHeight="1">
      <c r="A35" s="78" t="s">
        <v>77</v>
      </c>
      <c r="B35" s="24">
        <v>29</v>
      </c>
      <c r="C35" s="40">
        <f>SUM(C36:C38)</f>
        <v>15527</v>
      </c>
      <c r="D35" s="40">
        <f>SUM(D36:D38)</f>
        <v>9316</v>
      </c>
    </row>
    <row r="36" spans="1:4" ht="15" customHeight="1">
      <c r="A36" s="79" t="s">
        <v>78</v>
      </c>
      <c r="B36" s="24">
        <v>30</v>
      </c>
      <c r="C36" s="18"/>
      <c r="D36" s="41">
        <v>0</v>
      </c>
    </row>
    <row r="37" spans="1:4" ht="15" customHeight="1">
      <c r="A37" s="79" t="s">
        <v>79</v>
      </c>
      <c r="B37" s="24">
        <v>31</v>
      </c>
      <c r="C37" s="18"/>
      <c r="D37" s="41">
        <v>0</v>
      </c>
    </row>
    <row r="38" spans="1:4" ht="15" customHeight="1">
      <c r="A38" s="79" t="s">
        <v>80</v>
      </c>
      <c r="B38" s="24">
        <v>32</v>
      </c>
      <c r="C38" s="18">
        <v>15527</v>
      </c>
      <c r="D38" s="41">
        <v>9316</v>
      </c>
    </row>
    <row r="39" spans="1:4" ht="15" customHeight="1">
      <c r="A39" s="78" t="s">
        <v>81</v>
      </c>
      <c r="B39" s="24">
        <v>33</v>
      </c>
      <c r="C39" s="75">
        <v>1036953</v>
      </c>
      <c r="D39" s="75">
        <v>981693</v>
      </c>
    </row>
    <row r="40" spans="1:4" ht="15" customHeight="1">
      <c r="A40" s="85" t="s">
        <v>343</v>
      </c>
      <c r="B40" s="32">
        <v>34</v>
      </c>
      <c r="C40" s="60">
        <f>C41+C49+C56+C64</f>
        <v>164813744</v>
      </c>
      <c r="D40" s="60">
        <f>D41+D49+D56+D64</f>
        <v>152774001</v>
      </c>
    </row>
    <row r="41" spans="1:4" ht="15" customHeight="1">
      <c r="A41" s="86" t="s">
        <v>82</v>
      </c>
      <c r="B41" s="87">
        <v>35</v>
      </c>
      <c r="C41" s="88">
        <f>SUM(C42:C48)</f>
        <v>101828840</v>
      </c>
      <c r="D41" s="88">
        <f>SUM(D42:D48)</f>
        <v>108208842</v>
      </c>
    </row>
    <row r="42" spans="1:4" ht="15" customHeight="1">
      <c r="A42" s="79" t="s">
        <v>83</v>
      </c>
      <c r="B42" s="24">
        <v>36</v>
      </c>
      <c r="C42" s="18">
        <v>11684524</v>
      </c>
      <c r="D42" s="41">
        <v>10516884</v>
      </c>
    </row>
    <row r="43" spans="1:4" ht="15" customHeight="1">
      <c r="A43" s="79" t="s">
        <v>84</v>
      </c>
      <c r="B43" s="24">
        <v>37</v>
      </c>
      <c r="C43" s="18">
        <v>6402502</v>
      </c>
      <c r="D43" s="41">
        <v>8385269</v>
      </c>
    </row>
    <row r="44" spans="1:4" ht="15" customHeight="1">
      <c r="A44" s="79" t="s">
        <v>85</v>
      </c>
      <c r="B44" s="24">
        <v>38</v>
      </c>
      <c r="C44" s="18">
        <v>20943577</v>
      </c>
      <c r="D44" s="41">
        <v>19891613</v>
      </c>
    </row>
    <row r="45" spans="1:4" ht="15" customHeight="1">
      <c r="A45" s="79" t="s">
        <v>86</v>
      </c>
      <c r="B45" s="24">
        <v>39</v>
      </c>
      <c r="C45" s="18">
        <v>62794414</v>
      </c>
      <c r="D45" s="41">
        <v>59030038</v>
      </c>
    </row>
    <row r="46" spans="1:4" ht="15" customHeight="1">
      <c r="A46" s="79" t="s">
        <v>87</v>
      </c>
      <c r="B46" s="24">
        <v>40</v>
      </c>
      <c r="C46" s="18">
        <v>3823</v>
      </c>
      <c r="D46" s="41">
        <v>0</v>
      </c>
    </row>
    <row r="47" spans="1:4" ht="15" customHeight="1">
      <c r="A47" s="79" t="s">
        <v>88</v>
      </c>
      <c r="B47" s="24">
        <v>41</v>
      </c>
      <c r="C47" s="18">
        <v>0</v>
      </c>
      <c r="D47" s="41">
        <v>10385038</v>
      </c>
    </row>
    <row r="48" spans="1:4" ht="15" customHeight="1">
      <c r="A48" s="79" t="s">
        <v>344</v>
      </c>
      <c r="B48" s="24">
        <v>42</v>
      </c>
      <c r="C48" s="18">
        <v>0</v>
      </c>
      <c r="D48" s="153">
        <v>0</v>
      </c>
    </row>
    <row r="49" spans="1:4" ht="15" customHeight="1">
      <c r="A49" s="78" t="s">
        <v>89</v>
      </c>
      <c r="B49" s="24">
        <v>43</v>
      </c>
      <c r="C49" s="89">
        <f>SUM(C50:C55)</f>
        <v>54614623</v>
      </c>
      <c r="D49" s="89">
        <f>SUM(D50:D55)</f>
        <v>39015118</v>
      </c>
    </row>
    <row r="50" spans="1:4" ht="15" customHeight="1">
      <c r="A50" s="79" t="s">
        <v>90</v>
      </c>
      <c r="B50" s="90">
        <v>44</v>
      </c>
      <c r="C50" s="18">
        <v>0</v>
      </c>
      <c r="D50" s="41">
        <v>0</v>
      </c>
    </row>
    <row r="51" spans="1:4" ht="15" customHeight="1">
      <c r="A51" s="79" t="s">
        <v>91</v>
      </c>
      <c r="B51" s="90">
        <v>45</v>
      </c>
      <c r="C51" s="18">
        <v>52770099</v>
      </c>
      <c r="D51" s="41">
        <v>37444638</v>
      </c>
    </row>
    <row r="52" spans="1:4" ht="15" customHeight="1">
      <c r="A52" s="79" t="s">
        <v>92</v>
      </c>
      <c r="B52" s="90">
        <v>46</v>
      </c>
      <c r="C52" s="18">
        <v>0</v>
      </c>
      <c r="D52" s="41">
        <v>0</v>
      </c>
    </row>
    <row r="53" spans="1:4" ht="15" customHeight="1">
      <c r="A53" s="79" t="s">
        <v>93</v>
      </c>
      <c r="B53" s="90">
        <v>47</v>
      </c>
      <c r="C53" s="18">
        <v>94869</v>
      </c>
      <c r="D53" s="41">
        <v>49696</v>
      </c>
    </row>
    <row r="54" spans="1:4" ht="15" customHeight="1">
      <c r="A54" s="79" t="s">
        <v>94</v>
      </c>
      <c r="B54" s="90">
        <v>48</v>
      </c>
      <c r="C54" s="18">
        <v>605738</v>
      </c>
      <c r="D54" s="41">
        <v>1252514</v>
      </c>
    </row>
    <row r="55" spans="1:4" ht="15" customHeight="1">
      <c r="A55" s="79" t="s">
        <v>95</v>
      </c>
      <c r="B55" s="90">
        <v>49</v>
      </c>
      <c r="C55" s="18">
        <v>1143917</v>
      </c>
      <c r="D55" s="41">
        <v>268270</v>
      </c>
    </row>
    <row r="56" spans="1:4" ht="15" customHeight="1">
      <c r="A56" s="78" t="s">
        <v>96</v>
      </c>
      <c r="B56" s="24">
        <v>50</v>
      </c>
      <c r="C56" s="91">
        <f>SUM(C57:C63)</f>
        <v>572651</v>
      </c>
      <c r="D56" s="91">
        <f>SUM(D57:D63)</f>
        <v>694681</v>
      </c>
    </row>
    <row r="57" spans="1:4" ht="15" customHeight="1">
      <c r="A57" s="79" t="s">
        <v>69</v>
      </c>
      <c r="B57" s="24">
        <v>51</v>
      </c>
      <c r="C57" s="18">
        <v>0</v>
      </c>
      <c r="D57" s="41">
        <v>0</v>
      </c>
    </row>
    <row r="58" spans="1:4" ht="15" customHeight="1">
      <c r="A58" s="79" t="s">
        <v>70</v>
      </c>
      <c r="B58" s="24">
        <v>52</v>
      </c>
      <c r="C58" s="18">
        <v>0</v>
      </c>
      <c r="D58" s="41">
        <v>0</v>
      </c>
    </row>
    <row r="59" spans="1:4" ht="15" customHeight="1">
      <c r="A59" s="79" t="s">
        <v>97</v>
      </c>
      <c r="B59" s="24">
        <v>53</v>
      </c>
      <c r="C59" s="18">
        <v>0</v>
      </c>
      <c r="D59" s="41">
        <v>0</v>
      </c>
    </row>
    <row r="60" spans="1:4" ht="15" customHeight="1">
      <c r="A60" s="79" t="s">
        <v>72</v>
      </c>
      <c r="B60" s="24">
        <v>54</v>
      </c>
      <c r="C60" s="18">
        <v>0</v>
      </c>
      <c r="D60" s="41">
        <v>0</v>
      </c>
    </row>
    <row r="61" spans="1:4" ht="15" customHeight="1">
      <c r="A61" s="79" t="s">
        <v>73</v>
      </c>
      <c r="B61" s="24">
        <v>55</v>
      </c>
      <c r="C61" s="18">
        <v>0</v>
      </c>
      <c r="D61" s="41">
        <v>0</v>
      </c>
    </row>
    <row r="62" spans="1:4" ht="15" customHeight="1">
      <c r="A62" s="79" t="s">
        <v>74</v>
      </c>
      <c r="B62" s="24">
        <v>56</v>
      </c>
      <c r="C62" s="18">
        <v>479822</v>
      </c>
      <c r="D62" s="41">
        <v>510157</v>
      </c>
    </row>
    <row r="63" spans="1:4" ht="15" customHeight="1">
      <c r="A63" s="79" t="s">
        <v>98</v>
      </c>
      <c r="B63" s="24">
        <v>57</v>
      </c>
      <c r="C63" s="18">
        <v>92829</v>
      </c>
      <c r="D63" s="41">
        <v>184524</v>
      </c>
    </row>
    <row r="64" spans="1:4" ht="15" customHeight="1">
      <c r="A64" s="78" t="s">
        <v>99</v>
      </c>
      <c r="B64" s="24">
        <v>58</v>
      </c>
      <c r="C64" s="92">
        <v>7797630</v>
      </c>
      <c r="D64" s="92">
        <v>4855360</v>
      </c>
    </row>
    <row r="65" spans="1:4" ht="15" customHeight="1">
      <c r="A65" s="85" t="s">
        <v>100</v>
      </c>
      <c r="B65" s="32">
        <v>59</v>
      </c>
      <c r="C65" s="20">
        <v>1900970</v>
      </c>
      <c r="D65" s="20">
        <v>2491029</v>
      </c>
    </row>
    <row r="66" spans="1:4" ht="15" customHeight="1">
      <c r="A66" s="85" t="s">
        <v>345</v>
      </c>
      <c r="B66" s="32">
        <v>60</v>
      </c>
      <c r="C66" s="60">
        <f>C7+C8+C40+C65</f>
        <v>462752002</v>
      </c>
      <c r="D66" s="60">
        <f>D7+D8+D40+D65</f>
        <v>428087704</v>
      </c>
    </row>
    <row r="67" spans="1:4" ht="15" customHeight="1">
      <c r="A67" s="93" t="s">
        <v>101</v>
      </c>
      <c r="B67" s="94">
        <v>61</v>
      </c>
      <c r="C67" s="95">
        <v>96265654</v>
      </c>
      <c r="D67" s="95">
        <v>111035325</v>
      </c>
    </row>
    <row r="68" spans="1:4" ht="30" customHeight="1">
      <c r="A68" s="80" t="s">
        <v>47</v>
      </c>
      <c r="B68" s="80" t="s">
        <v>297</v>
      </c>
      <c r="C68" s="80" t="s">
        <v>48</v>
      </c>
      <c r="D68" s="80" t="s">
        <v>49</v>
      </c>
    </row>
    <row r="69" spans="1:4" ht="15" customHeight="1">
      <c r="A69" s="77">
        <v>1</v>
      </c>
      <c r="B69" s="81">
        <v>2</v>
      </c>
      <c r="C69" s="77">
        <v>3</v>
      </c>
      <c r="D69" s="77">
        <v>4</v>
      </c>
    </row>
    <row r="70" spans="1:4" ht="15" customHeight="1">
      <c r="A70" s="215" t="s">
        <v>102</v>
      </c>
      <c r="B70" s="222"/>
      <c r="C70" s="222"/>
      <c r="D70" s="223"/>
    </row>
    <row r="71" spans="1:4" ht="15" customHeight="1">
      <c r="A71" s="57" t="s">
        <v>302</v>
      </c>
      <c r="B71" s="31">
        <v>62</v>
      </c>
      <c r="C71" s="58">
        <f>C72+C73+C74+C80+C81+C84+C87</f>
        <v>211188853</v>
      </c>
      <c r="D71" s="96">
        <f>D72+D73+D74+D80+D81+D84+D87</f>
        <v>214238170</v>
      </c>
    </row>
    <row r="72" spans="1:4" ht="15" customHeight="1">
      <c r="A72" s="97" t="s">
        <v>103</v>
      </c>
      <c r="B72" s="24">
        <v>63</v>
      </c>
      <c r="C72" s="75">
        <v>32736800</v>
      </c>
      <c r="D72" s="75">
        <v>32736800</v>
      </c>
    </row>
    <row r="73" spans="1:4" ht="15" customHeight="1">
      <c r="A73" s="97" t="s">
        <v>104</v>
      </c>
      <c r="B73" s="24">
        <v>64</v>
      </c>
      <c r="C73" s="75">
        <v>1247377</v>
      </c>
      <c r="D73" s="75">
        <v>1247377</v>
      </c>
    </row>
    <row r="74" spans="1:4" ht="15" customHeight="1">
      <c r="A74" s="97" t="s">
        <v>105</v>
      </c>
      <c r="B74" s="24">
        <v>65</v>
      </c>
      <c r="C74" s="40">
        <f>C75+C76-C77+C78+C79</f>
        <v>9024236</v>
      </c>
      <c r="D74" s="40">
        <f>D75+D76-D77+D78+D79</f>
        <v>9024236</v>
      </c>
    </row>
    <row r="75" spans="1:4" ht="15" customHeight="1">
      <c r="A75" s="29" t="s">
        <v>106</v>
      </c>
      <c r="B75" s="24">
        <v>66</v>
      </c>
      <c r="C75" s="18">
        <v>1877460</v>
      </c>
      <c r="D75" s="18">
        <v>1877460</v>
      </c>
    </row>
    <row r="76" spans="1:4" ht="15" customHeight="1">
      <c r="A76" s="29" t="s">
        <v>107</v>
      </c>
      <c r="B76" s="24">
        <v>67</v>
      </c>
      <c r="C76" s="18">
        <v>222999</v>
      </c>
      <c r="D76" s="18">
        <v>222999</v>
      </c>
    </row>
    <row r="77" spans="1:4" ht="15" customHeight="1">
      <c r="A77" s="29" t="s">
        <v>108</v>
      </c>
      <c r="B77" s="24">
        <v>68</v>
      </c>
      <c r="C77" s="18">
        <v>201300</v>
      </c>
      <c r="D77" s="18">
        <v>201300</v>
      </c>
    </row>
    <row r="78" spans="1:4" ht="15" customHeight="1">
      <c r="A78" s="29" t="s">
        <v>109</v>
      </c>
      <c r="B78" s="24">
        <v>69</v>
      </c>
      <c r="C78" s="18">
        <v>0</v>
      </c>
      <c r="D78" s="18">
        <v>0</v>
      </c>
    </row>
    <row r="79" spans="1:4" ht="15" customHeight="1">
      <c r="A79" s="29" t="s">
        <v>110</v>
      </c>
      <c r="B79" s="24">
        <v>70</v>
      </c>
      <c r="C79" s="18">
        <v>7125077</v>
      </c>
      <c r="D79" s="18">
        <v>7125077</v>
      </c>
    </row>
    <row r="80" spans="1:4" ht="15" customHeight="1">
      <c r="A80" s="97" t="s">
        <v>111</v>
      </c>
      <c r="B80" s="24">
        <v>71</v>
      </c>
      <c r="C80" s="75">
        <v>65101813</v>
      </c>
      <c r="D80" s="75">
        <v>62943014</v>
      </c>
    </row>
    <row r="81" spans="1:4" ht="15" customHeight="1">
      <c r="A81" s="97" t="s">
        <v>112</v>
      </c>
      <c r="B81" s="24">
        <v>72</v>
      </c>
      <c r="C81" s="40">
        <f>C82-C83</f>
        <v>98209592</v>
      </c>
      <c r="D81" s="40">
        <f>D82-D83</f>
        <v>101094326</v>
      </c>
    </row>
    <row r="82" spans="1:4" ht="15" customHeight="1">
      <c r="A82" s="29" t="s">
        <v>113</v>
      </c>
      <c r="B82" s="24">
        <v>73</v>
      </c>
      <c r="C82" s="18">
        <v>98209592</v>
      </c>
      <c r="D82" s="41">
        <v>101094326</v>
      </c>
    </row>
    <row r="83" spans="1:4" ht="15" customHeight="1">
      <c r="A83" s="29" t="s">
        <v>114</v>
      </c>
      <c r="B83" s="24">
        <v>74</v>
      </c>
      <c r="C83" s="18">
        <v>0</v>
      </c>
      <c r="D83" s="41">
        <v>0</v>
      </c>
    </row>
    <row r="84" spans="1:4" ht="15" customHeight="1">
      <c r="A84" s="97" t="s">
        <v>115</v>
      </c>
      <c r="B84" s="24">
        <v>75</v>
      </c>
      <c r="C84" s="40">
        <f>C85-C86</f>
        <v>4869035</v>
      </c>
      <c r="D84" s="40">
        <f>D85-D86</f>
        <v>7192417</v>
      </c>
    </row>
    <row r="85" spans="1:4" ht="15" customHeight="1">
      <c r="A85" s="29" t="s">
        <v>116</v>
      </c>
      <c r="B85" s="24">
        <v>76</v>
      </c>
      <c r="C85" s="18">
        <v>4869035</v>
      </c>
      <c r="D85" s="41">
        <v>7192417</v>
      </c>
    </row>
    <row r="86" spans="1:4" ht="15" customHeight="1">
      <c r="A86" s="29" t="s">
        <v>117</v>
      </c>
      <c r="B86" s="24">
        <v>77</v>
      </c>
      <c r="C86" s="18">
        <v>0</v>
      </c>
      <c r="D86" s="41">
        <v>0</v>
      </c>
    </row>
    <row r="87" spans="1:4" ht="15" customHeight="1">
      <c r="A87" s="97" t="s">
        <v>118</v>
      </c>
      <c r="B87" s="24">
        <v>78</v>
      </c>
      <c r="C87" s="75">
        <v>0</v>
      </c>
      <c r="D87" s="75">
        <v>0</v>
      </c>
    </row>
    <row r="88" spans="1:4" ht="15" customHeight="1">
      <c r="A88" s="59" t="s">
        <v>346</v>
      </c>
      <c r="B88" s="32">
        <v>79</v>
      </c>
      <c r="C88" s="60">
        <f>SUM(C89:C91)</f>
        <v>819179</v>
      </c>
      <c r="D88" s="60">
        <f>SUM(D89:D91)</f>
        <v>1291618</v>
      </c>
    </row>
    <row r="89" spans="1:4" ht="15" customHeight="1">
      <c r="A89" s="29" t="s">
        <v>119</v>
      </c>
      <c r="B89" s="24">
        <v>80</v>
      </c>
      <c r="C89" s="18">
        <v>0</v>
      </c>
      <c r="D89" s="41">
        <v>0</v>
      </c>
    </row>
    <row r="90" spans="1:4" ht="15" customHeight="1">
      <c r="A90" s="29" t="s">
        <v>120</v>
      </c>
      <c r="B90" s="24">
        <v>81</v>
      </c>
      <c r="C90" s="18">
        <v>0</v>
      </c>
      <c r="D90" s="41">
        <v>0</v>
      </c>
    </row>
    <row r="91" spans="1:4" ht="15" customHeight="1">
      <c r="A91" s="29" t="s">
        <v>121</v>
      </c>
      <c r="B91" s="24">
        <v>82</v>
      </c>
      <c r="C91" s="18">
        <v>819179</v>
      </c>
      <c r="D91" s="41">
        <v>1291618</v>
      </c>
    </row>
    <row r="92" spans="1:4" ht="15" customHeight="1">
      <c r="A92" s="59" t="s">
        <v>347</v>
      </c>
      <c r="B92" s="32">
        <v>83</v>
      </c>
      <c r="C92" s="60">
        <f>SUM(C93:C101)</f>
        <v>92240577</v>
      </c>
      <c r="D92" s="98">
        <f>SUM(D93:D101)</f>
        <v>66221272</v>
      </c>
    </row>
    <row r="93" spans="1:4" ht="15" customHeight="1">
      <c r="A93" s="29" t="s">
        <v>122</v>
      </c>
      <c r="B93" s="24">
        <v>84</v>
      </c>
      <c r="C93" s="18">
        <v>0</v>
      </c>
      <c r="D93" s="41">
        <v>0</v>
      </c>
    </row>
    <row r="94" spans="1:4" ht="15" customHeight="1">
      <c r="A94" s="29" t="s">
        <v>123</v>
      </c>
      <c r="B94" s="24">
        <v>85</v>
      </c>
      <c r="C94" s="18">
        <v>0</v>
      </c>
      <c r="D94" s="41">
        <v>0</v>
      </c>
    </row>
    <row r="95" spans="1:4" ht="15" customHeight="1">
      <c r="A95" s="29" t="s">
        <v>124</v>
      </c>
      <c r="B95" s="24">
        <v>86</v>
      </c>
      <c r="C95" s="18">
        <v>90351232</v>
      </c>
      <c r="D95" s="41">
        <v>65069132</v>
      </c>
    </row>
    <row r="96" spans="1:4" ht="15" customHeight="1">
      <c r="A96" s="29" t="s">
        <v>125</v>
      </c>
      <c r="B96" s="24">
        <v>87</v>
      </c>
      <c r="C96" s="18">
        <v>0</v>
      </c>
      <c r="D96" s="41">
        <v>0</v>
      </c>
    </row>
    <row r="97" spans="1:4" ht="15" customHeight="1">
      <c r="A97" s="29" t="s">
        <v>126</v>
      </c>
      <c r="B97" s="24">
        <v>88</v>
      </c>
      <c r="C97" s="18">
        <v>706283</v>
      </c>
      <c r="D97" s="41">
        <v>0</v>
      </c>
    </row>
    <row r="98" spans="1:4" ht="15" customHeight="1">
      <c r="A98" s="29" t="s">
        <v>127</v>
      </c>
      <c r="B98" s="24">
        <v>89</v>
      </c>
      <c r="C98" s="18">
        <v>0</v>
      </c>
      <c r="D98" s="41">
        <v>0</v>
      </c>
    </row>
    <row r="99" spans="1:4" ht="15" customHeight="1">
      <c r="A99" s="29" t="s">
        <v>128</v>
      </c>
      <c r="B99" s="24">
        <v>90</v>
      </c>
      <c r="C99" s="18">
        <v>0</v>
      </c>
      <c r="D99" s="41">
        <v>0</v>
      </c>
    </row>
    <row r="100" spans="1:4" ht="15" customHeight="1">
      <c r="A100" s="29" t="s">
        <v>129</v>
      </c>
      <c r="B100" s="24">
        <v>91</v>
      </c>
      <c r="C100" s="18">
        <v>0</v>
      </c>
      <c r="D100" s="41">
        <v>0</v>
      </c>
    </row>
    <row r="101" spans="1:4" ht="15" customHeight="1">
      <c r="A101" s="29" t="s">
        <v>130</v>
      </c>
      <c r="B101" s="24">
        <v>92</v>
      </c>
      <c r="C101" s="18">
        <v>1183062</v>
      </c>
      <c r="D101" s="41">
        <v>1152140</v>
      </c>
    </row>
    <row r="102" spans="1:4" ht="15" customHeight="1">
      <c r="A102" s="59" t="s">
        <v>348</v>
      </c>
      <c r="B102" s="32">
        <v>93</v>
      </c>
      <c r="C102" s="60">
        <f>SUM(C103:C114)</f>
        <v>153256592</v>
      </c>
      <c r="D102" s="60">
        <f>SUM(D103:D114)</f>
        <v>140611908</v>
      </c>
    </row>
    <row r="103" spans="1:4" ht="15" customHeight="1">
      <c r="A103" s="29" t="s">
        <v>122</v>
      </c>
      <c r="B103" s="24">
        <v>94</v>
      </c>
      <c r="C103" s="18">
        <v>0</v>
      </c>
      <c r="D103" s="41">
        <v>0</v>
      </c>
    </row>
    <row r="104" spans="1:4" ht="15" customHeight="1">
      <c r="A104" s="29" t="s">
        <v>123</v>
      </c>
      <c r="B104" s="24">
        <v>95</v>
      </c>
      <c r="C104" s="18">
        <v>2529474</v>
      </c>
      <c r="D104" s="41">
        <v>2073265</v>
      </c>
    </row>
    <row r="105" spans="1:4" ht="15" customHeight="1">
      <c r="A105" s="29" t="s">
        <v>124</v>
      </c>
      <c r="B105" s="24">
        <v>96</v>
      </c>
      <c r="C105" s="18">
        <v>51504921</v>
      </c>
      <c r="D105" s="41">
        <v>56579457</v>
      </c>
    </row>
    <row r="106" spans="1:4" ht="15" customHeight="1">
      <c r="A106" s="29" t="s">
        <v>125</v>
      </c>
      <c r="B106" s="24">
        <v>97</v>
      </c>
      <c r="C106" s="18">
        <v>4522130</v>
      </c>
      <c r="D106" s="41">
        <v>534270</v>
      </c>
    </row>
    <row r="107" spans="1:4" ht="15" customHeight="1">
      <c r="A107" s="29" t="s">
        <v>126</v>
      </c>
      <c r="B107" s="24">
        <v>98</v>
      </c>
      <c r="C107" s="18">
        <v>70047021</v>
      </c>
      <c r="D107" s="41">
        <v>57290744</v>
      </c>
    </row>
    <row r="108" spans="1:4" ht="15" customHeight="1">
      <c r="A108" s="29" t="s">
        <v>127</v>
      </c>
      <c r="B108" s="24">
        <v>99</v>
      </c>
      <c r="C108" s="18">
        <v>0</v>
      </c>
      <c r="D108" s="41">
        <v>0</v>
      </c>
    </row>
    <row r="109" spans="1:4" ht="15" customHeight="1">
      <c r="A109" s="29" t="s">
        <v>128</v>
      </c>
      <c r="B109" s="24">
        <v>100</v>
      </c>
      <c r="C109" s="18">
        <v>0</v>
      </c>
      <c r="D109" s="41">
        <v>0</v>
      </c>
    </row>
    <row r="110" spans="1:4" ht="15" customHeight="1">
      <c r="A110" s="29" t="s">
        <v>131</v>
      </c>
      <c r="B110" s="24">
        <v>101</v>
      </c>
      <c r="C110" s="18">
        <v>5313577</v>
      </c>
      <c r="D110" s="41">
        <v>6591169</v>
      </c>
    </row>
    <row r="111" spans="1:4" ht="15" customHeight="1">
      <c r="A111" s="29" t="s">
        <v>132</v>
      </c>
      <c r="B111" s="24">
        <v>102</v>
      </c>
      <c r="C111" s="18">
        <v>10747619</v>
      </c>
      <c r="D111" s="41">
        <v>9337106</v>
      </c>
    </row>
    <row r="112" spans="1:4" ht="15" customHeight="1">
      <c r="A112" s="29" t="s">
        <v>133</v>
      </c>
      <c r="B112" s="24">
        <v>103</v>
      </c>
      <c r="C112" s="18">
        <v>44408</v>
      </c>
      <c r="D112" s="41">
        <v>44408</v>
      </c>
    </row>
    <row r="113" spans="1:4" ht="15" customHeight="1">
      <c r="A113" s="29" t="s">
        <v>134</v>
      </c>
      <c r="B113" s="24">
        <v>104</v>
      </c>
      <c r="C113" s="18">
        <v>0</v>
      </c>
      <c r="D113" s="41">
        <v>0</v>
      </c>
    </row>
    <row r="114" spans="1:4" ht="15" customHeight="1">
      <c r="A114" s="29" t="s">
        <v>135</v>
      </c>
      <c r="B114" s="24">
        <v>105</v>
      </c>
      <c r="C114" s="18">
        <v>8547442</v>
      </c>
      <c r="D114" s="41">
        <v>8161489</v>
      </c>
    </row>
    <row r="115" spans="1:4" ht="15" customHeight="1">
      <c r="A115" s="59" t="s">
        <v>136</v>
      </c>
      <c r="B115" s="32">
        <v>106</v>
      </c>
      <c r="C115" s="20">
        <v>5246801</v>
      </c>
      <c r="D115" s="99">
        <v>5724736</v>
      </c>
    </row>
    <row r="116" spans="1:4" ht="15" customHeight="1">
      <c r="A116" s="59" t="s">
        <v>349</v>
      </c>
      <c r="B116" s="32">
        <v>107</v>
      </c>
      <c r="C116" s="60">
        <f>C71+C88+C92+C102+C115</f>
        <v>462752002</v>
      </c>
      <c r="D116" s="60">
        <f>D71+D88+D92+D102+D115</f>
        <v>428087704</v>
      </c>
    </row>
    <row r="117" spans="1:4" ht="15" customHeight="1">
      <c r="A117" s="100" t="s">
        <v>137</v>
      </c>
      <c r="B117" s="101">
        <v>108</v>
      </c>
      <c r="C117" s="95">
        <f>C67</f>
        <v>96265654</v>
      </c>
      <c r="D117" s="102">
        <f>D67</f>
        <v>111035325</v>
      </c>
    </row>
    <row r="118" spans="1:4" ht="15" customHeight="1">
      <c r="A118" s="215" t="s">
        <v>301</v>
      </c>
      <c r="B118" s="216"/>
      <c r="C118" s="216"/>
      <c r="D118" s="217"/>
    </row>
    <row r="119" spans="1:4" ht="15" customHeight="1">
      <c r="A119" s="218" t="s">
        <v>303</v>
      </c>
      <c r="B119" s="219"/>
      <c r="C119" s="219"/>
      <c r="D119" s="220"/>
    </row>
    <row r="120" spans="1:4" ht="15" customHeight="1">
      <c r="A120" s="29" t="s">
        <v>138</v>
      </c>
      <c r="B120" s="24">
        <v>109</v>
      </c>
      <c r="C120" s="41">
        <f>C71</f>
        <v>211188853</v>
      </c>
      <c r="D120" s="41">
        <f>D71</f>
        <v>214238170</v>
      </c>
    </row>
    <row r="121" spans="1:4" ht="12.75" customHeight="1">
      <c r="A121" s="103" t="s">
        <v>139</v>
      </c>
      <c r="B121" s="25">
        <v>110</v>
      </c>
      <c r="C121" s="42">
        <v>0</v>
      </c>
      <c r="D121" s="42">
        <v>0</v>
      </c>
    </row>
    <row r="122" spans="1:4" ht="12.75">
      <c r="A122" s="221" t="s">
        <v>140</v>
      </c>
      <c r="B122" s="221"/>
      <c r="C122" s="221"/>
      <c r="D122" s="221"/>
    </row>
    <row r="123" spans="1:4" ht="12.75" customHeight="1">
      <c r="A123" s="214"/>
      <c r="B123" s="214"/>
      <c r="C123" s="214"/>
      <c r="D123" s="214"/>
    </row>
    <row r="126" spans="3:4" ht="12.75">
      <c r="C126" s="76"/>
      <c r="D126" s="76"/>
    </row>
  </sheetData>
  <sheetProtection selectLockedCells="1" selectUnlockedCells="1"/>
  <mergeCells count="9">
    <mergeCell ref="A123:D123"/>
    <mergeCell ref="A118:D118"/>
    <mergeCell ref="A119:D119"/>
    <mergeCell ref="A122:D122"/>
    <mergeCell ref="A70:D70"/>
    <mergeCell ref="A1:D1"/>
    <mergeCell ref="A2:D2"/>
    <mergeCell ref="A3:D3"/>
    <mergeCell ref="A6:D6"/>
  </mergeCells>
  <dataValidations count="9">
    <dataValidation type="whole" operator="notEqual" allowBlank="1" showErrorMessage="1" errorTitle="Pogrešan unos" error="Mogu se unijeti samo cjelobrojne vrijednosti." sqref="C120:D121">
      <formula1>999999999999</formula1>
    </dataValidation>
    <dataValidation type="whole" operator="notEqual" allowBlank="1" showErrorMessage="1" errorTitle="Pogrešan unos" error="Mogu se unijeti samo cjelobrojne pozitivne ili negativne vrijednosti." sqref="D71">
      <formula1>999999999999</formula1>
    </dataValidation>
    <dataValidation type="whole" operator="greaterThanOrEqual" allowBlank="1" showErrorMessage="1" errorTitle="Pogrešan unos" error="Mogu se unijeti samo cjelobrojne pozitivne vrijednosti." sqref="D103:D115 D42:D48 D82:D83 D7 D89:D101 D10:D15 D17:D25 D27:D34 D36:D38 D57:D63 D85:D86 D117 D50:D55">
      <formula1>0</formula1>
    </dataValidation>
    <dataValidation type="whole" operator="greaterThanOrEqual" allowBlank="1" showInputMessage="1" showErrorMessage="1" errorTitle="Pogrešan unos" error="Mogu se unijeti samo cjelobrojne pozitivne vrijednosti." sqref="D116 C102:D102 C74:D79 C72:D72 C84:D84 D8:D9 D35 D39:D41 D88 C16:D16 C26:D26 C7:C15 C49:D49 C56:D56 C81:D81 C88:C101 C64:D67 C17:C25 C85:C86 C50:C55 C57:C63 C82:C83 C27:C48 C103:C11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80:D8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C73:D73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C71">
      <formula1>999999999999</formula1>
    </dataValidation>
    <dataValidation type="whole" operator="notEqual" allowBlank="1" showInputMessage="1" showErrorMessage="1" errorTitle="Pogrešan unos" error="Mogu se unijeti samo cjelobrojne vrijednosti." sqref="C87:D87">
      <formula1>999999999999</formula1>
    </dataValidation>
    <dataValidation allowBlank="1" sqref="A118:D119 A70:D70 A6:D6 A7:A47 A49:A67"/>
  </dataValidations>
  <printOptions/>
  <pageMargins left="0.7" right="0.7" top="0.75" bottom="0.75" header="0.3" footer="0.3"/>
  <pageSetup horizontalDpi="600" verticalDpi="600" orientation="portrait" paperSize="9" scale="70" r:id="rId1"/>
  <rowBreaks count="1" manualBreakCount="1">
    <brk id="67" max="3" man="1"/>
  </rowBreaks>
  <ignoredErrors>
    <ignoredError sqref="C35:D35 C56:D56 C102:D102" formulaRange="1"/>
    <ignoredError sqref="C117:D117 C120:D1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110" zoomScaleSheetLayoutView="110" zoomScalePageLayoutView="0" workbookViewId="0" topLeftCell="A1">
      <selection activeCell="A1" sqref="A1:F1"/>
    </sheetView>
  </sheetViews>
  <sheetFormatPr defaultColWidth="9.140625" defaultRowHeight="12.75"/>
  <cols>
    <col min="1" max="1" width="83.28125" style="38" bestFit="1" customWidth="1"/>
    <col min="2" max="2" width="9.140625" style="38" customWidth="1"/>
    <col min="3" max="6" width="10.7109375" style="38" customWidth="1"/>
    <col min="7" max="16384" width="9.140625" style="38" customWidth="1"/>
  </cols>
  <sheetData>
    <row r="1" spans="1:6" ht="15.75">
      <c r="A1" s="224" t="s">
        <v>141</v>
      </c>
      <c r="B1" s="224"/>
      <c r="C1" s="224"/>
      <c r="D1" s="224"/>
      <c r="E1" s="224"/>
      <c r="F1" s="224"/>
    </row>
    <row r="2" spans="1:6" ht="12.75" customHeight="1">
      <c r="A2" s="225" t="s">
        <v>353</v>
      </c>
      <c r="B2" s="225"/>
      <c r="C2" s="225"/>
      <c r="D2" s="225"/>
      <c r="E2" s="225"/>
      <c r="F2" s="225"/>
    </row>
    <row r="3" spans="1:6" ht="12.75" customHeight="1">
      <c r="A3" s="227" t="s">
        <v>46</v>
      </c>
      <c r="B3" s="227"/>
      <c r="C3" s="227"/>
      <c r="D3" s="227"/>
      <c r="E3" s="227"/>
      <c r="F3" s="227"/>
    </row>
    <row r="4" spans="1:6" ht="24" customHeight="1">
      <c r="A4" s="232" t="s">
        <v>47</v>
      </c>
      <c r="B4" s="232" t="s">
        <v>297</v>
      </c>
      <c r="C4" s="228" t="s">
        <v>48</v>
      </c>
      <c r="D4" s="228"/>
      <c r="E4" s="228" t="s">
        <v>49</v>
      </c>
      <c r="F4" s="228"/>
    </row>
    <row r="5" spans="1:6" ht="24" customHeight="1">
      <c r="A5" s="233"/>
      <c r="B5" s="233"/>
      <c r="C5" s="39" t="s">
        <v>143</v>
      </c>
      <c r="D5" s="39" t="s">
        <v>144</v>
      </c>
      <c r="E5" s="39" t="s">
        <v>143</v>
      </c>
      <c r="F5" s="39" t="s">
        <v>144</v>
      </c>
    </row>
    <row r="6" spans="1:6" ht="12" customHeight="1">
      <c r="A6" s="23">
        <v>1</v>
      </c>
      <c r="B6" s="48">
        <v>2</v>
      </c>
      <c r="C6" s="23">
        <v>3</v>
      </c>
      <c r="D6" s="23">
        <v>4</v>
      </c>
      <c r="E6" s="23">
        <v>5</v>
      </c>
      <c r="F6" s="23">
        <v>6</v>
      </c>
    </row>
    <row r="7" spans="1:6" ht="15" customHeight="1">
      <c r="A7" s="57" t="s">
        <v>309</v>
      </c>
      <c r="B7" s="31">
        <v>111</v>
      </c>
      <c r="C7" s="58">
        <f>SUM(C8:C9)</f>
        <v>453182294</v>
      </c>
      <c r="D7" s="58">
        <f>SUM(D8:D9)</f>
        <v>115009286</v>
      </c>
      <c r="E7" s="58">
        <f>SUM(E8:E9)</f>
        <v>419368593</v>
      </c>
      <c r="F7" s="58">
        <f>SUM(F8:F9)</f>
        <v>108604602</v>
      </c>
    </row>
    <row r="8" spans="1:6" ht="15" customHeight="1">
      <c r="A8" s="28" t="s">
        <v>145</v>
      </c>
      <c r="B8" s="24">
        <v>112</v>
      </c>
      <c r="C8" s="18">
        <v>427726870</v>
      </c>
      <c r="D8" s="74">
        <v>106871856</v>
      </c>
      <c r="E8" s="41">
        <v>391495831</v>
      </c>
      <c r="F8" s="41">
        <v>101900816</v>
      </c>
    </row>
    <row r="9" spans="1:6" ht="15" customHeight="1">
      <c r="A9" s="28" t="s">
        <v>146</v>
      </c>
      <c r="B9" s="24">
        <v>113</v>
      </c>
      <c r="C9" s="18">
        <v>25455424</v>
      </c>
      <c r="D9" s="74">
        <v>8137430</v>
      </c>
      <c r="E9" s="41">
        <v>27872762</v>
      </c>
      <c r="F9" s="41">
        <v>6703786</v>
      </c>
    </row>
    <row r="10" spans="1:6" ht="15" customHeight="1">
      <c r="A10" s="59" t="s">
        <v>310</v>
      </c>
      <c r="B10" s="32">
        <v>114</v>
      </c>
      <c r="C10" s="60">
        <f>C11+C12+C16+C20+C21+C22+C25+C26</f>
        <v>441938262</v>
      </c>
      <c r="D10" s="60">
        <f>D11+D12+D16+D20+D21+D22+D25+D26</f>
        <v>114914553</v>
      </c>
      <c r="E10" s="60">
        <f>E11+E12+E16+E20+E21+E22+E25+E26</f>
        <v>409332980</v>
      </c>
      <c r="F10" s="60">
        <f>F11+F12+F16+F20+F21+F22+F25+F26</f>
        <v>105495228</v>
      </c>
    </row>
    <row r="11" spans="1:6" ht="15" customHeight="1">
      <c r="A11" s="28" t="s">
        <v>147</v>
      </c>
      <c r="B11" s="24">
        <v>115</v>
      </c>
      <c r="C11" s="18">
        <v>-4899597</v>
      </c>
      <c r="D11" s="49">
        <v>1794588</v>
      </c>
      <c r="E11" s="49">
        <v>-3560227</v>
      </c>
      <c r="F11" s="49">
        <v>29824</v>
      </c>
    </row>
    <row r="12" spans="1:6" ht="15" customHeight="1">
      <c r="A12" s="28" t="s">
        <v>311</v>
      </c>
      <c r="B12" s="24">
        <v>116</v>
      </c>
      <c r="C12" s="40">
        <f>SUM(C13:C15)</f>
        <v>317503785</v>
      </c>
      <c r="D12" s="40">
        <f>SUM(D13:D15)</f>
        <v>77343780</v>
      </c>
      <c r="E12" s="40">
        <f>SUM(E13:E15)</f>
        <v>285794265</v>
      </c>
      <c r="F12" s="40">
        <f>SUM(F13:F15)</f>
        <v>69923077</v>
      </c>
    </row>
    <row r="13" spans="1:6" ht="15" customHeight="1">
      <c r="A13" s="29" t="s">
        <v>148</v>
      </c>
      <c r="B13" s="24">
        <v>117</v>
      </c>
      <c r="C13" s="18">
        <v>45926758</v>
      </c>
      <c r="D13" s="74">
        <v>6876815</v>
      </c>
      <c r="E13" s="41">
        <v>28414361</v>
      </c>
      <c r="F13" s="41">
        <v>7305808</v>
      </c>
    </row>
    <row r="14" spans="1:6" ht="15" customHeight="1">
      <c r="A14" s="29" t="s">
        <v>149</v>
      </c>
      <c r="B14" s="24">
        <v>118</v>
      </c>
      <c r="C14" s="18">
        <v>208336671</v>
      </c>
      <c r="D14" s="74">
        <v>55843125</v>
      </c>
      <c r="E14" s="41">
        <v>200544586</v>
      </c>
      <c r="F14" s="41">
        <v>49468294</v>
      </c>
    </row>
    <row r="15" spans="1:6" ht="15" customHeight="1">
      <c r="A15" s="29" t="s">
        <v>150</v>
      </c>
      <c r="B15" s="24">
        <v>119</v>
      </c>
      <c r="C15" s="18">
        <v>63240356</v>
      </c>
      <c r="D15" s="74">
        <v>14623840</v>
      </c>
      <c r="E15" s="41">
        <v>56835318</v>
      </c>
      <c r="F15" s="41">
        <v>13148975</v>
      </c>
    </row>
    <row r="16" spans="1:6" ht="15" customHeight="1">
      <c r="A16" s="28" t="s">
        <v>312</v>
      </c>
      <c r="B16" s="24">
        <v>120</v>
      </c>
      <c r="C16" s="40">
        <f>SUM(C17:C19)</f>
        <v>71314339</v>
      </c>
      <c r="D16" s="40">
        <f>SUM(D17:D19)</f>
        <v>19371241</v>
      </c>
      <c r="E16" s="40">
        <f>SUM(E17:E19)</f>
        <v>70881342</v>
      </c>
      <c r="F16" s="40">
        <f>SUM(F17:F19)</f>
        <v>18451851</v>
      </c>
    </row>
    <row r="17" spans="1:6" ht="15" customHeight="1">
      <c r="A17" s="29" t="s">
        <v>151</v>
      </c>
      <c r="B17" s="24">
        <v>121</v>
      </c>
      <c r="C17" s="18">
        <v>47641361</v>
      </c>
      <c r="D17" s="74">
        <v>13220473</v>
      </c>
      <c r="E17" s="41">
        <v>47986201</v>
      </c>
      <c r="F17" s="41">
        <v>12907958</v>
      </c>
    </row>
    <row r="18" spans="1:6" ht="15" customHeight="1">
      <c r="A18" s="29" t="s">
        <v>152</v>
      </c>
      <c r="B18" s="24">
        <v>122</v>
      </c>
      <c r="C18" s="18">
        <v>14021901</v>
      </c>
      <c r="D18" s="74">
        <v>3527665</v>
      </c>
      <c r="E18" s="41">
        <v>14340991</v>
      </c>
      <c r="F18" s="41">
        <v>3416866</v>
      </c>
    </row>
    <row r="19" spans="1:6" ht="15" customHeight="1">
      <c r="A19" s="29" t="s">
        <v>153</v>
      </c>
      <c r="B19" s="24">
        <v>123</v>
      </c>
      <c r="C19" s="18">
        <v>9651077</v>
      </c>
      <c r="D19" s="74">
        <v>2623103</v>
      </c>
      <c r="E19" s="41">
        <v>8554150</v>
      </c>
      <c r="F19" s="41">
        <v>2127027</v>
      </c>
    </row>
    <row r="20" spans="1:6" ht="15" customHeight="1">
      <c r="A20" s="28" t="s">
        <v>154</v>
      </c>
      <c r="B20" s="24">
        <v>124</v>
      </c>
      <c r="C20" s="75">
        <v>18905009</v>
      </c>
      <c r="D20" s="61">
        <v>5114785</v>
      </c>
      <c r="E20" s="61">
        <v>18387945</v>
      </c>
      <c r="F20" s="61">
        <v>4362111</v>
      </c>
    </row>
    <row r="21" spans="1:6" ht="15" customHeight="1">
      <c r="A21" s="28" t="s">
        <v>155</v>
      </c>
      <c r="B21" s="24">
        <v>125</v>
      </c>
      <c r="C21" s="75">
        <v>25920772</v>
      </c>
      <c r="D21" s="61">
        <v>7000181</v>
      </c>
      <c r="E21" s="61">
        <v>24075183</v>
      </c>
      <c r="F21" s="61">
        <v>7703287</v>
      </c>
    </row>
    <row r="22" spans="1:6" ht="15" customHeight="1">
      <c r="A22" s="28" t="s">
        <v>313</v>
      </c>
      <c r="B22" s="24">
        <v>126</v>
      </c>
      <c r="C22" s="40">
        <f>SUM(C23:C24)</f>
        <v>6924564</v>
      </c>
      <c r="D22" s="40">
        <f>SUM(D23:D24)</f>
        <v>2507246</v>
      </c>
      <c r="E22" s="40">
        <f>SUM(E23:E24)</f>
        <v>10753730</v>
      </c>
      <c r="F22" s="40">
        <f>SUM(F23:F24)</f>
        <v>4503241</v>
      </c>
    </row>
    <row r="23" spans="1:6" ht="15" customHeight="1">
      <c r="A23" s="29" t="s">
        <v>156</v>
      </c>
      <c r="B23" s="24">
        <v>127</v>
      </c>
      <c r="C23" s="18">
        <v>0</v>
      </c>
      <c r="D23" s="74">
        <v>0</v>
      </c>
      <c r="E23" s="41">
        <v>0</v>
      </c>
      <c r="F23" s="41">
        <v>0</v>
      </c>
    </row>
    <row r="24" spans="1:6" ht="15" customHeight="1">
      <c r="A24" s="29" t="s">
        <v>157</v>
      </c>
      <c r="B24" s="24">
        <v>128</v>
      </c>
      <c r="C24" s="18">
        <v>6924564</v>
      </c>
      <c r="D24" s="74">
        <v>2507246</v>
      </c>
      <c r="E24" s="41">
        <v>10753730</v>
      </c>
      <c r="F24" s="41">
        <v>4503241</v>
      </c>
    </row>
    <row r="25" spans="1:6" ht="15" customHeight="1">
      <c r="A25" s="28" t="s">
        <v>158</v>
      </c>
      <c r="B25" s="24">
        <v>129</v>
      </c>
      <c r="C25" s="50">
        <v>0</v>
      </c>
      <c r="D25" s="61">
        <v>0</v>
      </c>
      <c r="E25" s="61">
        <v>500000</v>
      </c>
      <c r="F25" s="61">
        <v>500000</v>
      </c>
    </row>
    <row r="26" spans="1:6" ht="15" customHeight="1">
      <c r="A26" s="28" t="s">
        <v>159</v>
      </c>
      <c r="B26" s="24">
        <v>130</v>
      </c>
      <c r="C26" s="75">
        <v>6269390</v>
      </c>
      <c r="D26" s="61">
        <v>1782732</v>
      </c>
      <c r="E26" s="61">
        <v>2500742</v>
      </c>
      <c r="F26" s="61">
        <v>21837</v>
      </c>
    </row>
    <row r="27" spans="1:6" ht="15" customHeight="1">
      <c r="A27" s="59" t="s">
        <v>314</v>
      </c>
      <c r="B27" s="32">
        <v>131</v>
      </c>
      <c r="C27" s="60">
        <f>SUM(C28:C32)</f>
        <v>3124895</v>
      </c>
      <c r="D27" s="60">
        <f>SUM(D28:D32)</f>
        <v>1286411</v>
      </c>
      <c r="E27" s="60">
        <f>SUM(E28:E32)</f>
        <v>4557408</v>
      </c>
      <c r="F27" s="60">
        <f>SUM(F28:F32)</f>
        <v>828596</v>
      </c>
    </row>
    <row r="28" spans="1:6" ht="15" customHeight="1">
      <c r="A28" s="28" t="s">
        <v>307</v>
      </c>
      <c r="B28" s="24">
        <v>132</v>
      </c>
      <c r="C28" s="18">
        <v>0</v>
      </c>
      <c r="D28" s="74">
        <v>0</v>
      </c>
      <c r="E28" s="41">
        <v>2000000</v>
      </c>
      <c r="F28" s="41">
        <v>0</v>
      </c>
    </row>
    <row r="29" spans="1:6" ht="15" customHeight="1">
      <c r="A29" s="28" t="s">
        <v>308</v>
      </c>
      <c r="B29" s="24">
        <v>133</v>
      </c>
      <c r="C29" s="18">
        <v>2578217</v>
      </c>
      <c r="D29" s="74">
        <v>969197</v>
      </c>
      <c r="E29" s="41">
        <v>2256689</v>
      </c>
      <c r="F29" s="41">
        <v>569364</v>
      </c>
    </row>
    <row r="30" spans="1:6" ht="15" customHeight="1">
      <c r="A30" s="28" t="s">
        <v>160</v>
      </c>
      <c r="B30" s="24">
        <v>134</v>
      </c>
      <c r="C30" s="18">
        <v>0</v>
      </c>
      <c r="D30" s="74">
        <v>0</v>
      </c>
      <c r="E30" s="41">
        <v>0</v>
      </c>
      <c r="F30" s="41">
        <v>0</v>
      </c>
    </row>
    <row r="31" spans="1:6" ht="15" customHeight="1">
      <c r="A31" s="28" t="s">
        <v>161</v>
      </c>
      <c r="B31" s="24">
        <v>135</v>
      </c>
      <c r="C31" s="18">
        <v>0</v>
      </c>
      <c r="D31" s="74">
        <v>0</v>
      </c>
      <c r="E31" s="41">
        <v>0</v>
      </c>
      <c r="F31" s="41">
        <v>0</v>
      </c>
    </row>
    <row r="32" spans="1:6" ht="15" customHeight="1">
      <c r="A32" s="28" t="s">
        <v>162</v>
      </c>
      <c r="B32" s="24">
        <v>136</v>
      </c>
      <c r="C32" s="18">
        <v>546678</v>
      </c>
      <c r="D32" s="74">
        <v>317214</v>
      </c>
      <c r="E32" s="41">
        <v>300719</v>
      </c>
      <c r="F32" s="41">
        <v>259232</v>
      </c>
    </row>
    <row r="33" spans="1:6" ht="15" customHeight="1">
      <c r="A33" s="59" t="s">
        <v>315</v>
      </c>
      <c r="B33" s="32">
        <v>137</v>
      </c>
      <c r="C33" s="60">
        <f>SUM(C34:C37)</f>
        <v>8893264</v>
      </c>
      <c r="D33" s="60">
        <f>SUM(D34:D37)</f>
        <v>2471246</v>
      </c>
      <c r="E33" s="60">
        <f>SUM(E34:E37)</f>
        <v>6752604</v>
      </c>
      <c r="F33" s="60">
        <f>SUM(F34:F37)</f>
        <v>1834823</v>
      </c>
    </row>
    <row r="34" spans="1:6" ht="15" customHeight="1">
      <c r="A34" s="28" t="s">
        <v>163</v>
      </c>
      <c r="B34" s="24">
        <v>138</v>
      </c>
      <c r="C34" s="18">
        <v>0</v>
      </c>
      <c r="D34" s="74">
        <v>0</v>
      </c>
      <c r="E34" s="41">
        <v>0</v>
      </c>
      <c r="F34" s="41">
        <v>0</v>
      </c>
    </row>
    <row r="35" spans="1:6" ht="15" customHeight="1">
      <c r="A35" s="28" t="s">
        <v>306</v>
      </c>
      <c r="B35" s="24">
        <v>139</v>
      </c>
      <c r="C35" s="18">
        <v>8893264</v>
      </c>
      <c r="D35" s="74">
        <v>2471246</v>
      </c>
      <c r="E35" s="41">
        <v>6752259</v>
      </c>
      <c r="F35" s="41">
        <v>1834752</v>
      </c>
    </row>
    <row r="36" spans="1:6" ht="15" customHeight="1">
      <c r="A36" s="28" t="s">
        <v>164</v>
      </c>
      <c r="B36" s="24">
        <v>140</v>
      </c>
      <c r="C36" s="18">
        <v>0</v>
      </c>
      <c r="D36" s="74">
        <v>0</v>
      </c>
      <c r="E36" s="41">
        <v>0</v>
      </c>
      <c r="F36" s="41">
        <v>0</v>
      </c>
    </row>
    <row r="37" spans="1:6" ht="15" customHeight="1">
      <c r="A37" s="28" t="s">
        <v>165</v>
      </c>
      <c r="B37" s="24">
        <v>141</v>
      </c>
      <c r="C37" s="18">
        <v>0</v>
      </c>
      <c r="D37" s="74">
        <v>0</v>
      </c>
      <c r="E37" s="41">
        <v>345</v>
      </c>
      <c r="F37" s="41">
        <v>71</v>
      </c>
    </row>
    <row r="38" spans="1:6" ht="15" customHeight="1">
      <c r="A38" s="28" t="s">
        <v>166</v>
      </c>
      <c r="B38" s="24">
        <v>142</v>
      </c>
      <c r="C38" s="41">
        <v>0</v>
      </c>
      <c r="D38" s="41">
        <f>C38</f>
        <v>0</v>
      </c>
      <c r="E38" s="41">
        <v>0</v>
      </c>
      <c r="F38" s="41">
        <v>0</v>
      </c>
    </row>
    <row r="39" spans="1:6" ht="15" customHeight="1">
      <c r="A39" s="28" t="s">
        <v>167</v>
      </c>
      <c r="B39" s="24">
        <v>143</v>
      </c>
      <c r="C39" s="41">
        <v>0</v>
      </c>
      <c r="D39" s="41">
        <f>C39</f>
        <v>0</v>
      </c>
      <c r="E39" s="41">
        <v>0</v>
      </c>
      <c r="F39" s="41">
        <f>E39</f>
        <v>0</v>
      </c>
    </row>
    <row r="40" spans="1:6" ht="15" customHeight="1">
      <c r="A40" s="28" t="s">
        <v>168</v>
      </c>
      <c r="B40" s="24">
        <v>144</v>
      </c>
      <c r="C40" s="41">
        <v>0</v>
      </c>
      <c r="D40" s="41">
        <f>C40</f>
        <v>0</v>
      </c>
      <c r="E40" s="41">
        <v>0</v>
      </c>
      <c r="F40" s="41">
        <f>E40</f>
        <v>0</v>
      </c>
    </row>
    <row r="41" spans="1:6" ht="15" customHeight="1">
      <c r="A41" s="28" t="s">
        <v>169</v>
      </c>
      <c r="B41" s="24">
        <v>145</v>
      </c>
      <c r="C41" s="41">
        <v>0</v>
      </c>
      <c r="D41" s="41">
        <f>C41</f>
        <v>0</v>
      </c>
      <c r="E41" s="41">
        <v>0</v>
      </c>
      <c r="F41" s="41">
        <f>E41</f>
        <v>0</v>
      </c>
    </row>
    <row r="42" spans="1:6" ht="15" customHeight="1">
      <c r="A42" s="59" t="s">
        <v>316</v>
      </c>
      <c r="B42" s="32">
        <v>146</v>
      </c>
      <c r="C42" s="60">
        <f>C7+C27+C38+C40</f>
        <v>456307189</v>
      </c>
      <c r="D42" s="60">
        <f>D7+D27+D38+D40</f>
        <v>116295697</v>
      </c>
      <c r="E42" s="60">
        <f>E7+E27+E38+E40</f>
        <v>423926001</v>
      </c>
      <c r="F42" s="60">
        <f>F7+F27+F38+F40</f>
        <v>109433198</v>
      </c>
    </row>
    <row r="43" spans="1:6" ht="15" customHeight="1">
      <c r="A43" s="59" t="s">
        <v>317</v>
      </c>
      <c r="B43" s="32">
        <v>147</v>
      </c>
      <c r="C43" s="60">
        <f>C10+C33+C39+C41</f>
        <v>450831526</v>
      </c>
      <c r="D43" s="60">
        <f>D10+D33+D39+D41</f>
        <v>117385799</v>
      </c>
      <c r="E43" s="60">
        <f>E10+E33+E39+E41</f>
        <v>416085584</v>
      </c>
      <c r="F43" s="60">
        <f>F10+F33+F39+F41</f>
        <v>107330051</v>
      </c>
    </row>
    <row r="44" spans="1:6" ht="15" customHeight="1">
      <c r="A44" s="59" t="s">
        <v>318</v>
      </c>
      <c r="B44" s="32">
        <v>148</v>
      </c>
      <c r="C44" s="60">
        <f>C42-C43</f>
        <v>5475663</v>
      </c>
      <c r="D44" s="60">
        <f>D42-D43</f>
        <v>-1090102</v>
      </c>
      <c r="E44" s="60">
        <f>E42-E43</f>
        <v>7840417</v>
      </c>
      <c r="F44" s="60">
        <f>F42-F43</f>
        <v>2103147</v>
      </c>
    </row>
    <row r="45" spans="1:6" ht="15" customHeight="1">
      <c r="A45" s="29" t="s">
        <v>170</v>
      </c>
      <c r="B45" s="24">
        <v>149</v>
      </c>
      <c r="C45" s="19">
        <f>IF(C42&gt;C43,C42-C43,0)</f>
        <v>5475663</v>
      </c>
      <c r="D45" s="19">
        <f>IF(D42&gt;D43,D42-D43,0)</f>
        <v>0</v>
      </c>
      <c r="E45" s="19">
        <f>IF(E42&gt;E43,E42-E43,0)</f>
        <v>7840417</v>
      </c>
      <c r="F45" s="19">
        <f>IF(F42&gt;F43,F42-F43,0)</f>
        <v>2103147</v>
      </c>
    </row>
    <row r="46" spans="1:6" ht="15" customHeight="1">
      <c r="A46" s="29" t="s">
        <v>171</v>
      </c>
      <c r="B46" s="24">
        <v>150</v>
      </c>
      <c r="C46" s="19">
        <f>IF(C43&gt;C42,C43-C42,0)</f>
        <v>0</v>
      </c>
      <c r="D46" s="19">
        <f>IF(D43&gt;D42,D43-D42,0)</f>
        <v>1090102</v>
      </c>
      <c r="E46" s="19">
        <f>IF(E43&gt;E42,E43-E42,0)</f>
        <v>0</v>
      </c>
      <c r="F46" s="19">
        <f>IF(F43&gt;F42,F43-F42,0)</f>
        <v>0</v>
      </c>
    </row>
    <row r="47" spans="1:6" ht="15" customHeight="1">
      <c r="A47" s="59" t="s">
        <v>172</v>
      </c>
      <c r="B47" s="32">
        <v>151</v>
      </c>
      <c r="C47" s="20">
        <v>606628</v>
      </c>
      <c r="D47" s="20">
        <v>606628</v>
      </c>
      <c r="E47" s="20">
        <v>648000</v>
      </c>
      <c r="F47" s="20">
        <v>648000</v>
      </c>
    </row>
    <row r="48" spans="1:6" ht="15" customHeight="1">
      <c r="A48" s="59" t="s">
        <v>319</v>
      </c>
      <c r="B48" s="32">
        <v>152</v>
      </c>
      <c r="C48" s="60">
        <f>C44-C47</f>
        <v>4869035</v>
      </c>
      <c r="D48" s="60">
        <f>D44-D47</f>
        <v>-1696730</v>
      </c>
      <c r="E48" s="60">
        <f>E44-E47</f>
        <v>7192417</v>
      </c>
      <c r="F48" s="60">
        <f>F44-F47</f>
        <v>1455147</v>
      </c>
    </row>
    <row r="49" spans="1:6" ht="15" customHeight="1">
      <c r="A49" s="29" t="s">
        <v>173</v>
      </c>
      <c r="B49" s="24">
        <v>153</v>
      </c>
      <c r="C49" s="19">
        <f>IF(C48&gt;0,C48,0)</f>
        <v>4869035</v>
      </c>
      <c r="D49" s="19">
        <f>IF(D48&gt;0,D48,0)</f>
        <v>0</v>
      </c>
      <c r="E49" s="19">
        <f>IF(E48&gt;0,E48,0)</f>
        <v>7192417</v>
      </c>
      <c r="F49" s="19">
        <f>IF(F48&gt;0,F48,0)</f>
        <v>1455147</v>
      </c>
    </row>
    <row r="50" spans="1:6" ht="15" customHeight="1">
      <c r="A50" s="55" t="s">
        <v>174</v>
      </c>
      <c r="B50" s="26">
        <v>154</v>
      </c>
      <c r="C50" s="21">
        <f>IF(C48&lt;0,-C48,0)</f>
        <v>0</v>
      </c>
      <c r="D50" s="21">
        <f>IF(D48&lt;0,-D48,0)</f>
        <v>1696730</v>
      </c>
      <c r="E50" s="21">
        <f>IF(E48&lt;0,-E48,0)</f>
        <v>0</v>
      </c>
      <c r="F50" s="21">
        <f>IF(F48&lt;0,-F48,0)</f>
        <v>0</v>
      </c>
    </row>
    <row r="51" spans="1:6" ht="15" customHeight="1">
      <c r="A51" s="231" t="s">
        <v>175</v>
      </c>
      <c r="B51" s="231"/>
      <c r="C51" s="231"/>
      <c r="D51" s="231"/>
      <c r="E51" s="231"/>
      <c r="F51" s="231"/>
    </row>
    <row r="52" spans="1:6" ht="15" customHeight="1">
      <c r="A52" s="45" t="s">
        <v>176</v>
      </c>
      <c r="B52" s="51"/>
      <c r="C52" s="51"/>
      <c r="D52" s="51"/>
      <c r="E52" s="51"/>
      <c r="F52" s="51"/>
    </row>
    <row r="53" spans="1:6" ht="15" customHeight="1">
      <c r="A53" s="28" t="s">
        <v>177</v>
      </c>
      <c r="B53" s="24">
        <v>155</v>
      </c>
      <c r="C53" s="41">
        <f>C48</f>
        <v>4869035</v>
      </c>
      <c r="D53" s="41">
        <f>D48</f>
        <v>-1696730</v>
      </c>
      <c r="E53" s="41">
        <f>E48</f>
        <v>7192417</v>
      </c>
      <c r="F53" s="41">
        <f>F48</f>
        <v>1455147</v>
      </c>
    </row>
    <row r="54" spans="1:6" ht="15" customHeight="1">
      <c r="A54" s="28" t="s">
        <v>178</v>
      </c>
      <c r="B54" s="24">
        <v>156</v>
      </c>
      <c r="C54" s="42">
        <v>0</v>
      </c>
      <c r="D54" s="42">
        <v>0</v>
      </c>
      <c r="E54" s="42">
        <v>0</v>
      </c>
      <c r="F54" s="41">
        <v>0</v>
      </c>
    </row>
    <row r="55" spans="1:6" ht="15" customHeight="1">
      <c r="A55" s="231" t="s">
        <v>179</v>
      </c>
      <c r="B55" s="231"/>
      <c r="C55" s="231"/>
      <c r="D55" s="231"/>
      <c r="E55" s="231"/>
      <c r="F55" s="231"/>
    </row>
    <row r="56" spans="1:6" ht="15" customHeight="1">
      <c r="A56" s="27" t="s">
        <v>180</v>
      </c>
      <c r="B56" s="46">
        <v>157</v>
      </c>
      <c r="C56" s="52">
        <f>C53</f>
        <v>4869035</v>
      </c>
      <c r="D56" s="52">
        <f>D53</f>
        <v>-1696730</v>
      </c>
      <c r="E56" s="52">
        <f>E53</f>
        <v>7192417</v>
      </c>
      <c r="F56" s="52">
        <f>F53</f>
        <v>1455147</v>
      </c>
    </row>
    <row r="57" spans="1:6" ht="15" customHeight="1">
      <c r="A57" s="28" t="s">
        <v>320</v>
      </c>
      <c r="B57" s="24">
        <v>158</v>
      </c>
      <c r="C57" s="53">
        <f>SUM(C58:C64)</f>
        <v>0</v>
      </c>
      <c r="D57" s="53">
        <f>SUM(D58:D64)</f>
        <v>0</v>
      </c>
      <c r="E57" s="53">
        <f>SUM(E58:E64)</f>
        <v>0</v>
      </c>
      <c r="F57" s="53">
        <f>SUM(F58:F64)</f>
        <v>0</v>
      </c>
    </row>
    <row r="58" spans="1:6" ht="15" customHeight="1">
      <c r="A58" s="28" t="s">
        <v>181</v>
      </c>
      <c r="B58" s="24">
        <v>159</v>
      </c>
      <c r="C58" s="41">
        <v>0</v>
      </c>
      <c r="D58" s="41">
        <v>0</v>
      </c>
      <c r="E58" s="41">
        <v>0</v>
      </c>
      <c r="F58" s="41">
        <v>0</v>
      </c>
    </row>
    <row r="59" spans="1:6" ht="15" customHeight="1">
      <c r="A59" s="28" t="s">
        <v>304</v>
      </c>
      <c r="B59" s="24">
        <v>160</v>
      </c>
      <c r="C59" s="41">
        <v>0</v>
      </c>
      <c r="D59" s="41">
        <v>0</v>
      </c>
      <c r="E59" s="41">
        <v>0</v>
      </c>
      <c r="F59" s="41">
        <v>0</v>
      </c>
    </row>
    <row r="60" spans="1:6" ht="15" customHeight="1">
      <c r="A60" s="28" t="s">
        <v>305</v>
      </c>
      <c r="B60" s="24">
        <v>161</v>
      </c>
      <c r="C60" s="41">
        <v>0</v>
      </c>
      <c r="D60" s="41">
        <v>0</v>
      </c>
      <c r="E60" s="41">
        <v>0</v>
      </c>
      <c r="F60" s="41">
        <v>0</v>
      </c>
    </row>
    <row r="61" spans="1:6" ht="15" customHeight="1">
      <c r="A61" s="28" t="s">
        <v>182</v>
      </c>
      <c r="B61" s="24">
        <v>162</v>
      </c>
      <c r="C61" s="41">
        <v>0</v>
      </c>
      <c r="D61" s="41">
        <v>0</v>
      </c>
      <c r="E61" s="41">
        <v>0</v>
      </c>
      <c r="F61" s="41">
        <v>0</v>
      </c>
    </row>
    <row r="62" spans="1:6" ht="15" customHeight="1">
      <c r="A62" s="28" t="s">
        <v>183</v>
      </c>
      <c r="B62" s="24">
        <v>163</v>
      </c>
      <c r="C62" s="41">
        <v>0</v>
      </c>
      <c r="D62" s="41">
        <v>0</v>
      </c>
      <c r="E62" s="41">
        <v>0</v>
      </c>
      <c r="F62" s="41">
        <v>0</v>
      </c>
    </row>
    <row r="63" spans="1:6" ht="15" customHeight="1">
      <c r="A63" s="28" t="s">
        <v>184</v>
      </c>
      <c r="B63" s="24">
        <v>164</v>
      </c>
      <c r="C63" s="41">
        <v>0</v>
      </c>
      <c r="D63" s="41">
        <v>0</v>
      </c>
      <c r="E63" s="41">
        <v>0</v>
      </c>
      <c r="F63" s="41">
        <v>0</v>
      </c>
    </row>
    <row r="64" spans="1:6" ht="15" customHeight="1">
      <c r="A64" s="28" t="s">
        <v>185</v>
      </c>
      <c r="B64" s="24">
        <v>165</v>
      </c>
      <c r="C64" s="41">
        <v>0</v>
      </c>
      <c r="D64" s="41">
        <v>0</v>
      </c>
      <c r="E64" s="41">
        <v>0</v>
      </c>
      <c r="F64" s="41">
        <v>0</v>
      </c>
    </row>
    <row r="65" spans="1:6" ht="15" customHeight="1">
      <c r="A65" s="28" t="s">
        <v>186</v>
      </c>
      <c r="B65" s="24">
        <v>166</v>
      </c>
      <c r="C65" s="41">
        <v>0</v>
      </c>
      <c r="D65" s="41">
        <v>0</v>
      </c>
      <c r="E65" s="41">
        <v>0</v>
      </c>
      <c r="F65" s="41">
        <v>0</v>
      </c>
    </row>
    <row r="66" spans="1:6" ht="15" customHeight="1">
      <c r="A66" s="28" t="s">
        <v>322</v>
      </c>
      <c r="B66" s="24">
        <v>167</v>
      </c>
      <c r="C66" s="53">
        <f>C57-C65</f>
        <v>0</v>
      </c>
      <c r="D66" s="53">
        <f>D57-D65</f>
        <v>0</v>
      </c>
      <c r="E66" s="53">
        <f>E57-E65</f>
        <v>0</v>
      </c>
      <c r="F66" s="53">
        <f>F57-F65</f>
        <v>0</v>
      </c>
    </row>
    <row r="67" spans="1:6" ht="15" customHeight="1">
      <c r="A67" s="28" t="s">
        <v>187</v>
      </c>
      <c r="B67" s="24">
        <v>168</v>
      </c>
      <c r="C67" s="54">
        <f>C56+C66</f>
        <v>4869035</v>
      </c>
      <c r="D67" s="54">
        <f>D56+D66</f>
        <v>-1696730</v>
      </c>
      <c r="E67" s="54">
        <f>E56+E66</f>
        <v>7192417</v>
      </c>
      <c r="F67" s="54">
        <f>F56+F66</f>
        <v>1455147</v>
      </c>
    </row>
    <row r="68" spans="1:6" ht="15" customHeight="1">
      <c r="A68" s="229" t="s">
        <v>188</v>
      </c>
      <c r="B68" s="229"/>
      <c r="C68" s="229"/>
      <c r="D68" s="229"/>
      <c r="E68" s="229"/>
      <c r="F68" s="229"/>
    </row>
    <row r="69" spans="1:6" ht="15" customHeight="1">
      <c r="A69" s="230" t="s">
        <v>189</v>
      </c>
      <c r="B69" s="230"/>
      <c r="C69" s="230"/>
      <c r="D69" s="230"/>
      <c r="E69" s="230"/>
      <c r="F69" s="230"/>
    </row>
    <row r="70" spans="1:6" ht="15" customHeight="1">
      <c r="A70" s="28" t="s">
        <v>177</v>
      </c>
      <c r="B70" s="24">
        <v>169</v>
      </c>
      <c r="C70" s="41">
        <f>C67</f>
        <v>4869035</v>
      </c>
      <c r="D70" s="41">
        <f>D67</f>
        <v>-1696730</v>
      </c>
      <c r="E70" s="41">
        <f>E67</f>
        <v>7192417</v>
      </c>
      <c r="F70" s="41">
        <f>F67</f>
        <v>1455147</v>
      </c>
    </row>
    <row r="71" spans="1:6" ht="15" customHeight="1">
      <c r="A71" s="30" t="s">
        <v>178</v>
      </c>
      <c r="B71" s="25">
        <v>170</v>
      </c>
      <c r="C71" s="42"/>
      <c r="D71" s="42"/>
      <c r="E71" s="42"/>
      <c r="F71" s="42"/>
    </row>
    <row r="72" spans="1:6" ht="12.75">
      <c r="A72" s="56"/>
      <c r="B72" s="56"/>
      <c r="C72" s="56"/>
      <c r="D72" s="56"/>
      <c r="E72" s="56"/>
      <c r="F72" s="56"/>
    </row>
  </sheetData>
  <sheetProtection selectLockedCells="1" selectUnlockedCells="1"/>
  <mergeCells count="11">
    <mergeCell ref="A69:F69"/>
    <mergeCell ref="A55:F55"/>
    <mergeCell ref="A51:F51"/>
    <mergeCell ref="A4:A5"/>
    <mergeCell ref="B4:B5"/>
    <mergeCell ref="A1:F1"/>
    <mergeCell ref="A2:F2"/>
    <mergeCell ref="A3:F3"/>
    <mergeCell ref="C4:D4"/>
    <mergeCell ref="E4:F4"/>
    <mergeCell ref="A68:F68"/>
  </mergeCells>
  <dataValidations count="7">
    <dataValidation type="whole" operator="notEqual" allowBlank="1" showErrorMessage="1" errorTitle="Pogrešan unos" error="Mogu se unijeti samo cjelobrojne vrijednosti." sqref="D70:F70 C56:E67 F56:F57 F66:F67 C53:F54 C70:C71 D71:E71">
      <formula1>999999999999</formula1>
    </dataValidation>
    <dataValidation type="whole" operator="notEqual" allowBlank="1" showErrorMessage="1" errorTitle="Pogrešan unos" error="Mogu se unijeti samo cjelobrojne pozitivne ili negativne vrijednosti." sqref="E11:F11">
      <formula1>999999999999</formula1>
    </dataValidation>
    <dataValidation type="whole" operator="greaterThanOrEqual" allowBlank="1" showErrorMessage="1" errorTitle="Pogrešan unos" error="Mogu se unijeti samo cjelobrojne pozitivne vrijednosti." sqref="E28:F32 F26 E17:F21 E8:F9 E23:E26 E13:F15 E34:F41 C38:D41">
      <formula1>0</formula1>
    </dataValidation>
    <dataValidation allowBlank="1" sqref="D23:D26 D8:D9 D13:D15 D17:D21 D28:D32 D34:D37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C48:F50 C10:F10 C42:F46 C7:F7 C12:F12 C16:F16 C22:F22 C17:C21 C27:F27 C33:F33 C8:C9 C13:C15 C23:C26 C28:C32 C34:C37">
      <formula1>0</formula1>
    </dataValidation>
    <dataValidation type="whole" operator="notEqual" allowBlank="1" showInputMessage="1" showErrorMessage="1" errorTitle="Pogrešan unos" error="Mogu se unijeti samo cjelobrojne pozitivne ili negativne vrijednosti." sqref="C11">
      <formula1>999999999999</formula1>
    </dataValidation>
    <dataValidation type="whole" operator="notEqual" allowBlank="1" showInputMessage="1" showErrorMessage="1" errorTitle="Pogrešan unos" error="Mogu se unijeti samo cjelobrojne vrijednosti." sqref="C47:F47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65" r:id="rId1"/>
  <ignoredErrors>
    <ignoredError sqref="D38:D41 C56:F56 D53:F53 C70:F70 C53 F39:F41" unlockedFormula="1"/>
    <ignoredError sqref="C57:F57 C22 C16:F16 D22:F22 C33:E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110" zoomScaleSheetLayoutView="110" zoomScalePageLayoutView="0" workbookViewId="0" topLeftCell="A1">
      <selection activeCell="A1" sqref="A1:D1"/>
    </sheetView>
  </sheetViews>
  <sheetFormatPr defaultColWidth="9.140625" defaultRowHeight="12.75"/>
  <cols>
    <col min="1" max="1" width="71.7109375" style="22" customWidth="1"/>
    <col min="2" max="2" width="9.7109375" style="22" customWidth="1"/>
    <col min="3" max="4" width="11.7109375" style="22" customWidth="1"/>
    <col min="5" max="16384" width="9.140625" style="22" customWidth="1"/>
  </cols>
  <sheetData>
    <row r="1" spans="1:4" ht="15.75">
      <c r="A1" s="237" t="s">
        <v>190</v>
      </c>
      <c r="B1" s="237"/>
      <c r="C1" s="237"/>
      <c r="D1" s="237"/>
    </row>
    <row r="2" spans="1:4" ht="15" customHeight="1">
      <c r="A2" s="238" t="str">
        <f>RDG!A2</f>
        <v>u razdoblju 01.01.2018. do 31.12.2018. godine</v>
      </c>
      <c r="B2" s="238"/>
      <c r="C2" s="238"/>
      <c r="D2" s="238"/>
    </row>
    <row r="3" spans="1:4" ht="12.75" customHeight="1">
      <c r="A3" s="226" t="s">
        <v>46</v>
      </c>
      <c r="B3" s="226"/>
      <c r="C3" s="226"/>
      <c r="D3" s="226"/>
    </row>
    <row r="4" spans="1:4" ht="27" customHeight="1">
      <c r="A4" s="157" t="s">
        <v>47</v>
      </c>
      <c r="B4" s="157" t="s">
        <v>297</v>
      </c>
      <c r="C4" s="157" t="s">
        <v>48</v>
      </c>
      <c r="D4" s="157" t="s">
        <v>49</v>
      </c>
    </row>
    <row r="5" spans="1:4" ht="12" customHeight="1">
      <c r="A5" s="158">
        <v>1</v>
      </c>
      <c r="B5" s="159">
        <v>2</v>
      </c>
      <c r="C5" s="160" t="s">
        <v>191</v>
      </c>
      <c r="D5" s="160" t="s">
        <v>192</v>
      </c>
    </row>
    <row r="6" spans="1:4" ht="15" customHeight="1">
      <c r="A6" s="239" t="s">
        <v>193</v>
      </c>
      <c r="B6" s="240"/>
      <c r="C6" s="240"/>
      <c r="D6" s="241"/>
    </row>
    <row r="7" spans="1:4" ht="15" customHeight="1">
      <c r="A7" s="161" t="s">
        <v>194</v>
      </c>
      <c r="B7" s="24">
        <v>1</v>
      </c>
      <c r="C7" s="41">
        <f>RDG!C48</f>
        <v>4869035</v>
      </c>
      <c r="D7" s="154">
        <f>RDG!E56</f>
        <v>7192417</v>
      </c>
    </row>
    <row r="8" spans="1:4" ht="15" customHeight="1">
      <c r="A8" s="161" t="s">
        <v>195</v>
      </c>
      <c r="B8" s="24">
        <v>2</v>
      </c>
      <c r="C8" s="41">
        <f>RDG!C20</f>
        <v>18905009</v>
      </c>
      <c r="D8" s="154">
        <f>RDG!E20</f>
        <v>18387945</v>
      </c>
    </row>
    <row r="9" spans="1:4" ht="15" customHeight="1">
      <c r="A9" s="161" t="s">
        <v>196</v>
      </c>
      <c r="B9" s="24">
        <v>3</v>
      </c>
      <c r="C9" s="18">
        <v>0</v>
      </c>
      <c r="D9" s="154">
        <v>0</v>
      </c>
    </row>
    <row r="10" spans="1:4" ht="15" customHeight="1">
      <c r="A10" s="161" t="s">
        <v>197</v>
      </c>
      <c r="B10" s="24">
        <v>4</v>
      </c>
      <c r="C10" s="18">
        <v>1592714</v>
      </c>
      <c r="D10" s="154">
        <v>0</v>
      </c>
    </row>
    <row r="11" spans="1:4" ht="15" customHeight="1">
      <c r="A11" s="161" t="s">
        <v>198</v>
      </c>
      <c r="B11" s="24">
        <v>5</v>
      </c>
      <c r="C11" s="18">
        <v>10006727</v>
      </c>
      <c r="D11" s="154">
        <v>15599505</v>
      </c>
    </row>
    <row r="12" spans="1:4" ht="15" customHeight="1">
      <c r="A12" s="161" t="s">
        <v>199</v>
      </c>
      <c r="B12" s="24">
        <v>6</v>
      </c>
      <c r="C12" s="18">
        <v>2795332</v>
      </c>
      <c r="D12" s="154">
        <v>1008315</v>
      </c>
    </row>
    <row r="13" spans="1:4" ht="15" customHeight="1">
      <c r="A13" s="162" t="s">
        <v>200</v>
      </c>
      <c r="B13" s="24">
        <v>7</v>
      </c>
      <c r="C13" s="163">
        <f>SUM(C7:C12)</f>
        <v>38168817</v>
      </c>
      <c r="D13" s="164">
        <f>SUM(D7:D12)</f>
        <v>42188182</v>
      </c>
    </row>
    <row r="14" spans="1:4" ht="15" customHeight="1">
      <c r="A14" s="161" t="s">
        <v>201</v>
      </c>
      <c r="B14" s="24">
        <v>8</v>
      </c>
      <c r="C14" s="18">
        <v>7872357</v>
      </c>
      <c r="D14" s="154">
        <v>17719222</v>
      </c>
    </row>
    <row r="15" spans="1:4" ht="15" customHeight="1">
      <c r="A15" s="161" t="s">
        <v>202</v>
      </c>
      <c r="B15" s="24">
        <v>9</v>
      </c>
      <c r="C15" s="18">
        <v>0</v>
      </c>
      <c r="D15" s="154">
        <v>0</v>
      </c>
    </row>
    <row r="16" spans="1:4" ht="15" customHeight="1">
      <c r="A16" s="161" t="s">
        <v>203</v>
      </c>
      <c r="B16" s="24">
        <v>10</v>
      </c>
      <c r="C16" s="18">
        <v>0</v>
      </c>
      <c r="D16" s="154">
        <v>6380002</v>
      </c>
    </row>
    <row r="17" spans="1:4" ht="15" customHeight="1">
      <c r="A17" s="161" t="s">
        <v>204</v>
      </c>
      <c r="B17" s="24">
        <v>11</v>
      </c>
      <c r="C17" s="18">
        <v>0</v>
      </c>
      <c r="D17" s="154">
        <v>0</v>
      </c>
    </row>
    <row r="18" spans="1:4" ht="15" customHeight="1">
      <c r="A18" s="162" t="s">
        <v>205</v>
      </c>
      <c r="B18" s="24">
        <v>12</v>
      </c>
      <c r="C18" s="163">
        <f>SUM(C14:C17)</f>
        <v>7872357</v>
      </c>
      <c r="D18" s="164">
        <f>SUM(D14:D17)</f>
        <v>24099224</v>
      </c>
    </row>
    <row r="19" spans="1:4" ht="16.5" customHeight="1">
      <c r="A19" s="165" t="s">
        <v>323</v>
      </c>
      <c r="B19" s="32">
        <v>13</v>
      </c>
      <c r="C19" s="98">
        <f>IF(C13&gt;C18,C13-C18,0)</f>
        <v>30296460</v>
      </c>
      <c r="D19" s="166">
        <f>IF(D13&gt;D18,D13-D18,0)</f>
        <v>18088958</v>
      </c>
    </row>
    <row r="20" spans="1:4" ht="16.5" customHeight="1">
      <c r="A20" s="165" t="s">
        <v>324</v>
      </c>
      <c r="B20" s="32">
        <v>14</v>
      </c>
      <c r="C20" s="167">
        <f>IF(C18&gt;C13,C18-C13,0)</f>
        <v>0</v>
      </c>
      <c r="D20" s="166">
        <f>IF(D18&gt;D13,D18-D13,0)</f>
        <v>0</v>
      </c>
    </row>
    <row r="21" spans="1:4" ht="15" customHeight="1">
      <c r="A21" s="234" t="s">
        <v>206</v>
      </c>
      <c r="B21" s="235"/>
      <c r="C21" s="235"/>
      <c r="D21" s="236"/>
    </row>
    <row r="22" spans="1:4" ht="15" customHeight="1">
      <c r="A22" s="161" t="s">
        <v>207</v>
      </c>
      <c r="B22" s="24">
        <v>15</v>
      </c>
      <c r="C22" s="168">
        <v>0</v>
      </c>
      <c r="D22" s="169">
        <v>0</v>
      </c>
    </row>
    <row r="23" spans="1:4" ht="15" customHeight="1">
      <c r="A23" s="161" t="s">
        <v>208</v>
      </c>
      <c r="B23" s="24">
        <v>16</v>
      </c>
      <c r="C23" s="41">
        <v>0</v>
      </c>
      <c r="D23" s="154">
        <v>0</v>
      </c>
    </row>
    <row r="24" spans="1:4" ht="15" customHeight="1">
      <c r="A24" s="161" t="s">
        <v>209</v>
      </c>
      <c r="B24" s="24">
        <v>17</v>
      </c>
      <c r="C24" s="41">
        <v>0</v>
      </c>
      <c r="D24" s="154">
        <v>0</v>
      </c>
    </row>
    <row r="25" spans="1:4" ht="15" customHeight="1">
      <c r="A25" s="161" t="s">
        <v>210</v>
      </c>
      <c r="B25" s="24">
        <v>18</v>
      </c>
      <c r="C25" s="41">
        <v>0</v>
      </c>
      <c r="D25" s="154">
        <v>0</v>
      </c>
    </row>
    <row r="26" spans="1:4" ht="15" customHeight="1">
      <c r="A26" s="161" t="s">
        <v>211</v>
      </c>
      <c r="B26" s="24">
        <v>19</v>
      </c>
      <c r="C26" s="41">
        <v>0</v>
      </c>
      <c r="D26" s="154">
        <v>0</v>
      </c>
    </row>
    <row r="27" spans="1:4" ht="15" customHeight="1">
      <c r="A27" s="162" t="s">
        <v>212</v>
      </c>
      <c r="B27" s="24">
        <v>20</v>
      </c>
      <c r="C27" s="170">
        <f>SUM(C22:C26)</f>
        <v>0</v>
      </c>
      <c r="D27" s="164">
        <f>SUM(D22:D26)</f>
        <v>0</v>
      </c>
    </row>
    <row r="28" spans="1:4" ht="15" customHeight="1">
      <c r="A28" s="161" t="s">
        <v>213</v>
      </c>
      <c r="B28" s="24">
        <v>21</v>
      </c>
      <c r="C28" s="41">
        <v>0</v>
      </c>
      <c r="D28" s="154">
        <v>0</v>
      </c>
    </row>
    <row r="29" spans="1:4" ht="15" customHeight="1">
      <c r="A29" s="161" t="s">
        <v>214</v>
      </c>
      <c r="B29" s="24">
        <v>22</v>
      </c>
      <c r="C29" s="41">
        <v>0</v>
      </c>
      <c r="D29" s="154">
        <v>0</v>
      </c>
    </row>
    <row r="30" spans="1:4" ht="15" customHeight="1">
      <c r="A30" s="161" t="s">
        <v>215</v>
      </c>
      <c r="B30" s="24">
        <v>23</v>
      </c>
      <c r="C30" s="18">
        <v>7972624</v>
      </c>
      <c r="D30" s="154">
        <v>86460</v>
      </c>
    </row>
    <row r="31" spans="1:4" ht="15" customHeight="1">
      <c r="A31" s="162" t="s">
        <v>216</v>
      </c>
      <c r="B31" s="24">
        <v>24</v>
      </c>
      <c r="C31" s="170">
        <f>SUM(C28:C30)</f>
        <v>7972624</v>
      </c>
      <c r="D31" s="164">
        <f>SUM(D28:D30)</f>
        <v>86460</v>
      </c>
    </row>
    <row r="32" spans="1:4" ht="16.5" customHeight="1">
      <c r="A32" s="165" t="s">
        <v>325</v>
      </c>
      <c r="B32" s="32">
        <v>25</v>
      </c>
      <c r="C32" s="167">
        <f>IF(C27&gt;C31,C27-C31,0)</f>
        <v>0</v>
      </c>
      <c r="D32" s="166">
        <f>IF(D27&gt;D31,D27-D31,0)</f>
        <v>0</v>
      </c>
    </row>
    <row r="33" spans="1:4" ht="16.5" customHeight="1">
      <c r="A33" s="165" t="s">
        <v>321</v>
      </c>
      <c r="B33" s="32">
        <v>26</v>
      </c>
      <c r="C33" s="167">
        <f>IF(C31&gt;C27,C31-C27,0)</f>
        <v>7972624</v>
      </c>
      <c r="D33" s="166">
        <f>IF(D31&gt;D27,D31-D27,0)</f>
        <v>86460</v>
      </c>
    </row>
    <row r="34" spans="1:4" ht="15" customHeight="1">
      <c r="A34" s="234" t="s">
        <v>217</v>
      </c>
      <c r="B34" s="235"/>
      <c r="C34" s="235"/>
      <c r="D34" s="236"/>
    </row>
    <row r="35" spans="1:4" ht="15" customHeight="1">
      <c r="A35" s="161" t="s">
        <v>218</v>
      </c>
      <c r="B35" s="24">
        <v>27</v>
      </c>
      <c r="C35" s="41">
        <v>0</v>
      </c>
      <c r="D35" s="154">
        <v>0</v>
      </c>
    </row>
    <row r="36" spans="1:4" ht="15" customHeight="1">
      <c r="A36" s="161" t="s">
        <v>219</v>
      </c>
      <c r="B36" s="24">
        <v>28</v>
      </c>
      <c r="C36" s="41">
        <v>0</v>
      </c>
      <c r="D36" s="154">
        <v>0</v>
      </c>
    </row>
    <row r="37" spans="1:4" ht="15" customHeight="1">
      <c r="A37" s="161" t="s">
        <v>220</v>
      </c>
      <c r="B37" s="24">
        <v>29</v>
      </c>
      <c r="C37" s="41">
        <v>0</v>
      </c>
      <c r="D37" s="154">
        <v>0</v>
      </c>
    </row>
    <row r="38" spans="1:4" ht="15" customHeight="1">
      <c r="A38" s="162" t="s">
        <v>221</v>
      </c>
      <c r="B38" s="24">
        <v>30</v>
      </c>
      <c r="C38" s="170">
        <f>SUM(C35:C37)</f>
        <v>0</v>
      </c>
      <c r="D38" s="164">
        <f>SUM(D35:D37)</f>
        <v>0</v>
      </c>
    </row>
    <row r="39" spans="1:4" ht="15" customHeight="1">
      <c r="A39" s="161" t="s">
        <v>222</v>
      </c>
      <c r="B39" s="24">
        <v>31</v>
      </c>
      <c r="C39" s="41">
        <v>0</v>
      </c>
      <c r="D39" s="154">
        <v>0</v>
      </c>
    </row>
    <row r="40" spans="1:4" ht="15" customHeight="1">
      <c r="A40" s="161" t="s">
        <v>223</v>
      </c>
      <c r="B40" s="24">
        <v>32</v>
      </c>
      <c r="C40" s="41">
        <v>0</v>
      </c>
      <c r="D40" s="154">
        <v>0</v>
      </c>
    </row>
    <row r="41" spans="1:4" ht="15" customHeight="1">
      <c r="A41" s="161" t="s">
        <v>224</v>
      </c>
      <c r="B41" s="24">
        <v>33</v>
      </c>
      <c r="C41" s="41">
        <v>0</v>
      </c>
      <c r="D41" s="154">
        <v>0</v>
      </c>
    </row>
    <row r="42" spans="1:4" ht="15" customHeight="1">
      <c r="A42" s="161" t="s">
        <v>225</v>
      </c>
      <c r="B42" s="24">
        <v>34</v>
      </c>
      <c r="C42" s="41">
        <v>0</v>
      </c>
      <c r="D42" s="154">
        <v>0</v>
      </c>
    </row>
    <row r="43" spans="1:4" ht="15" customHeight="1">
      <c r="A43" s="161" t="s">
        <v>226</v>
      </c>
      <c r="B43" s="24">
        <v>35</v>
      </c>
      <c r="C43" s="18">
        <v>19904554</v>
      </c>
      <c r="D43" s="154">
        <v>20944768</v>
      </c>
    </row>
    <row r="44" spans="1:4" ht="15" customHeight="1">
      <c r="A44" s="162" t="s">
        <v>227</v>
      </c>
      <c r="B44" s="24">
        <v>36</v>
      </c>
      <c r="C44" s="170">
        <f>SUM(C39:C43)</f>
        <v>19904554</v>
      </c>
      <c r="D44" s="164">
        <f>SUM(D39:D43)</f>
        <v>20944768</v>
      </c>
    </row>
    <row r="45" spans="1:4" ht="16.5" customHeight="1">
      <c r="A45" s="165" t="s">
        <v>326</v>
      </c>
      <c r="B45" s="32">
        <v>37</v>
      </c>
      <c r="C45" s="167">
        <f>IF(C38&gt;C44,C38-C44,0)</f>
        <v>0</v>
      </c>
      <c r="D45" s="166">
        <f>IF(D38&gt;D44,D38-D44,0)</f>
        <v>0</v>
      </c>
    </row>
    <row r="46" spans="1:4" ht="16.5" customHeight="1">
      <c r="A46" s="165" t="s">
        <v>327</v>
      </c>
      <c r="B46" s="32">
        <v>38</v>
      </c>
      <c r="C46" s="167">
        <f>IF(C44&gt;C38,C44-C38,0)</f>
        <v>19904554</v>
      </c>
      <c r="D46" s="166">
        <f>IF(D44&gt;D38,D44-D38,0)</f>
        <v>20944768</v>
      </c>
    </row>
    <row r="47" spans="1:4" ht="15" customHeight="1">
      <c r="A47" s="161" t="s">
        <v>228</v>
      </c>
      <c r="B47" s="24">
        <v>39</v>
      </c>
      <c r="C47" s="171">
        <f>IF(C19-C20+C32-C33+C45-C46&gt;0,C19-C20+C32-C33+C45-C46,0)</f>
        <v>2419282</v>
      </c>
      <c r="D47" s="155">
        <f>IF(D19-D20+D32-D33+D45-D46&gt;0,D19-D20+D32-D33+D45-D46,0)</f>
        <v>0</v>
      </c>
    </row>
    <row r="48" spans="1:4" ht="15" customHeight="1">
      <c r="A48" s="161" t="s">
        <v>229</v>
      </c>
      <c r="B48" s="24">
        <v>40</v>
      </c>
      <c r="C48" s="171">
        <f>IF(C20-C19+C33-C32+C46-C45&gt;0,C20-C19+C33-C32+C46-C45,0)</f>
        <v>0</v>
      </c>
      <c r="D48" s="172">
        <f>IF(D20-D19+D33-D32+D46-D45&gt;0,D20-D19+D33-D32+D46-D45,0)</f>
        <v>2942270</v>
      </c>
    </row>
    <row r="49" spans="1:4" ht="15" customHeight="1">
      <c r="A49" s="162" t="s">
        <v>230</v>
      </c>
      <c r="B49" s="24">
        <v>41</v>
      </c>
      <c r="C49" s="50">
        <v>5378348</v>
      </c>
      <c r="D49" s="50">
        <f>Bilanca!C64</f>
        <v>7797630</v>
      </c>
    </row>
    <row r="50" spans="1:4" ht="15" customHeight="1">
      <c r="A50" s="161" t="s">
        <v>231</v>
      </c>
      <c r="B50" s="24">
        <v>42</v>
      </c>
      <c r="C50" s="173">
        <f>C19+C32+C45</f>
        <v>30296460</v>
      </c>
      <c r="D50" s="18">
        <f>D19+D32+D45</f>
        <v>18088958</v>
      </c>
    </row>
    <row r="51" spans="1:4" ht="15" customHeight="1">
      <c r="A51" s="161" t="s">
        <v>232</v>
      </c>
      <c r="B51" s="24">
        <v>43</v>
      </c>
      <c r="C51" s="173">
        <f>C20+C33+C46</f>
        <v>27877178</v>
      </c>
      <c r="D51" s="18">
        <f>D20+D33+D46</f>
        <v>21031228</v>
      </c>
    </row>
    <row r="52" spans="1:4" ht="15" customHeight="1">
      <c r="A52" s="174" t="s">
        <v>233</v>
      </c>
      <c r="B52" s="156">
        <v>44</v>
      </c>
      <c r="C52" s="175">
        <f>C49+C50-C51</f>
        <v>7797630</v>
      </c>
      <c r="D52" s="176">
        <f>D49+D50-D51</f>
        <v>4855360</v>
      </c>
    </row>
  </sheetData>
  <sheetProtection selectLockedCells="1" selectUnlockedCells="1"/>
  <mergeCells count="6">
    <mergeCell ref="A34:D34"/>
    <mergeCell ref="A21:D21"/>
    <mergeCell ref="A1:D1"/>
    <mergeCell ref="A2:D2"/>
    <mergeCell ref="A3:D3"/>
    <mergeCell ref="A6:D6"/>
  </mergeCells>
  <dataValidations count="3">
    <dataValidation type="whole" operator="greaterThanOrEqual" allowBlank="1" showErrorMessage="1" errorTitle="Pogrešan unos" error="Mogu se unijeti samo cjelobrojne pozitivne vrijednosti." sqref="C52:D52 C27:D27 C18:D20 C38:D38 C44:D48 C13:D13 C31:D33">
      <formula1>0</formula1>
    </dataValidation>
    <dataValidation type="whole" operator="notEqual" allowBlank="1" showErrorMessage="1" errorTitle="Pogrešan unos" error="Mogu se unijeti samo cjelobrojne vrijednosti." sqref="D14:D17 C35:D37 C28:C29 C39:C42 C23:D26 D39:D43 D28:D30 C49:D51 C7:D8 D9:D12">
      <formula1>9999999998</formula1>
    </dataValidation>
    <dataValidation type="whole" operator="notEqual" allowBlank="1" showInputMessage="1" showErrorMessage="1" errorTitle="Pogrešan unos" error="Mogu se unijeti samo cjelobrojne vrijednosti." sqref="C14:C17 C30 C9:C12 C43">
      <formula1>9999999998</formula1>
    </dataValidation>
  </dataValidations>
  <printOptions/>
  <pageMargins left="0.7" right="0.7" top="0.75" bottom="0.75" header="0.3" footer="0.3"/>
  <pageSetup horizontalDpi="600" verticalDpi="600" orientation="portrait" paperSize="9" scale="85" r:id="rId1"/>
  <ignoredErrors>
    <ignoredError sqref="C5:D5" numberStoredAsText="1"/>
    <ignoredError sqref="C50:C51 D49:D51 C8:D8 C7: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125" zoomScaleSheetLayoutView="125" zoomScalePageLayoutView="0" workbookViewId="0" topLeftCell="A1">
      <selection activeCell="A1" sqref="A1:D1"/>
    </sheetView>
  </sheetViews>
  <sheetFormatPr defaultColWidth="9.140625" defaultRowHeight="12.75"/>
  <cols>
    <col min="1" max="1" width="55.8515625" style="22" customWidth="1"/>
    <col min="2" max="2" width="9.7109375" style="22" customWidth="1"/>
    <col min="3" max="4" width="11.57421875" style="22" customWidth="1"/>
    <col min="5" max="16384" width="9.140625" style="22" customWidth="1"/>
  </cols>
  <sheetData>
    <row r="1" spans="1:5" ht="18" customHeight="1">
      <c r="A1" s="237" t="s">
        <v>270</v>
      </c>
      <c r="B1" s="237"/>
      <c r="C1" s="237"/>
      <c r="D1" s="237"/>
      <c r="E1" s="66"/>
    </row>
    <row r="2" spans="1:5" ht="15.75" customHeight="1">
      <c r="A2" s="244" t="str">
        <f>RDG!A2</f>
        <v>u razdoblju 01.01.2018. do 31.12.2018. godine</v>
      </c>
      <c r="B2" s="244"/>
      <c r="C2" s="244"/>
      <c r="D2" s="244"/>
      <c r="E2" s="67"/>
    </row>
    <row r="3" spans="1:5" ht="15.75" customHeight="1">
      <c r="A3" s="226" t="s">
        <v>46</v>
      </c>
      <c r="B3" s="226"/>
      <c r="C3" s="226"/>
      <c r="D3" s="226"/>
      <c r="E3" s="67"/>
    </row>
    <row r="4" spans="1:4" ht="30" customHeight="1">
      <c r="A4" s="62" t="s">
        <v>47</v>
      </c>
      <c r="B4" s="62" t="s">
        <v>297</v>
      </c>
      <c r="C4" s="62" t="s">
        <v>271</v>
      </c>
      <c r="D4" s="62" t="s">
        <v>272</v>
      </c>
    </row>
    <row r="5" spans="1:4" ht="12" customHeight="1">
      <c r="A5" s="68">
        <v>1</v>
      </c>
      <c r="B5" s="69">
        <v>2</v>
      </c>
      <c r="C5" s="68" t="s">
        <v>191</v>
      </c>
      <c r="D5" s="68" t="s">
        <v>192</v>
      </c>
    </row>
    <row r="6" spans="1:4" ht="16.5" customHeight="1">
      <c r="A6" s="63" t="s">
        <v>273</v>
      </c>
      <c r="B6" s="34">
        <v>1</v>
      </c>
      <c r="C6" s="70">
        <f>Bilanca!C72</f>
        <v>32736800</v>
      </c>
      <c r="D6" s="70">
        <f>Bilanca!D72</f>
        <v>32736800</v>
      </c>
    </row>
    <row r="7" spans="1:4" ht="16.5" customHeight="1">
      <c r="A7" s="63" t="s">
        <v>274</v>
      </c>
      <c r="B7" s="34">
        <v>2</v>
      </c>
      <c r="C7" s="35">
        <f>Bilanca!C73</f>
        <v>1247377</v>
      </c>
      <c r="D7" s="35">
        <f>Bilanca!D73</f>
        <v>1247377</v>
      </c>
    </row>
    <row r="8" spans="1:4" ht="16.5" customHeight="1">
      <c r="A8" s="63" t="s">
        <v>275</v>
      </c>
      <c r="B8" s="34">
        <v>3</v>
      </c>
      <c r="C8" s="35">
        <f>Bilanca!C74</f>
        <v>9024236</v>
      </c>
      <c r="D8" s="35">
        <f>Bilanca!D74</f>
        <v>9024236</v>
      </c>
    </row>
    <row r="9" spans="1:4" ht="16.5" customHeight="1">
      <c r="A9" s="63" t="s">
        <v>276</v>
      </c>
      <c r="B9" s="34">
        <v>4</v>
      </c>
      <c r="C9" s="35">
        <f>Bilanca!C81</f>
        <v>98209592</v>
      </c>
      <c r="D9" s="35">
        <f>Bilanca!D81</f>
        <v>101094326</v>
      </c>
    </row>
    <row r="10" spans="1:4" ht="16.5" customHeight="1">
      <c r="A10" s="63" t="s">
        <v>277</v>
      </c>
      <c r="B10" s="34">
        <v>5</v>
      </c>
      <c r="C10" s="35">
        <f>Bilanca!C84</f>
        <v>4869035</v>
      </c>
      <c r="D10" s="35">
        <f>Bilanca!D84</f>
        <v>7192417</v>
      </c>
    </row>
    <row r="11" spans="1:4" ht="16.5" customHeight="1">
      <c r="A11" s="63" t="s">
        <v>278</v>
      </c>
      <c r="B11" s="34">
        <v>6</v>
      </c>
      <c r="C11" s="35">
        <f>Bilanca!C80</f>
        <v>65101813</v>
      </c>
      <c r="D11" s="35">
        <f>Bilanca!D80</f>
        <v>62943014</v>
      </c>
    </row>
    <row r="12" spans="1:4" ht="16.5" customHeight="1">
      <c r="A12" s="63" t="s">
        <v>279</v>
      </c>
      <c r="B12" s="34">
        <v>7</v>
      </c>
      <c r="C12" s="35">
        <v>0</v>
      </c>
      <c r="D12" s="35">
        <v>0</v>
      </c>
    </row>
    <row r="13" spans="1:4" ht="16.5" customHeight="1">
      <c r="A13" s="63" t="s">
        <v>280</v>
      </c>
      <c r="B13" s="34">
        <v>8</v>
      </c>
      <c r="C13" s="35">
        <v>0</v>
      </c>
      <c r="D13" s="35">
        <v>0</v>
      </c>
    </row>
    <row r="14" spans="1:4" ht="16.5" customHeight="1">
      <c r="A14" s="63" t="s">
        <v>281</v>
      </c>
      <c r="B14" s="34">
        <v>9</v>
      </c>
      <c r="C14" s="35">
        <v>0</v>
      </c>
      <c r="D14" s="35">
        <v>0</v>
      </c>
    </row>
    <row r="15" spans="1:4" ht="16.5" customHeight="1">
      <c r="A15" s="64" t="s">
        <v>282</v>
      </c>
      <c r="B15" s="33">
        <v>10</v>
      </c>
      <c r="C15" s="37">
        <f>SUM(C6:C14)</f>
        <v>211188853</v>
      </c>
      <c r="D15" s="37">
        <f>SUM(D6:D14)</f>
        <v>214238170</v>
      </c>
    </row>
    <row r="16" spans="1:4" ht="16.5" customHeight="1">
      <c r="A16" s="63" t="s">
        <v>283</v>
      </c>
      <c r="B16" s="34">
        <v>11</v>
      </c>
      <c r="C16" s="35">
        <v>0</v>
      </c>
      <c r="D16" s="35">
        <v>0</v>
      </c>
    </row>
    <row r="17" spans="1:4" ht="16.5" customHeight="1">
      <c r="A17" s="63" t="s">
        <v>284</v>
      </c>
      <c r="B17" s="34">
        <v>12</v>
      </c>
      <c r="C17" s="35">
        <v>0</v>
      </c>
      <c r="D17" s="35">
        <v>0</v>
      </c>
    </row>
    <row r="18" spans="1:4" ht="16.5" customHeight="1">
      <c r="A18" s="63" t="s">
        <v>285</v>
      </c>
      <c r="B18" s="34">
        <v>13</v>
      </c>
      <c r="C18" s="35">
        <v>0</v>
      </c>
      <c r="D18" s="35">
        <v>0</v>
      </c>
    </row>
    <row r="19" spans="1:4" ht="16.5" customHeight="1">
      <c r="A19" s="63" t="s">
        <v>286</v>
      </c>
      <c r="B19" s="34">
        <v>14</v>
      </c>
      <c r="C19" s="35">
        <v>0</v>
      </c>
      <c r="D19" s="35">
        <v>0</v>
      </c>
    </row>
    <row r="20" spans="1:4" ht="16.5" customHeight="1">
      <c r="A20" s="63" t="s">
        <v>287</v>
      </c>
      <c r="B20" s="34">
        <v>15</v>
      </c>
      <c r="C20" s="35">
        <v>0</v>
      </c>
      <c r="D20" s="35">
        <v>0</v>
      </c>
    </row>
    <row r="21" spans="1:4" ht="16.5" customHeight="1">
      <c r="A21" s="63" t="s">
        <v>288</v>
      </c>
      <c r="B21" s="34">
        <v>16</v>
      </c>
      <c r="C21" s="35">
        <v>0</v>
      </c>
      <c r="D21" s="35">
        <v>0</v>
      </c>
    </row>
    <row r="22" spans="1:4" ht="16.5" customHeight="1">
      <c r="A22" s="64" t="s">
        <v>289</v>
      </c>
      <c r="B22" s="33">
        <v>17</v>
      </c>
      <c r="C22" s="71">
        <f>SUM(C16:C21)</f>
        <v>0</v>
      </c>
      <c r="D22" s="71">
        <f>SUM(D16:D21)</f>
        <v>0</v>
      </c>
    </row>
    <row r="23" spans="1:4" ht="16.5" customHeight="1">
      <c r="A23" s="243"/>
      <c r="B23" s="243"/>
      <c r="C23" s="243"/>
      <c r="D23" s="243"/>
    </row>
    <row r="24" spans="1:4" ht="16.5" customHeight="1">
      <c r="A24" s="72" t="s">
        <v>290</v>
      </c>
      <c r="B24" s="47">
        <v>18</v>
      </c>
      <c r="C24" s="70">
        <v>0</v>
      </c>
      <c r="D24" s="70">
        <v>0</v>
      </c>
    </row>
    <row r="25" spans="1:4" ht="16.5" customHeight="1">
      <c r="A25" s="65" t="s">
        <v>291</v>
      </c>
      <c r="B25" s="36">
        <v>19</v>
      </c>
      <c r="C25" s="73">
        <v>0</v>
      </c>
      <c r="D25" s="73">
        <v>0</v>
      </c>
    </row>
    <row r="26" spans="1:4" ht="30" customHeight="1">
      <c r="A26" s="242" t="s">
        <v>292</v>
      </c>
      <c r="B26" s="242"/>
      <c r="C26" s="242"/>
      <c r="D26" s="242"/>
    </row>
  </sheetData>
  <sheetProtection selectLockedCells="1" selectUnlockedCells="1"/>
  <mergeCells count="5">
    <mergeCell ref="A26:D26"/>
    <mergeCell ref="A23:D23"/>
    <mergeCell ref="A1:D1"/>
    <mergeCell ref="A2:D2"/>
    <mergeCell ref="A3:D3"/>
  </mergeCells>
  <dataValidations count="3">
    <dataValidation type="whole" operator="notEqual" allowBlank="1" showErrorMessage="1" errorTitle="Pogrešan unos" error="Mogu se unijeti samo cjelobrojne vrijednosti." sqref="C16:D21 C6:D14">
      <formula1>999999999999</formula1>
    </dataValidation>
    <dataValidation type="whole" operator="greaterThanOrEqual" allowBlank="1" showErrorMessage="1" errorTitle="Pogrešan unos" error="Mogu se unijeti samo cjelobrojne pozitivne vrijednosti." sqref="C15:D15 C22:D23">
      <formula1>0</formula1>
    </dataValidation>
    <dataValidation type="whole" operator="notEqual" allowBlank="1" showErrorMessage="1" errorTitle="Pogrešan unos" error="Mogu se unijeti samo cjelobrojne vrijednosti." sqref="C24:D25">
      <formula1>9999999999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C5:D5" numberStoredAsText="1"/>
    <ignoredError sqref="C6:C11 D6:D1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2" sqref="A42:H42"/>
    </sheetView>
  </sheetViews>
  <sheetFormatPr defaultColWidth="9.140625" defaultRowHeight="12.75"/>
  <cols>
    <col min="1" max="16384" width="9.140625" style="1" customWidth="1"/>
  </cols>
  <sheetData>
    <row r="1" spans="1:11" ht="12.75" customHeight="1">
      <c r="A1" s="251" t="s">
        <v>234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235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 customHeight="1">
      <c r="A3" s="253" t="s">
        <v>236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33.75" customHeight="1">
      <c r="A4" s="254" t="s">
        <v>47</v>
      </c>
      <c r="B4" s="254"/>
      <c r="C4" s="254"/>
      <c r="D4" s="254"/>
      <c r="E4" s="254"/>
      <c r="F4" s="254"/>
      <c r="G4" s="254"/>
      <c r="H4" s="254"/>
      <c r="I4" s="7" t="s">
        <v>142</v>
      </c>
      <c r="J4" s="8" t="s">
        <v>48</v>
      </c>
      <c r="K4" s="8" t="s">
        <v>49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12">
        <v>2</v>
      </c>
      <c r="J5" s="13" t="s">
        <v>191</v>
      </c>
      <c r="K5" s="13" t="s">
        <v>192</v>
      </c>
    </row>
    <row r="6" spans="1:11" ht="12.75" customHeight="1">
      <c r="A6" s="248" t="s">
        <v>193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</row>
    <row r="7" spans="1:11" ht="12.75" customHeight="1">
      <c r="A7" s="247" t="s">
        <v>237</v>
      </c>
      <c r="B7" s="247"/>
      <c r="C7" s="247"/>
      <c r="D7" s="247"/>
      <c r="E7" s="247"/>
      <c r="F7" s="247"/>
      <c r="G7" s="247"/>
      <c r="H7" s="247"/>
      <c r="I7" s="2">
        <v>1</v>
      </c>
      <c r="J7" s="9"/>
      <c r="K7" s="4"/>
    </row>
    <row r="8" spans="1:11" ht="12.75" customHeight="1">
      <c r="A8" s="247" t="s">
        <v>238</v>
      </c>
      <c r="B8" s="247"/>
      <c r="C8" s="247"/>
      <c r="D8" s="247"/>
      <c r="E8" s="247"/>
      <c r="F8" s="247"/>
      <c r="G8" s="247"/>
      <c r="H8" s="247"/>
      <c r="I8" s="2">
        <v>2</v>
      </c>
      <c r="J8" s="9"/>
      <c r="K8" s="4"/>
    </row>
    <row r="9" spans="1:11" ht="12.75" customHeight="1">
      <c r="A9" s="247" t="s">
        <v>239</v>
      </c>
      <c r="B9" s="247"/>
      <c r="C9" s="247"/>
      <c r="D9" s="247"/>
      <c r="E9" s="247"/>
      <c r="F9" s="247"/>
      <c r="G9" s="247"/>
      <c r="H9" s="247"/>
      <c r="I9" s="2">
        <v>3</v>
      </c>
      <c r="J9" s="9"/>
      <c r="K9" s="4"/>
    </row>
    <row r="10" spans="1:11" ht="12.75" customHeight="1">
      <c r="A10" s="247" t="s">
        <v>240</v>
      </c>
      <c r="B10" s="247"/>
      <c r="C10" s="247"/>
      <c r="D10" s="247"/>
      <c r="E10" s="247"/>
      <c r="F10" s="247"/>
      <c r="G10" s="247"/>
      <c r="H10" s="247"/>
      <c r="I10" s="2">
        <v>4</v>
      </c>
      <c r="J10" s="9"/>
      <c r="K10" s="4"/>
    </row>
    <row r="11" spans="1:11" ht="12.75" customHeight="1">
      <c r="A11" s="247" t="s">
        <v>241</v>
      </c>
      <c r="B11" s="247"/>
      <c r="C11" s="247"/>
      <c r="D11" s="247"/>
      <c r="E11" s="247"/>
      <c r="F11" s="247"/>
      <c r="G11" s="247"/>
      <c r="H11" s="247"/>
      <c r="I11" s="2">
        <v>5</v>
      </c>
      <c r="J11" s="9"/>
      <c r="K11" s="4"/>
    </row>
    <row r="12" spans="1:11" ht="12.75" customHeight="1">
      <c r="A12" s="245" t="s">
        <v>242</v>
      </c>
      <c r="B12" s="245"/>
      <c r="C12" s="245"/>
      <c r="D12" s="245"/>
      <c r="E12" s="245"/>
      <c r="F12" s="245"/>
      <c r="G12" s="245"/>
      <c r="H12" s="245"/>
      <c r="I12" s="2">
        <v>6</v>
      </c>
      <c r="J12" s="10">
        <f>SUM(J7:J11)</f>
        <v>0</v>
      </c>
      <c r="K12" s="3">
        <f>SUM(K7:K11)</f>
        <v>0</v>
      </c>
    </row>
    <row r="13" spans="1:11" ht="12.75" customHeight="1">
      <c r="A13" s="247" t="s">
        <v>243</v>
      </c>
      <c r="B13" s="247"/>
      <c r="C13" s="247"/>
      <c r="D13" s="247"/>
      <c r="E13" s="247"/>
      <c r="F13" s="247"/>
      <c r="G13" s="247"/>
      <c r="H13" s="247"/>
      <c r="I13" s="2">
        <v>7</v>
      </c>
      <c r="J13" s="9"/>
      <c r="K13" s="4"/>
    </row>
    <row r="14" spans="1:11" ht="12.75" customHeight="1">
      <c r="A14" s="247" t="s">
        <v>244</v>
      </c>
      <c r="B14" s="247"/>
      <c r="C14" s="247"/>
      <c r="D14" s="247"/>
      <c r="E14" s="247"/>
      <c r="F14" s="247"/>
      <c r="G14" s="247"/>
      <c r="H14" s="247"/>
      <c r="I14" s="2">
        <v>8</v>
      </c>
      <c r="J14" s="9"/>
      <c r="K14" s="4"/>
    </row>
    <row r="15" spans="1:11" ht="12.75" customHeight="1">
      <c r="A15" s="247" t="s">
        <v>245</v>
      </c>
      <c r="B15" s="247"/>
      <c r="C15" s="247"/>
      <c r="D15" s="247"/>
      <c r="E15" s="247"/>
      <c r="F15" s="247"/>
      <c r="G15" s="247"/>
      <c r="H15" s="247"/>
      <c r="I15" s="2">
        <v>9</v>
      </c>
      <c r="J15" s="9"/>
      <c r="K15" s="4"/>
    </row>
    <row r="16" spans="1:11" ht="12.75" customHeight="1">
      <c r="A16" s="247" t="s">
        <v>246</v>
      </c>
      <c r="B16" s="247"/>
      <c r="C16" s="247"/>
      <c r="D16" s="247"/>
      <c r="E16" s="247"/>
      <c r="F16" s="247"/>
      <c r="G16" s="247"/>
      <c r="H16" s="247"/>
      <c r="I16" s="2">
        <v>10</v>
      </c>
      <c r="J16" s="9"/>
      <c r="K16" s="4"/>
    </row>
    <row r="17" spans="1:11" ht="12.75" customHeight="1">
      <c r="A17" s="247" t="s">
        <v>247</v>
      </c>
      <c r="B17" s="247"/>
      <c r="C17" s="247"/>
      <c r="D17" s="247"/>
      <c r="E17" s="247"/>
      <c r="F17" s="247"/>
      <c r="G17" s="247"/>
      <c r="H17" s="247"/>
      <c r="I17" s="2">
        <v>11</v>
      </c>
      <c r="J17" s="9"/>
      <c r="K17" s="4"/>
    </row>
    <row r="18" spans="1:11" ht="12.75" customHeight="1">
      <c r="A18" s="247" t="s">
        <v>248</v>
      </c>
      <c r="B18" s="247"/>
      <c r="C18" s="247"/>
      <c r="D18" s="247"/>
      <c r="E18" s="247"/>
      <c r="F18" s="247"/>
      <c r="G18" s="247"/>
      <c r="H18" s="247"/>
      <c r="I18" s="2">
        <v>12</v>
      </c>
      <c r="J18" s="9"/>
      <c r="K18" s="4"/>
    </row>
    <row r="19" spans="1:11" ht="12.75" customHeight="1">
      <c r="A19" s="245" t="s">
        <v>249</v>
      </c>
      <c r="B19" s="245"/>
      <c r="C19" s="245"/>
      <c r="D19" s="245"/>
      <c r="E19" s="245"/>
      <c r="F19" s="245"/>
      <c r="G19" s="245"/>
      <c r="H19" s="245"/>
      <c r="I19" s="2">
        <v>13</v>
      </c>
      <c r="J19" s="10">
        <f>SUM(J13:J18)</f>
        <v>0</v>
      </c>
      <c r="K19" s="3">
        <f>SUM(K13:K18)</f>
        <v>0</v>
      </c>
    </row>
    <row r="20" spans="1:11" ht="12.75" customHeight="1">
      <c r="A20" s="249" t="s">
        <v>250</v>
      </c>
      <c r="B20" s="249"/>
      <c r="C20" s="249"/>
      <c r="D20" s="249"/>
      <c r="E20" s="249"/>
      <c r="F20" s="249"/>
      <c r="G20" s="249"/>
      <c r="H20" s="249"/>
      <c r="I20" s="2">
        <v>14</v>
      </c>
      <c r="J20" s="10">
        <f>IF(J12&gt;J19,J12-J19,0)</f>
        <v>0</v>
      </c>
      <c r="K20" s="3">
        <f>IF(K12&gt;K19,K12-K19,0)</f>
        <v>0</v>
      </c>
    </row>
    <row r="21" spans="1:11" ht="12.75" customHeight="1">
      <c r="A21" s="250" t="s">
        <v>251</v>
      </c>
      <c r="B21" s="250"/>
      <c r="C21" s="250"/>
      <c r="D21" s="250"/>
      <c r="E21" s="250"/>
      <c r="F21" s="250"/>
      <c r="G21" s="250"/>
      <c r="H21" s="250"/>
      <c r="I21" s="2">
        <v>15</v>
      </c>
      <c r="J21" s="10">
        <f>IF(J19&gt;J12,J19-J12,0)</f>
        <v>0</v>
      </c>
      <c r="K21" s="3">
        <f>IF(K19&gt;K12,K19-K12,0)</f>
        <v>0</v>
      </c>
    </row>
    <row r="22" spans="1:11" ht="12.75" customHeight="1">
      <c r="A22" s="248" t="s">
        <v>206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</row>
    <row r="23" spans="1:11" ht="12.75" customHeight="1">
      <c r="A23" s="247" t="s">
        <v>252</v>
      </c>
      <c r="B23" s="247"/>
      <c r="C23" s="247"/>
      <c r="D23" s="247"/>
      <c r="E23" s="247"/>
      <c r="F23" s="247"/>
      <c r="G23" s="247"/>
      <c r="H23" s="247"/>
      <c r="I23" s="2">
        <v>16</v>
      </c>
      <c r="J23" s="9"/>
      <c r="K23" s="4"/>
    </row>
    <row r="24" spans="1:11" ht="12.75" customHeight="1">
      <c r="A24" s="247" t="s">
        <v>253</v>
      </c>
      <c r="B24" s="247"/>
      <c r="C24" s="247"/>
      <c r="D24" s="247"/>
      <c r="E24" s="247"/>
      <c r="F24" s="247"/>
      <c r="G24" s="247"/>
      <c r="H24" s="247"/>
      <c r="I24" s="2">
        <v>17</v>
      </c>
      <c r="J24" s="9"/>
      <c r="K24" s="4"/>
    </row>
    <row r="25" spans="1:11" ht="12.75" customHeight="1">
      <c r="A25" s="247" t="s">
        <v>254</v>
      </c>
      <c r="B25" s="247"/>
      <c r="C25" s="247"/>
      <c r="D25" s="247"/>
      <c r="E25" s="247"/>
      <c r="F25" s="247"/>
      <c r="G25" s="247"/>
      <c r="H25" s="247"/>
      <c r="I25" s="2">
        <v>18</v>
      </c>
      <c r="J25" s="9"/>
      <c r="K25" s="4"/>
    </row>
    <row r="26" spans="1:11" ht="12.75" customHeight="1">
      <c r="A26" s="247" t="s">
        <v>255</v>
      </c>
      <c r="B26" s="247"/>
      <c r="C26" s="247"/>
      <c r="D26" s="247"/>
      <c r="E26" s="247"/>
      <c r="F26" s="247"/>
      <c r="G26" s="247"/>
      <c r="H26" s="247"/>
      <c r="I26" s="2">
        <v>19</v>
      </c>
      <c r="J26" s="9"/>
      <c r="K26" s="4"/>
    </row>
    <row r="27" spans="1:11" ht="12.75" customHeight="1">
      <c r="A27" s="247" t="s">
        <v>256</v>
      </c>
      <c r="B27" s="247"/>
      <c r="C27" s="247"/>
      <c r="D27" s="247"/>
      <c r="E27" s="247"/>
      <c r="F27" s="247"/>
      <c r="G27" s="247"/>
      <c r="H27" s="247"/>
      <c r="I27" s="2">
        <v>20</v>
      </c>
      <c r="J27" s="9"/>
      <c r="K27" s="4"/>
    </row>
    <row r="28" spans="1:11" ht="12.75" customHeight="1">
      <c r="A28" s="245" t="s">
        <v>257</v>
      </c>
      <c r="B28" s="245"/>
      <c r="C28" s="245"/>
      <c r="D28" s="245"/>
      <c r="E28" s="245"/>
      <c r="F28" s="245"/>
      <c r="G28" s="245"/>
      <c r="H28" s="245"/>
      <c r="I28" s="2">
        <v>21</v>
      </c>
      <c r="J28" s="10">
        <f>SUM(J23:J27)</f>
        <v>0</v>
      </c>
      <c r="K28" s="3">
        <f>SUM(K23:K27)</f>
        <v>0</v>
      </c>
    </row>
    <row r="29" spans="1:11" ht="12.75" customHeight="1">
      <c r="A29" s="247" t="s">
        <v>258</v>
      </c>
      <c r="B29" s="247"/>
      <c r="C29" s="247"/>
      <c r="D29" s="247"/>
      <c r="E29" s="247"/>
      <c r="F29" s="247"/>
      <c r="G29" s="247"/>
      <c r="H29" s="247"/>
      <c r="I29" s="2">
        <v>22</v>
      </c>
      <c r="J29" s="9"/>
      <c r="K29" s="4"/>
    </row>
    <row r="30" spans="1:11" ht="12.75" customHeight="1">
      <c r="A30" s="247" t="s">
        <v>259</v>
      </c>
      <c r="B30" s="247"/>
      <c r="C30" s="247"/>
      <c r="D30" s="247"/>
      <c r="E30" s="247"/>
      <c r="F30" s="247"/>
      <c r="G30" s="247"/>
      <c r="H30" s="247"/>
      <c r="I30" s="2">
        <v>23</v>
      </c>
      <c r="J30" s="9"/>
      <c r="K30" s="4"/>
    </row>
    <row r="31" spans="1:11" ht="12.75" customHeight="1">
      <c r="A31" s="247" t="s">
        <v>260</v>
      </c>
      <c r="B31" s="247"/>
      <c r="C31" s="247"/>
      <c r="D31" s="247"/>
      <c r="E31" s="247"/>
      <c r="F31" s="247"/>
      <c r="G31" s="247"/>
      <c r="H31" s="247"/>
      <c r="I31" s="2">
        <v>24</v>
      </c>
      <c r="J31" s="9"/>
      <c r="K31" s="4"/>
    </row>
    <row r="32" spans="1:11" ht="12.75" customHeight="1">
      <c r="A32" s="245" t="s">
        <v>261</v>
      </c>
      <c r="B32" s="245"/>
      <c r="C32" s="245"/>
      <c r="D32" s="245"/>
      <c r="E32" s="245"/>
      <c r="F32" s="245"/>
      <c r="G32" s="245"/>
      <c r="H32" s="245"/>
      <c r="I32" s="2">
        <v>25</v>
      </c>
      <c r="J32" s="10">
        <f>SUM(J29:J31)</f>
        <v>0</v>
      </c>
      <c r="K32" s="3">
        <f>SUM(K29:K31)</f>
        <v>0</v>
      </c>
    </row>
    <row r="33" spans="1:11" ht="12.75" customHeight="1">
      <c r="A33" s="245" t="s">
        <v>262</v>
      </c>
      <c r="B33" s="245"/>
      <c r="C33" s="245"/>
      <c r="D33" s="245"/>
      <c r="E33" s="245"/>
      <c r="F33" s="245"/>
      <c r="G33" s="245"/>
      <c r="H33" s="245"/>
      <c r="I33" s="2">
        <v>26</v>
      </c>
      <c r="J33" s="10">
        <f>IF(J28&gt;J32,J28-J32,0)</f>
        <v>0</v>
      </c>
      <c r="K33" s="3">
        <f>IF(K28&gt;K32,K28-K32,0)</f>
        <v>0</v>
      </c>
    </row>
    <row r="34" spans="1:11" ht="12.75" customHeight="1">
      <c r="A34" s="245" t="s">
        <v>263</v>
      </c>
      <c r="B34" s="245"/>
      <c r="C34" s="245"/>
      <c r="D34" s="245"/>
      <c r="E34" s="245"/>
      <c r="F34" s="245"/>
      <c r="G34" s="245"/>
      <c r="H34" s="245"/>
      <c r="I34" s="2">
        <v>27</v>
      </c>
      <c r="J34" s="10">
        <f>IF(J32&gt;J28,J32-J28,0)</f>
        <v>0</v>
      </c>
      <c r="K34" s="3">
        <f>IF(K32&gt;K28,K32-K28,0)</f>
        <v>0</v>
      </c>
    </row>
    <row r="35" spans="1:11" ht="12.75" customHeight="1">
      <c r="A35" s="248" t="s">
        <v>217</v>
      </c>
      <c r="B35" s="248"/>
      <c r="C35" s="248"/>
      <c r="D35" s="248"/>
      <c r="E35" s="248"/>
      <c r="F35" s="248"/>
      <c r="G35" s="248"/>
      <c r="H35" s="248"/>
      <c r="I35" s="248">
        <v>0</v>
      </c>
      <c r="J35" s="248"/>
      <c r="K35" s="248"/>
    </row>
    <row r="36" spans="1:11" ht="12.75" customHeight="1">
      <c r="A36" s="247" t="s">
        <v>218</v>
      </c>
      <c r="B36" s="247"/>
      <c r="C36" s="247"/>
      <c r="D36" s="247"/>
      <c r="E36" s="247"/>
      <c r="F36" s="247"/>
      <c r="G36" s="247"/>
      <c r="H36" s="247"/>
      <c r="I36" s="2">
        <v>28</v>
      </c>
      <c r="J36" s="9"/>
      <c r="K36" s="4"/>
    </row>
    <row r="37" spans="1:11" ht="12.75" customHeight="1">
      <c r="A37" s="247" t="s">
        <v>219</v>
      </c>
      <c r="B37" s="247"/>
      <c r="C37" s="247"/>
      <c r="D37" s="247"/>
      <c r="E37" s="247"/>
      <c r="F37" s="247"/>
      <c r="G37" s="247"/>
      <c r="H37" s="247"/>
      <c r="I37" s="2">
        <v>29</v>
      </c>
      <c r="J37" s="9"/>
      <c r="K37" s="4"/>
    </row>
    <row r="38" spans="1:11" ht="12.75" customHeight="1">
      <c r="A38" s="247" t="s">
        <v>220</v>
      </c>
      <c r="B38" s="247"/>
      <c r="C38" s="247"/>
      <c r="D38" s="247"/>
      <c r="E38" s="247"/>
      <c r="F38" s="247"/>
      <c r="G38" s="247"/>
      <c r="H38" s="247"/>
      <c r="I38" s="2">
        <v>30</v>
      </c>
      <c r="J38" s="9"/>
      <c r="K38" s="4"/>
    </row>
    <row r="39" spans="1:11" ht="12.75" customHeight="1">
      <c r="A39" s="245" t="s">
        <v>264</v>
      </c>
      <c r="B39" s="245"/>
      <c r="C39" s="245"/>
      <c r="D39" s="245"/>
      <c r="E39" s="245"/>
      <c r="F39" s="245"/>
      <c r="G39" s="245"/>
      <c r="H39" s="245"/>
      <c r="I39" s="2">
        <v>31</v>
      </c>
      <c r="J39" s="10">
        <f>SUM(J36:J38)</f>
        <v>0</v>
      </c>
      <c r="K39" s="3">
        <f>SUM(K36:K38)</f>
        <v>0</v>
      </c>
    </row>
    <row r="40" spans="1:11" ht="12.75" customHeight="1">
      <c r="A40" s="247" t="s">
        <v>222</v>
      </c>
      <c r="B40" s="247"/>
      <c r="C40" s="247"/>
      <c r="D40" s="247"/>
      <c r="E40" s="247"/>
      <c r="F40" s="247"/>
      <c r="G40" s="247"/>
      <c r="H40" s="247"/>
      <c r="I40" s="2">
        <v>32</v>
      </c>
      <c r="J40" s="9"/>
      <c r="K40" s="4"/>
    </row>
    <row r="41" spans="1:11" ht="12.75" customHeight="1">
      <c r="A41" s="247" t="s">
        <v>223</v>
      </c>
      <c r="B41" s="247"/>
      <c r="C41" s="247"/>
      <c r="D41" s="247"/>
      <c r="E41" s="247"/>
      <c r="F41" s="247"/>
      <c r="G41" s="247"/>
      <c r="H41" s="247"/>
      <c r="I41" s="2">
        <v>33</v>
      </c>
      <c r="J41" s="9"/>
      <c r="K41" s="4"/>
    </row>
    <row r="42" spans="1:11" ht="12.75" customHeight="1">
      <c r="A42" s="247" t="s">
        <v>224</v>
      </c>
      <c r="B42" s="247"/>
      <c r="C42" s="247"/>
      <c r="D42" s="247"/>
      <c r="E42" s="247"/>
      <c r="F42" s="247"/>
      <c r="G42" s="247"/>
      <c r="H42" s="247"/>
      <c r="I42" s="2">
        <v>34</v>
      </c>
      <c r="J42" s="9"/>
      <c r="K42" s="4"/>
    </row>
    <row r="43" spans="1:11" ht="12.75" customHeight="1">
      <c r="A43" s="247" t="s">
        <v>225</v>
      </c>
      <c r="B43" s="247"/>
      <c r="C43" s="247"/>
      <c r="D43" s="247"/>
      <c r="E43" s="247"/>
      <c r="F43" s="247"/>
      <c r="G43" s="247"/>
      <c r="H43" s="247"/>
      <c r="I43" s="2">
        <v>35</v>
      </c>
      <c r="J43" s="9"/>
      <c r="K43" s="4"/>
    </row>
    <row r="44" spans="1:11" ht="12.75" customHeight="1">
      <c r="A44" s="247" t="s">
        <v>226</v>
      </c>
      <c r="B44" s="247"/>
      <c r="C44" s="247"/>
      <c r="D44" s="247"/>
      <c r="E44" s="247"/>
      <c r="F44" s="247"/>
      <c r="G44" s="247"/>
      <c r="H44" s="247"/>
      <c r="I44" s="2">
        <v>36</v>
      </c>
      <c r="J44" s="9"/>
      <c r="K44" s="4"/>
    </row>
    <row r="45" spans="1:11" ht="12.75" customHeight="1">
      <c r="A45" s="245" t="s">
        <v>265</v>
      </c>
      <c r="B45" s="245"/>
      <c r="C45" s="245"/>
      <c r="D45" s="245"/>
      <c r="E45" s="245"/>
      <c r="F45" s="245"/>
      <c r="G45" s="245"/>
      <c r="H45" s="245"/>
      <c r="I45" s="2">
        <v>37</v>
      </c>
      <c r="J45" s="10">
        <f>SUM(J40:J44)</f>
        <v>0</v>
      </c>
      <c r="K45" s="3">
        <f>SUM(K40:K44)</f>
        <v>0</v>
      </c>
    </row>
    <row r="46" spans="1:11" ht="12.75" customHeight="1">
      <c r="A46" s="245" t="s">
        <v>266</v>
      </c>
      <c r="B46" s="245"/>
      <c r="C46" s="245"/>
      <c r="D46" s="245"/>
      <c r="E46" s="245"/>
      <c r="F46" s="245"/>
      <c r="G46" s="245"/>
      <c r="H46" s="245"/>
      <c r="I46" s="2">
        <v>38</v>
      </c>
      <c r="J46" s="10">
        <f>IF(J39&gt;J45,J39-J45,0)</f>
        <v>0</v>
      </c>
      <c r="K46" s="3">
        <f>IF(K39&gt;K45,K39-K45,0)</f>
        <v>0</v>
      </c>
    </row>
    <row r="47" spans="1:11" ht="12.75" customHeight="1">
      <c r="A47" s="245" t="s">
        <v>267</v>
      </c>
      <c r="B47" s="245"/>
      <c r="C47" s="245"/>
      <c r="D47" s="245"/>
      <c r="E47" s="245"/>
      <c r="F47" s="245"/>
      <c r="G47" s="245"/>
      <c r="H47" s="245"/>
      <c r="I47" s="2">
        <v>39</v>
      </c>
      <c r="J47" s="10">
        <f>IF(J45&gt;J39,J45-J39,0)</f>
        <v>0</v>
      </c>
      <c r="K47" s="3">
        <f>IF(K45&gt;K39,K45-K39,0)</f>
        <v>0</v>
      </c>
    </row>
    <row r="48" spans="1:11" ht="12.75" customHeight="1">
      <c r="A48" s="245" t="s">
        <v>268</v>
      </c>
      <c r="B48" s="245"/>
      <c r="C48" s="245"/>
      <c r="D48" s="245"/>
      <c r="E48" s="245"/>
      <c r="F48" s="245"/>
      <c r="G48" s="245"/>
      <c r="H48" s="245"/>
      <c r="I48" s="2">
        <v>40</v>
      </c>
      <c r="J48" s="10">
        <f>IF(J20-J21+J33-J34+J46-J47&gt;0,J20-J21+J33-J34+J46-J47,0)</f>
        <v>0</v>
      </c>
      <c r="K48" s="3">
        <f>IF(K20-K21+K33-K34+K46-K47&gt;0,K20-K21+K33-K34+K46-K47,0)</f>
        <v>0</v>
      </c>
    </row>
    <row r="49" spans="1:11" ht="12.75" customHeight="1">
      <c r="A49" s="245" t="s">
        <v>269</v>
      </c>
      <c r="B49" s="245"/>
      <c r="C49" s="245"/>
      <c r="D49" s="245"/>
      <c r="E49" s="245"/>
      <c r="F49" s="245"/>
      <c r="G49" s="245"/>
      <c r="H49" s="245"/>
      <c r="I49" s="2">
        <v>41</v>
      </c>
      <c r="J49" s="10">
        <f>IF(J21-J20+J34-J33+J47-J46&gt;0,J21-J20+J34-J33+J47-J46,0)</f>
        <v>0</v>
      </c>
      <c r="K49" s="3">
        <f>IF(K21-K20+K34-K33+K47-K46&gt;0,K21-K20+K34-K33+K47-K46,0)</f>
        <v>0</v>
      </c>
    </row>
    <row r="50" spans="1:11" ht="12.75" customHeight="1">
      <c r="A50" s="245" t="s">
        <v>230</v>
      </c>
      <c r="B50" s="245"/>
      <c r="C50" s="245"/>
      <c r="D50" s="245"/>
      <c r="E50" s="245"/>
      <c r="F50" s="245"/>
      <c r="G50" s="245"/>
      <c r="H50" s="245"/>
      <c r="I50" s="2">
        <v>42</v>
      </c>
      <c r="J50" s="9"/>
      <c r="K50" s="4"/>
    </row>
    <row r="51" spans="1:11" ht="12.75" customHeight="1">
      <c r="A51" s="245" t="s">
        <v>231</v>
      </c>
      <c r="B51" s="245"/>
      <c r="C51" s="245"/>
      <c r="D51" s="245"/>
      <c r="E51" s="245"/>
      <c r="F51" s="245"/>
      <c r="G51" s="245"/>
      <c r="H51" s="245"/>
      <c r="I51" s="2">
        <v>43</v>
      </c>
      <c r="J51" s="9"/>
      <c r="K51" s="4"/>
    </row>
    <row r="52" spans="1:11" ht="12.75" customHeight="1">
      <c r="A52" s="245" t="s">
        <v>232</v>
      </c>
      <c r="B52" s="245"/>
      <c r="C52" s="245"/>
      <c r="D52" s="245"/>
      <c r="E52" s="245"/>
      <c r="F52" s="245"/>
      <c r="G52" s="245"/>
      <c r="H52" s="245"/>
      <c r="I52" s="2">
        <v>44</v>
      </c>
      <c r="J52" s="9"/>
      <c r="K52" s="4"/>
    </row>
    <row r="53" spans="1:11" ht="12.75" customHeight="1">
      <c r="A53" s="246" t="s">
        <v>233</v>
      </c>
      <c r="B53" s="246"/>
      <c r="C53" s="246"/>
      <c r="D53" s="246"/>
      <c r="E53" s="246"/>
      <c r="F53" s="246"/>
      <c r="G53" s="246"/>
      <c r="H53" s="246"/>
      <c r="I53" s="5">
        <v>45</v>
      </c>
      <c r="J53" s="11">
        <f>J50+J51-J52</f>
        <v>0</v>
      </c>
      <c r="K53" s="6">
        <f>K50+K51-K52</f>
        <v>0</v>
      </c>
    </row>
    <row r="54" spans="1:11" ht="12.7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48:H48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256" t="s">
        <v>293</v>
      </c>
      <c r="B2" s="256"/>
      <c r="C2" s="256"/>
      <c r="D2" s="256"/>
      <c r="E2" s="256"/>
      <c r="F2" s="256"/>
      <c r="G2" s="256"/>
      <c r="H2" s="256"/>
      <c r="I2" s="256"/>
      <c r="J2" s="256"/>
    </row>
    <row r="4" spans="1:10" ht="12.75" customHeight="1">
      <c r="A4" s="257" t="s">
        <v>294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10" ht="12.7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</row>
    <row r="6" spans="1:10" ht="12.7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</row>
    <row r="7" spans="1:10" ht="12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</row>
    <row r="8" spans="1:10" ht="12.75" customHeight="1">
      <c r="A8" s="257"/>
      <c r="B8" s="257"/>
      <c r="C8" s="257"/>
      <c r="D8" s="257"/>
      <c r="E8" s="257"/>
      <c r="F8" s="257"/>
      <c r="G8" s="257"/>
      <c r="H8" s="257"/>
      <c r="I8" s="257"/>
      <c r="J8" s="257"/>
    </row>
    <row r="9" spans="1:10" ht="12.75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</row>
    <row r="10" spans="1:10" ht="12.75" customHeight="1">
      <c r="A10" s="257"/>
      <c r="B10" s="257"/>
      <c r="C10" s="257"/>
      <c r="D10" s="257"/>
      <c r="E10" s="257"/>
      <c r="F10" s="257"/>
      <c r="G10" s="257"/>
      <c r="H10" s="257"/>
      <c r="I10" s="257"/>
      <c r="J10" s="257"/>
    </row>
    <row r="11" spans="1:10" ht="12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2.7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2.7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2.7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2.7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2.7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.7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>
      <c r="A26" s="16"/>
      <c r="B26" s="16"/>
      <c r="C26" s="16"/>
      <c r="D26" s="16"/>
      <c r="E26" s="16"/>
      <c r="F26" s="16"/>
      <c r="G26" s="16"/>
      <c r="H26" s="16"/>
      <c r="I26" s="17"/>
      <c r="J26" s="16"/>
    </row>
    <row r="27" spans="1:10" ht="12.7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>
      <c r="A28" s="16"/>
      <c r="B28" s="16"/>
      <c r="C28" s="16"/>
      <c r="D28" s="16"/>
      <c r="E28" s="16"/>
      <c r="F28" s="16"/>
      <c r="G28" s="16"/>
      <c r="H28" s="16"/>
      <c r="I28" s="16"/>
      <c r="J28" s="16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Rezović</dc:creator>
  <cp:keywords/>
  <dc:description/>
  <cp:lastModifiedBy>Josip Rezović</cp:lastModifiedBy>
  <cp:lastPrinted>2019-02-28T06:45:41Z</cp:lastPrinted>
  <dcterms:created xsi:type="dcterms:W3CDTF">2013-04-26T09:34:17Z</dcterms:created>
  <dcterms:modified xsi:type="dcterms:W3CDTF">2019-02-28T06:45:49Z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