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NT_D" sheetId="6" r:id="rId6"/>
    <sheet name="Bilješke" sheetId="7" r:id="rId7"/>
  </sheets>
  <definedNames>
    <definedName name="_xlnm.Print_Area" localSheetId="1">'Bilanca'!$A$1:$D$123</definedName>
    <definedName name="_xlnm.Print_Area" localSheetId="6">'Bilješke'!$A$1:$J$53</definedName>
    <definedName name="_xlnm.Print_Area" localSheetId="0">'OPĆI PODACI'!$A$1:$I$69</definedName>
    <definedName name="_xlnm.Print_Area" localSheetId="4">'PK'!$A$1:$D$26</definedName>
  </definedNames>
  <calcPr fullCalcOnLoad="1"/>
</workbook>
</file>

<file path=xl/sharedStrings.xml><?xml version="1.0" encoding="utf-8"?>
<sst xmlns="http://schemas.openxmlformats.org/spreadsheetml/2006/main" count="412" uniqueCount="354">
  <si>
    <t>Prilog 1.</t>
  </si>
  <si>
    <t>Razdoblje izvještavanja:</t>
  </si>
  <si>
    <t>do</t>
  </si>
  <si>
    <t>Tromjesečni financijski izvještaj poduzetnika TFI-POD</t>
  </si>
  <si>
    <t>Matični broj (MB):</t>
  </si>
  <si>
    <t>03269329</t>
  </si>
  <si>
    <t>Matični broj subjekta (MBS):</t>
  </si>
  <si>
    <t>080105589</t>
  </si>
  <si>
    <t>Osobni identifikacijski broj (OIB):</t>
  </si>
  <si>
    <t>16529207670</t>
  </si>
  <si>
    <t>Tvrtka izdavatelja:</t>
  </si>
  <si>
    <t>Poštanski broj i mjesto:</t>
  </si>
  <si>
    <t>ZAGREB</t>
  </si>
  <si>
    <t>Ulica i kućni broj:</t>
  </si>
  <si>
    <t>Ulica grada Gospića 1a</t>
  </si>
  <si>
    <t>Adresa e-pošte:</t>
  </si>
  <si>
    <t>katica.krpan@tekstilpromet.hr</t>
  </si>
  <si>
    <t>Internet adresa:</t>
  </si>
  <si>
    <t>www.tekstilpromet.hr</t>
  </si>
  <si>
    <t>Šifra i naziv općine/grada:</t>
  </si>
  <si>
    <t>Šifra i naziv županije:</t>
  </si>
  <si>
    <t>GRAD ZAGREB</t>
  </si>
  <si>
    <t>Broj zaposlenih:</t>
  </si>
  <si>
    <t>(krajem izvještajnog razdoblja)</t>
  </si>
  <si>
    <t>Konsolidirani izvještaj:</t>
  </si>
  <si>
    <t>Šifra NKD-a:</t>
  </si>
  <si>
    <t>4641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</si>
  <si>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</si>
  <si>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</si>
  <si>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</si>
  <si>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</si>
  <si>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</si>
  <si>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</si>
  <si>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</si>
  <si>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</si>
  <si>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012700416</t>
  </si>
  <si>
    <t>Prezime i ime: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</si>
  <si>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</si>
  <si>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</si>
  <si>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</si>
  <si>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</si>
  <si>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</si>
  <si>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</si>
  <si>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</si>
  <si>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</si>
  <si>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</si>
  <si>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TEKSTILPROMET d.d.</t>
  </si>
  <si>
    <t>Naziv pozicije</t>
  </si>
  <si>
    <t>Prethodno razdoblje</t>
  </si>
  <si>
    <t>Tekuće razdoblje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</si>
  <si>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</si>
  <si>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</si>
  <si>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</si>
  <si>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</si>
  <si>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</si>
  <si>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</si>
  <si>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</si>
  <si>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</si>
  <si>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</si>
  <si>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</si>
  <si>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</si>
  <si>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</si>
  <si>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</si>
  <si>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</si>
  <si>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</si>
  <si>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</si>
  <si>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</si>
  <si>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</si>
  <si>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</si>
  <si>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</si>
  <si>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</si>
  <si>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</si>
  <si>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</si>
  <si>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</si>
  <si>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</si>
  <si>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</si>
  <si>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</si>
  <si>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</si>
  <si>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</si>
  <si>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</si>
  <si>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</si>
  <si>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</si>
  <si>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</si>
  <si>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</si>
  <si>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</si>
  <si>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</si>
  <si>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</si>
  <si>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</si>
  <si>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</si>
  <si>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</si>
  <si>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</si>
  <si>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</si>
  <si>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</si>
  <si>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</si>
  <si>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</si>
  <si>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</si>
  <si>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</si>
  <si>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</si>
  <si>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</si>
  <si>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</si>
  <si>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</si>
  <si>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</si>
  <si>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PASIVA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</si>
  <si>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</si>
  <si>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</si>
  <si>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</si>
  <si>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</si>
  <si>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</si>
  <si>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</si>
  <si>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</si>
  <si>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</si>
  <si>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</si>
  <si>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</si>
  <si>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</si>
  <si>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</si>
  <si>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</si>
  <si>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</si>
  <si>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</si>
  <si>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</si>
  <si>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</si>
  <si>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</si>
  <si>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</si>
  <si>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</si>
  <si>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</si>
  <si>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</si>
  <si>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</si>
  <si>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</si>
  <si>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</si>
  <si>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</si>
  <si>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</si>
  <si>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</si>
  <si>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</si>
  <si>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</si>
  <si>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</si>
  <si>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</si>
  <si>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</si>
  <si>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</si>
  <si>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</si>
  <si>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</si>
  <si>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</si>
  <si>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</si>
  <si>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</si>
  <si>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</si>
  <si>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</si>
  <si>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</si>
  <si>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t xml:space="preserve">   1. Prihodi od prodaje</t>
  </si>
  <si>
    <t xml:space="preserve">   2. Ostali poslovni prihodi</t>
  </si>
  <si>
    <t xml:space="preserve">    1. Promjene vrijednosti zaliha proizvodnje u tijeku i gotovih proizvoda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</si>
  <si>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</si>
  <si>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</si>
  <si>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</si>
  <si>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</si>
  <si>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</si>
  <si>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</si>
  <si>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</si>
  <si>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</si>
  <si>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</si>
  <si>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</si>
  <si>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</si>
  <si>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</si>
  <si>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</si>
  <si>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</si>
  <si>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</si>
  <si>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 xml:space="preserve">    1. Kamate, tečajne razlike i drugi rashodi s povezanim poduzetnicima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</si>
  <si>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</si>
  <si>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</si>
  <si>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</si>
  <si>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</si>
  <si>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</si>
  <si>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</si>
  <si>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 xml:space="preserve">  1. Dobit prije oporezivanja (146-147)</t>
  </si>
  <si>
    <t xml:space="preserve">  2. Gubitak prije oporezivanja (147-146)</t>
  </si>
  <si>
    <t>XII.  POREZ NA DOBIT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</si>
  <si>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</si>
  <si>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</si>
  <si>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</si>
  <si>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</si>
  <si>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</si>
  <si>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</si>
  <si>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</si>
  <si>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</si>
  <si>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</si>
  <si>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</si>
  <si>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</si>
  <si>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</si>
  <si>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</si>
  <si>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</si>
  <si>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</si>
  <si>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</si>
  <si>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</si>
  <si>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</si>
  <si>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</si>
  <si>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</si>
  <si>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</si>
  <si>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</si>
  <si>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</si>
  <si>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</si>
  <si>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</si>
  <si>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</si>
  <si>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</si>
  <si>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</si>
  <si>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</si>
  <si>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</si>
  <si>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</si>
  <si>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</si>
  <si>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</si>
  <si>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</si>
  <si>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</si>
  <si>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</si>
  <si>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</si>
  <si>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</si>
  <si>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</si>
  <si>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</si>
  <si>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</si>
  <si>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</si>
  <si>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</si>
  <si>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</si>
  <si>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</si>
  <si>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</si>
  <si>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</si>
  <si>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</si>
  <si>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</si>
  <si>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</si>
  <si>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</si>
  <si>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</si>
  <si>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</si>
  <si>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</si>
  <si>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</si>
  <si>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</si>
  <si>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</si>
  <si>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</si>
  <si>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</si>
  <si>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</si>
  <si>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</si>
  <si>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</si>
  <si>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</si>
  <si>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</si>
  <si>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</si>
  <si>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</si>
  <si>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</si>
  <si>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</si>
  <si>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</si>
  <si>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</si>
  <si>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</si>
  <si>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</si>
  <si>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</si>
  <si>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</si>
  <si>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</si>
  <si>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</si>
  <si>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</si>
  <si>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</si>
  <si>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</si>
  <si>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</si>
  <si>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</si>
  <si>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</si>
  <si>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</si>
  <si>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</si>
  <si>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</si>
  <si>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</si>
  <si>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</si>
  <si>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</si>
  <si>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</si>
  <si>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</si>
  <si>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</si>
  <si>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</si>
  <si>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</si>
  <si>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</si>
  <si>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</si>
  <si>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</si>
  <si>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</si>
  <si>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</si>
  <si>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</si>
  <si>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</si>
  <si>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</si>
  <si>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</si>
  <si>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</si>
  <si>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</si>
  <si>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</si>
  <si>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</si>
  <si>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</si>
  <si>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</si>
  <si>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</si>
  <si>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</si>
  <si>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</si>
  <si>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</si>
  <si>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</si>
  <si>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</si>
  <si>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</si>
  <si>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</si>
  <si>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</si>
  <si>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</si>
  <si>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</si>
  <si>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</si>
  <si>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</si>
  <si>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</si>
  <si>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012700419</t>
  </si>
  <si>
    <t>AOP
oznaka</t>
  </si>
  <si>
    <t>.</t>
  </si>
  <si>
    <t>AKTIVA</t>
  </si>
  <si>
    <t>DODATAK BILANCI (popunjava poduzetnik koji sastavlja konsolidirani financijski izvještaj)</t>
  </si>
  <si>
    <t>A)  KAPITAL I REZERVE (063+064+065+071+072+075+078)</t>
  </si>
  <si>
    <t>A) KAPITAL I REZERVE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</si>
  <si>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</si>
  <si>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</si>
  <si>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t xml:space="preserve">    2. Kamate, tečajne razlike i drugi rashodi iz odnosa s nepovezanim poduzetnicima i drugim osobama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</si>
  <si>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</si>
  <si>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</si>
  <si>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r>
      <t xml:space="preserve">I. POSLOVNI PRIHODI </t>
    </r>
    <r>
      <rPr>
        <sz val="9"/>
        <rFont val="Calibri"/>
        <family val="2"/>
      </rPr>
      <t>(112+113)</t>
    </r>
  </si>
  <si>
    <r>
      <t xml:space="preserve">II. POSLOVNI RASHODI </t>
    </r>
    <r>
      <rPr>
        <sz val="9"/>
        <rFont val="Calibri"/>
        <family val="2"/>
      </rPr>
      <t>(115+116+120+124+125+126+129+130)</t>
    </r>
  </si>
  <si>
    <r>
      <t xml:space="preserve">    2. Materijalni troškovi </t>
    </r>
    <r>
      <rPr>
        <sz val="9"/>
        <rFont val="Calibri"/>
        <family val="2"/>
      </rPr>
      <t>(117 do 119)</t>
    </r>
  </si>
  <si>
    <r>
      <t xml:space="preserve">   3. Troškovi osoblja </t>
    </r>
    <r>
      <rPr>
        <sz val="9"/>
        <rFont val="Calibri"/>
        <family val="2"/>
      </rPr>
      <t>(121 do 123)</t>
    </r>
  </si>
  <si>
    <r>
      <t xml:space="preserve">   6. Vrijednosno usklađivanje </t>
    </r>
    <r>
      <rPr>
        <sz val="9"/>
        <rFont val="Calibri"/>
        <family val="2"/>
      </rPr>
      <t>(127+128)</t>
    </r>
  </si>
  <si>
    <r>
      <t xml:space="preserve">III. FINANCIJSKI PRIHODI </t>
    </r>
    <r>
      <rPr>
        <sz val="9"/>
        <rFont val="Calibri"/>
        <family val="2"/>
      </rPr>
      <t>(132 do 136)</t>
    </r>
  </si>
  <si>
    <r>
      <t xml:space="preserve">IV. FINANCIJSKI RASHODI </t>
    </r>
    <r>
      <rPr>
        <sz val="9"/>
        <rFont val="Calibri"/>
        <family val="2"/>
      </rPr>
      <t>(138 do 141)</t>
    </r>
  </si>
  <si>
    <r>
      <t xml:space="preserve">IX.  UKUPNI PRIHODI </t>
    </r>
    <r>
      <rPr>
        <sz val="9"/>
        <rFont val="Calibri"/>
        <family val="2"/>
      </rPr>
      <t>(111+131+142 + 144)</t>
    </r>
  </si>
  <si>
    <r>
      <t xml:space="preserve">X.   UKUPNI RASHODI </t>
    </r>
    <r>
      <rPr>
        <sz val="9"/>
        <rFont val="Calibri"/>
        <family val="2"/>
      </rPr>
      <t>(114+137+143 + 145)</t>
    </r>
  </si>
  <si>
    <r>
      <t xml:space="preserve">XI.  DOBIT ILI GUBITAK PRIJE OPOREZIVANJA </t>
    </r>
    <r>
      <rPr>
        <sz val="9"/>
        <rFont val="Calibri"/>
        <family val="2"/>
      </rPr>
      <t>(146-147)</t>
    </r>
  </si>
  <si>
    <r>
      <t xml:space="preserve">XIII. DOBIT ILI GUBITAK RAZDOBLJA </t>
    </r>
    <r>
      <rPr>
        <sz val="9"/>
        <rFont val="Calibri"/>
        <family val="2"/>
      </rPr>
      <t>(148-151)</t>
    </r>
  </si>
  <si>
    <r>
      <t xml:space="preserve">II. OSTALA SVEOBUHVATNA DOBIT/GUBITAK PRIJE POREZA </t>
    </r>
    <r>
      <rPr>
        <sz val="9"/>
        <rFont val="Calibri"/>
        <family val="2"/>
      </rPr>
      <t>(159 do 165)</t>
    </r>
  </si>
  <si>
    <t>B2) NETO SMANJENJE NOVČANOG TIJEKA OD INVESTICIJSKIH AKTIVNOSTI (024-020)</t>
  </si>
  <si>
    <r>
      <t>IV. NETO OSTALA SVEOBUHVATNA DOBIT ILI GUBITAK RAZDOBLJA</t>
    </r>
    <r>
      <rPr>
        <sz val="9"/>
        <rFont val="Calibri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</si>
  <si>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</si>
  <si>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</si>
  <si>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</si>
  <si>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C1) NETO POVEĆANJE NOVČANOG TIJEKA OD FINANCIJSKIH AKTIVNOSTI (030-036)</t>
  </si>
  <si>
    <t>C2) NETO SMANJENJE NOVČANOG TIJEKA OD FINANCIJSKIH AKTIVNOSTI (036-030)</t>
  </si>
  <si>
    <t>DA</t>
  </si>
  <si>
    <t>GALEB d.d.</t>
  </si>
  <si>
    <t>GRATEKS d.o.o.</t>
  </si>
  <si>
    <t>LAURIS MODA d.o.o.</t>
  </si>
  <si>
    <t>PRO SPORT 98 d.o.o.</t>
  </si>
  <si>
    <t>Omiš, Punta 6</t>
  </si>
  <si>
    <t>Zagreb, Ulica grada Gospića 1a</t>
  </si>
  <si>
    <t>Zagreb, Bani 71</t>
  </si>
  <si>
    <t>01039312</t>
  </si>
  <si>
    <t>03114007</t>
  </si>
  <si>
    <t>01585991</t>
  </si>
  <si>
    <t>01378155</t>
  </si>
  <si>
    <t>TEKSTILPROMET d.d.</t>
  </si>
  <si>
    <t>01.01.2017.</t>
  </si>
  <si>
    <t xml:space="preserve">   7. Biološka imovina</t>
  </si>
  <si>
    <t>KATICA KRPAN</t>
  </si>
  <si>
    <t>HRVOJE ŠIMIĆ</t>
  </si>
  <si>
    <r>
      <t xml:space="preserve">B)  DUGOTRAJNA IMOVINA </t>
    </r>
    <r>
      <rPr>
        <sz val="9"/>
        <rFont val="Calibri"/>
        <family val="2"/>
      </rPr>
      <t>(003+010+020+029+033)</t>
    </r>
  </si>
  <si>
    <r>
      <t xml:space="preserve">C)  KRATKOTRAJNA IMOVINA </t>
    </r>
    <r>
      <rPr>
        <sz val="9"/>
        <rFont val="Calibri"/>
        <family val="2"/>
      </rPr>
      <t>(035+043+050+058)</t>
    </r>
  </si>
  <si>
    <r>
      <t xml:space="preserve">E)  UKUPNO AKTIVA </t>
    </r>
    <r>
      <rPr>
        <sz val="9"/>
        <rFont val="Calibri"/>
        <family val="2"/>
      </rPr>
      <t>(001+002+034+059)</t>
    </r>
  </si>
  <si>
    <r>
      <t xml:space="preserve">B)  REZERVIRANJA </t>
    </r>
    <r>
      <rPr>
        <sz val="9"/>
        <rFont val="Calibri"/>
        <family val="2"/>
      </rPr>
      <t>(080 do 082)</t>
    </r>
  </si>
  <si>
    <r>
      <t xml:space="preserve">C)  DUGOROČNE OBVEZE </t>
    </r>
    <r>
      <rPr>
        <sz val="9"/>
        <rFont val="Calibri"/>
        <family val="2"/>
      </rPr>
      <t>(084 do 092)</t>
    </r>
  </si>
  <si>
    <r>
      <t xml:space="preserve">D)  KRATKOROČNE OBVEZE </t>
    </r>
    <r>
      <rPr>
        <sz val="9"/>
        <rFont val="Calibri"/>
        <family val="2"/>
      </rPr>
      <t>(094 do 105)</t>
    </r>
  </si>
  <si>
    <r>
      <t xml:space="preserve">F) UKUPNO – PASIVA </t>
    </r>
    <r>
      <rPr>
        <sz val="9"/>
        <rFont val="Calibri"/>
        <family val="2"/>
      </rPr>
      <t>(062+079+083+093+106)</t>
    </r>
  </si>
  <si>
    <t>Sarajevo, Kundurdžiluk 14</t>
  </si>
  <si>
    <t>30.09.2017.</t>
  </si>
  <si>
    <t>stanje na dan 30.09.2017. godine</t>
  </si>
  <si>
    <t>u razdoblju 01.01.2017. do 30.09.2017. godine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</si>
</sst>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60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Gray">
        <fgColor indexed="22"/>
        <bgColor theme="0" tint="-0.0499799996614456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ill="1" applyAlignment="1">
      <alignment/>
    </xf>
    <xf numFmtId="165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vertical="center"/>
      <protection hidden="1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165" fontId="4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hidden="1"/>
    </xf>
    <xf numFmtId="3" fontId="5" fillId="0" borderId="14" xfId="0" applyNumberFormat="1" applyFont="1" applyFill="1" applyBorder="1" applyAlignment="1" applyProtection="1">
      <alignment vertical="center"/>
      <protection hidden="1"/>
    </xf>
    <xf numFmtId="0" fontId="8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3" fontId="11" fillId="0" borderId="16" xfId="0" applyNumberFormat="1" applyFont="1" applyFill="1" applyBorder="1" applyAlignment="1" applyProtection="1">
      <alignment vertical="center"/>
      <protection locked="0"/>
    </xf>
    <xf numFmtId="3" fontId="11" fillId="0" borderId="16" xfId="0" applyNumberFormat="1" applyFont="1" applyFill="1" applyBorder="1" applyAlignment="1" applyProtection="1">
      <alignment vertical="center"/>
      <protection hidden="1"/>
    </xf>
    <xf numFmtId="3" fontId="30" fillId="33" borderId="16" xfId="0" applyNumberFormat="1" applyFont="1" applyFill="1" applyBorder="1" applyAlignment="1" applyProtection="1">
      <alignment vertical="center"/>
      <protection locked="0"/>
    </xf>
    <xf numFmtId="3" fontId="11" fillId="0" borderId="17" xfId="0" applyNumberFormat="1" applyFont="1" applyFill="1" applyBorder="1" applyAlignment="1" applyProtection="1">
      <alignment vertical="center"/>
      <protection hidden="1"/>
    </xf>
    <xf numFmtId="164" fontId="31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18" xfId="51" applyFont="1" applyFill="1" applyBorder="1" applyAlignment="1" applyProtection="1">
      <alignment horizontal="left" vertical="center" wrapText="1"/>
      <protection hidden="1"/>
    </xf>
    <xf numFmtId="0" fontId="32" fillId="0" borderId="19" xfId="51" applyFont="1" applyFill="1" applyBorder="1" applyAlignment="1" applyProtection="1">
      <alignment vertical="center"/>
      <protection hidden="1"/>
    </xf>
    <xf numFmtId="0" fontId="32" fillId="0" borderId="0" xfId="51" applyFont="1" applyFill="1" applyBorder="1" applyAlignment="1" applyProtection="1">
      <alignment horizontal="center" vertical="center" wrapText="1"/>
      <protection hidden="1"/>
    </xf>
    <xf numFmtId="0" fontId="31" fillId="0" borderId="0" xfId="51" applyFont="1" applyFill="1" applyBorder="1" applyAlignment="1" applyProtection="1">
      <alignment horizontal="right" vertical="center" wrapText="1"/>
      <protection hidden="1"/>
    </xf>
    <xf numFmtId="0" fontId="3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31" fillId="0" borderId="0" xfId="51" applyFont="1" applyFill="1" applyBorder="1" applyAlignment="1" applyProtection="1">
      <alignment horizontal="left" vertical="center"/>
      <protection hidden="1"/>
    </xf>
    <xf numFmtId="0" fontId="31" fillId="0" borderId="18" xfId="51" applyFont="1" applyFill="1" applyBorder="1" applyAlignment="1" applyProtection="1">
      <alignment horizontal="right" vertical="center"/>
      <protection hidden="1" locked="0"/>
    </xf>
    <xf numFmtId="0" fontId="32" fillId="0" borderId="0" xfId="51" applyFont="1" applyFill="1" applyBorder="1" applyAlignment="1" applyProtection="1">
      <alignment horizontal="right" vertical="center"/>
      <protection hidden="1"/>
    </xf>
    <xf numFmtId="0" fontId="31" fillId="0" borderId="15" xfId="51" applyFont="1" applyFill="1" applyBorder="1" applyAlignment="1" applyProtection="1">
      <alignment horizontal="center" vertical="center"/>
      <protection hidden="1" locked="0"/>
    </xf>
    <xf numFmtId="49" fontId="31" fillId="0" borderId="15" xfId="51" applyNumberFormat="1" applyFont="1" applyFill="1" applyBorder="1" applyAlignment="1" applyProtection="1">
      <alignment horizontal="right" vertical="center"/>
      <protection hidden="1" locked="0"/>
    </xf>
    <xf numFmtId="0" fontId="32" fillId="0" borderId="0" xfId="51" applyFont="1" applyFill="1" applyBorder="1" applyAlignment="1" applyProtection="1">
      <alignment horizontal="center" vertical="center"/>
      <protection hidden="1" locked="0"/>
    </xf>
    <xf numFmtId="0" fontId="31" fillId="0" borderId="19" xfId="51" applyFont="1" applyFill="1" applyBorder="1" applyAlignment="1" applyProtection="1">
      <alignment horizontal="right" vertical="center"/>
      <protection hidden="1" locked="0"/>
    </xf>
    <xf numFmtId="0" fontId="31" fillId="0" borderId="0" xfId="51" applyFont="1" applyFill="1" applyBorder="1" applyAlignment="1" applyProtection="1">
      <alignment horizontal="right" vertical="center"/>
      <protection hidden="1" locked="0"/>
    </xf>
    <xf numFmtId="49" fontId="31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31" fillId="0" borderId="18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18" xfId="51" applyFont="1" applyFill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33" fillId="0" borderId="18" xfId="0" applyFont="1" applyFill="1" applyBorder="1" applyAlignment="1" applyProtection="1">
      <alignment vertical="center"/>
      <protection hidden="1"/>
    </xf>
    <xf numFmtId="0" fontId="31" fillId="0" borderId="19" xfId="51" applyFont="1" applyFill="1" applyBorder="1" applyAlignment="1" applyProtection="1">
      <alignment vertical="center"/>
      <protection hidden="1"/>
    </xf>
    <xf numFmtId="0" fontId="32" fillId="0" borderId="0" xfId="0" applyFont="1" applyFill="1" applyAlignment="1">
      <alignment/>
    </xf>
    <xf numFmtId="0" fontId="30" fillId="0" borderId="12" xfId="0" applyFont="1" applyFill="1" applyBorder="1" applyAlignment="1" applyProtection="1">
      <alignment horizontal="center" vertical="center" wrapText="1"/>
      <protection hidden="1"/>
    </xf>
    <xf numFmtId="165" fontId="30" fillId="0" borderId="10" xfId="0" applyNumberFormat="1" applyFont="1" applyFill="1" applyBorder="1" applyAlignment="1">
      <alignment horizontal="center" vertical="center"/>
    </xf>
    <xf numFmtId="165" fontId="30" fillId="0" borderId="20" xfId="0" applyNumberFormat="1" applyFont="1" applyFill="1" applyBorder="1" applyAlignment="1">
      <alignment horizontal="center" vertical="center"/>
    </xf>
    <xf numFmtId="165" fontId="30" fillId="33" borderId="21" xfId="0" applyNumberFormat="1" applyFont="1" applyFill="1" applyBorder="1" applyAlignment="1">
      <alignment horizontal="center" vertical="center"/>
    </xf>
    <xf numFmtId="165" fontId="30" fillId="33" borderId="10" xfId="0" applyNumberFormat="1" applyFont="1" applyFill="1" applyBorder="1" applyAlignment="1">
      <alignment horizontal="center" vertical="center"/>
    </xf>
    <xf numFmtId="165" fontId="31" fillId="33" borderId="10" xfId="0" applyNumberFormat="1" applyFont="1" applyFill="1" applyBorder="1" applyAlignment="1">
      <alignment horizontal="center" vertical="center"/>
    </xf>
    <xf numFmtId="165" fontId="31" fillId="0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 applyProtection="1">
      <alignment vertical="center"/>
      <protection locked="0"/>
    </xf>
    <xf numFmtId="3" fontId="31" fillId="33" borderId="10" xfId="0" applyNumberFormat="1" applyFont="1" applyFill="1" applyBorder="1" applyAlignment="1" applyProtection="1">
      <alignment vertical="center"/>
      <protection hidden="1"/>
    </xf>
    <xf numFmtId="0" fontId="32" fillId="0" borderId="0" xfId="0" applyFont="1" applyFill="1" applyAlignment="1">
      <alignment vertical="center"/>
    </xf>
    <xf numFmtId="3" fontId="34" fillId="0" borderId="16" xfId="0" applyNumberFormat="1" applyFont="1" applyFill="1" applyBorder="1" applyAlignment="1" applyProtection="1">
      <alignment vertical="center"/>
      <protection hidden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1" fillId="0" borderId="0" xfId="51" applyFont="1" applyFill="1" applyBorder="1" applyAlignment="1">
      <alignment vertical="center"/>
      <protection/>
    </xf>
    <xf numFmtId="0" fontId="32" fillId="0" borderId="0" xfId="51" applyFont="1" applyFill="1" applyBorder="1" applyAlignment="1">
      <alignment vertical="center"/>
      <protection/>
    </xf>
    <xf numFmtId="0" fontId="31" fillId="0" borderId="0" xfId="51" applyFont="1" applyFill="1" applyBorder="1" applyAlignment="1" applyProtection="1">
      <alignment horizontal="right" vertical="center"/>
      <protection hidden="1"/>
    </xf>
    <xf numFmtId="0" fontId="32" fillId="0" borderId="0" xfId="51" applyFont="1" applyFill="1" applyBorder="1" applyAlignment="1" applyProtection="1">
      <alignment vertical="center" wrapText="1"/>
      <protection hidden="1"/>
    </xf>
    <xf numFmtId="0" fontId="32" fillId="0" borderId="18" xfId="51" applyFont="1" applyFill="1" applyBorder="1" applyAlignment="1" applyProtection="1">
      <alignment vertical="center" wrapText="1"/>
      <protection hidden="1"/>
    </xf>
    <xf numFmtId="0" fontId="32" fillId="0" borderId="0" xfId="51" applyFont="1" applyFill="1" applyBorder="1" applyAlignment="1" applyProtection="1">
      <alignment horizontal="right" vertical="center" wrapText="1"/>
      <protection hidden="1"/>
    </xf>
    <xf numFmtId="0" fontId="32" fillId="0" borderId="0" xfId="51" applyFont="1" applyFill="1" applyBorder="1" applyAlignment="1" applyProtection="1">
      <alignment horizontal="left" vertical="center"/>
      <protection hidden="1"/>
    </xf>
    <xf numFmtId="0" fontId="31" fillId="0" borderId="0" xfId="51" applyFont="1" applyFill="1" applyBorder="1" applyAlignment="1" applyProtection="1">
      <alignment vertical="center"/>
      <protection hidden="1"/>
    </xf>
    <xf numFmtId="0" fontId="32" fillId="0" borderId="19" xfId="51" applyFont="1" applyFill="1" applyBorder="1" applyAlignment="1">
      <alignment vertical="center"/>
      <protection/>
    </xf>
    <xf numFmtId="0" fontId="32" fillId="0" borderId="18" xfId="51" applyFont="1" applyFill="1" applyBorder="1" applyAlignment="1" applyProtection="1">
      <alignment horizontal="left" vertical="center"/>
      <protection hidden="1"/>
    </xf>
    <xf numFmtId="0" fontId="32" fillId="0" borderId="19" xfId="51" applyFont="1" applyFill="1" applyBorder="1" applyAlignment="1" applyProtection="1">
      <alignment horizontal="left" vertical="center"/>
      <protection hidden="1"/>
    </xf>
    <xf numFmtId="0" fontId="32" fillId="0" borderId="22" xfId="51" applyFont="1" applyFill="1" applyBorder="1" applyAlignment="1" applyProtection="1">
      <alignment vertical="center"/>
      <protection hidden="1"/>
    </xf>
    <xf numFmtId="0" fontId="32" fillId="0" borderId="23" xfId="51" applyFont="1" applyFill="1" applyBorder="1" applyAlignment="1" applyProtection="1">
      <alignment vertical="center"/>
      <protection hidden="1"/>
    </xf>
    <xf numFmtId="0" fontId="32" fillId="0" borderId="0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24" xfId="51" applyFont="1" applyFill="1" applyBorder="1" applyAlignment="1" applyProtection="1">
      <alignment vertical="center"/>
      <protection hidden="1"/>
    </xf>
    <xf numFmtId="0" fontId="32" fillId="0" borderId="24" xfId="51" applyFont="1" applyFill="1" applyBorder="1" applyAlignment="1">
      <alignment vertical="center"/>
      <protection/>
    </xf>
    <xf numFmtId="0" fontId="32" fillId="0" borderId="25" xfId="51" applyFont="1" applyFill="1" applyBorder="1" applyAlignment="1" applyProtection="1">
      <alignment vertical="center"/>
      <protection hidden="1"/>
    </xf>
    <xf numFmtId="0" fontId="32" fillId="0" borderId="26" xfId="51" applyFont="1" applyFill="1" applyBorder="1" applyAlignment="1" applyProtection="1">
      <alignment horizontal="right" vertical="center" wrapText="1"/>
      <protection hidden="1"/>
    </xf>
    <xf numFmtId="0" fontId="32" fillId="0" borderId="27" xfId="51" applyFont="1" applyFill="1" applyBorder="1" applyAlignment="1" applyProtection="1">
      <alignment horizontal="right" vertical="center" wrapText="1"/>
      <protection hidden="1"/>
    </xf>
    <xf numFmtId="0" fontId="32" fillId="0" borderId="27" xfId="51" applyFont="1" applyFill="1" applyBorder="1" applyAlignment="1" applyProtection="1">
      <alignment vertical="center"/>
      <protection hidden="1"/>
    </xf>
    <xf numFmtId="0" fontId="32" fillId="0" borderId="28" xfId="51" applyFont="1" applyFill="1" applyBorder="1" applyAlignment="1" applyProtection="1">
      <alignment vertical="center"/>
      <protection hidden="1"/>
    </xf>
    <xf numFmtId="165" fontId="30" fillId="0" borderId="29" xfId="0" applyNumberFormat="1" applyFont="1" applyFill="1" applyBorder="1" applyAlignment="1">
      <alignment horizontal="center" vertical="center"/>
    </xf>
    <xf numFmtId="165" fontId="31" fillId="0" borderId="29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 applyProtection="1">
      <alignment horizontal="center" vertical="center"/>
      <protection hidden="1"/>
    </xf>
    <xf numFmtId="3" fontId="35" fillId="0" borderId="10" xfId="0" applyNumberFormat="1" applyFont="1" applyFill="1" applyBorder="1" applyAlignment="1" applyProtection="1">
      <alignment vertical="center"/>
      <protection locked="0"/>
    </xf>
    <xf numFmtId="3" fontId="30" fillId="0" borderId="16" xfId="0" applyNumberFormat="1" applyFont="1" applyFill="1" applyBorder="1" applyAlignment="1" applyProtection="1">
      <alignment vertical="center"/>
      <protection locked="0"/>
    </xf>
    <xf numFmtId="0" fontId="11" fillId="0" borderId="30" xfId="0" applyFont="1" applyFill="1" applyBorder="1" applyAlignment="1">
      <alignment vertical="center"/>
    </xf>
    <xf numFmtId="3" fontId="30" fillId="0" borderId="29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hidden="1"/>
    </xf>
    <xf numFmtId="3" fontId="30" fillId="0" borderId="11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Alignment="1">
      <alignment vertical="center"/>
    </xf>
    <xf numFmtId="3" fontId="30" fillId="34" borderId="31" xfId="0" applyNumberFormat="1" applyFont="1" applyFill="1" applyBorder="1" applyAlignment="1" applyProtection="1">
      <alignment vertical="center"/>
      <protection hidden="1"/>
    </xf>
    <xf numFmtId="3" fontId="30" fillId="34" borderId="16" xfId="0" applyNumberFormat="1" applyFont="1" applyFill="1" applyBorder="1" applyAlignment="1" applyProtection="1">
      <alignment vertical="center"/>
      <protection hidden="1"/>
    </xf>
    <xf numFmtId="3" fontId="34" fillId="0" borderId="10" xfId="0" applyNumberFormat="1" applyFont="1" applyFill="1" applyBorder="1" applyAlignment="1" applyProtection="1">
      <alignment vertical="center"/>
      <protection locked="0"/>
    </xf>
    <xf numFmtId="0" fontId="31" fillId="35" borderId="32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Border="1" applyAlignment="1">
      <alignment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/>
    </xf>
    <xf numFmtId="3" fontId="32" fillId="0" borderId="29" xfId="0" applyNumberFormat="1" applyFont="1" applyFill="1" applyBorder="1" applyAlignment="1" applyProtection="1">
      <alignment vertical="center"/>
      <protection locked="0"/>
    </xf>
    <xf numFmtId="3" fontId="31" fillId="33" borderId="11" xfId="0" applyNumberFormat="1" applyFont="1" applyFill="1" applyBorder="1" applyAlignment="1" applyProtection="1">
      <alignment vertical="center"/>
      <protection hidden="1"/>
    </xf>
    <xf numFmtId="0" fontId="32" fillId="0" borderId="19" xfId="51" applyFont="1" applyFill="1" applyBorder="1" applyAlignment="1" applyProtection="1">
      <alignment vertical="center" wrapText="1"/>
      <protection hidden="1"/>
    </xf>
    <xf numFmtId="0" fontId="31" fillId="0" borderId="0" xfId="51" applyFont="1" applyFill="1" applyBorder="1" applyAlignment="1" applyProtection="1">
      <alignment horizontal="center" vertical="center"/>
      <protection hidden="1"/>
    </xf>
    <xf numFmtId="3" fontId="11" fillId="36" borderId="10" xfId="0" applyNumberFormat="1" applyFont="1" applyFill="1" applyBorder="1" applyAlignment="1" applyProtection="1">
      <alignment vertical="center"/>
      <protection locked="0"/>
    </xf>
    <xf numFmtId="3" fontId="34" fillId="0" borderId="16" xfId="0" applyNumberFormat="1" applyFont="1" applyFill="1" applyBorder="1" applyAlignment="1" applyProtection="1">
      <alignment vertical="center"/>
      <protection locked="0"/>
    </xf>
    <xf numFmtId="3" fontId="32" fillId="0" borderId="0" xfId="0" applyNumberFormat="1" applyFont="1" applyFill="1" applyAlignment="1">
      <alignment vertical="center"/>
    </xf>
    <xf numFmtId="0" fontId="32" fillId="0" borderId="33" xfId="0" applyFont="1" applyFill="1" applyBorder="1" applyAlignment="1">
      <alignment horizontal="left" vertical="center" wrapText="1"/>
    </xf>
    <xf numFmtId="3" fontId="32" fillId="0" borderId="34" xfId="0" applyNumberFormat="1" applyFont="1" applyFill="1" applyBorder="1" applyAlignment="1" applyProtection="1">
      <alignment vertical="center"/>
      <protection locked="0"/>
    </xf>
    <xf numFmtId="0" fontId="31" fillId="33" borderId="33" xfId="0" applyFont="1" applyFill="1" applyBorder="1" applyAlignment="1">
      <alignment horizontal="left" vertical="center" wrapText="1"/>
    </xf>
    <xf numFmtId="3" fontId="31" fillId="33" borderId="34" xfId="0" applyNumberFormat="1" applyFont="1" applyFill="1" applyBorder="1" applyAlignment="1" applyProtection="1">
      <alignment vertical="center"/>
      <protection hidden="1"/>
    </xf>
    <xf numFmtId="165" fontId="31" fillId="0" borderId="35" xfId="0" applyNumberFormat="1" applyFont="1" applyFill="1" applyBorder="1" applyAlignment="1">
      <alignment horizontal="center" vertical="center"/>
    </xf>
    <xf numFmtId="0" fontId="33" fillId="0" borderId="18" xfId="0" applyFont="1" applyBorder="1" applyAlignment="1" applyProtection="1">
      <alignment horizontal="left" vertical="center"/>
      <protection hidden="1"/>
    </xf>
    <xf numFmtId="0" fontId="33" fillId="0" borderId="0" xfId="0" applyFont="1" applyBorder="1" applyAlignment="1" applyProtection="1">
      <alignment horizontal="left" vertical="center"/>
      <protection hidden="1"/>
    </xf>
    <xf numFmtId="0" fontId="32" fillId="0" borderId="0" xfId="51" applyFont="1" applyFill="1" applyBorder="1" applyAlignment="1" applyProtection="1">
      <alignment vertical="center"/>
      <protection hidden="1"/>
    </xf>
    <xf numFmtId="0" fontId="32" fillId="0" borderId="0" xfId="51" applyFont="1" applyFill="1" applyBorder="1" applyAlignment="1" applyProtection="1">
      <alignment horizontal="center" vertical="center"/>
      <protection hidden="1"/>
    </xf>
    <xf numFmtId="0" fontId="32" fillId="0" borderId="19" xfId="51" applyFont="1" applyFill="1" applyBorder="1" applyAlignment="1" applyProtection="1">
      <alignment horizontal="right" vertical="center"/>
      <protection hidden="1"/>
    </xf>
    <xf numFmtId="1" fontId="31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19" xfId="51" applyFont="1" applyFill="1" applyBorder="1" applyAlignment="1" applyProtection="1">
      <alignment horizontal="right" vertical="center" wrapText="1"/>
      <protection hidden="1"/>
    </xf>
    <xf numFmtId="0" fontId="30" fillId="35" borderId="15" xfId="0" applyFont="1" applyFill="1" applyBorder="1" applyAlignment="1" applyProtection="1">
      <alignment horizontal="center" vertical="center" wrapText="1"/>
      <protection hidden="1"/>
    </xf>
    <xf numFmtId="0" fontId="30" fillId="35" borderId="12" xfId="0" applyFont="1" applyFill="1" applyBorder="1" applyAlignment="1" applyProtection="1">
      <alignment horizontal="center" vertical="center" wrapText="1"/>
      <protection hidden="1"/>
    </xf>
    <xf numFmtId="3" fontId="31" fillId="36" borderId="15" xfId="51" applyNumberFormat="1" applyFont="1" applyFill="1" applyBorder="1" applyAlignment="1" applyProtection="1">
      <alignment horizontal="right" vertical="center"/>
      <protection hidden="1" locked="0"/>
    </xf>
    <xf numFmtId="0" fontId="30" fillId="0" borderId="3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30" fillId="35" borderId="32" xfId="0" applyFont="1" applyFill="1" applyBorder="1" applyAlignment="1" applyProtection="1">
      <alignment horizontal="center" vertical="center" wrapText="1"/>
      <protection hidden="1"/>
    </xf>
    <xf numFmtId="0" fontId="30" fillId="35" borderId="15" xfId="0" applyFont="1" applyFill="1" applyBorder="1" applyAlignment="1" applyProtection="1">
      <alignment horizontal="center" vertical="center"/>
      <protection hidden="1"/>
    </xf>
    <xf numFmtId="0" fontId="30" fillId="33" borderId="37" xfId="0" applyFont="1" applyFill="1" applyBorder="1" applyAlignment="1">
      <alignment horizontal="left" vertical="center" wrapText="1"/>
    </xf>
    <xf numFmtId="3" fontId="30" fillId="33" borderId="31" xfId="0" applyNumberFormat="1" applyFont="1" applyFill="1" applyBorder="1" applyAlignment="1" applyProtection="1">
      <alignment vertical="center"/>
      <protection locked="0"/>
    </xf>
    <xf numFmtId="0" fontId="30" fillId="33" borderId="36" xfId="0" applyFont="1" applyFill="1" applyBorder="1" applyAlignment="1">
      <alignment horizontal="left" vertical="center" wrapText="1"/>
    </xf>
    <xf numFmtId="0" fontId="30" fillId="36" borderId="36" xfId="0" applyFont="1" applyFill="1" applyBorder="1" applyAlignment="1">
      <alignment horizontal="left" vertical="center" wrapText="1"/>
    </xf>
    <xf numFmtId="165" fontId="30" fillId="36" borderId="10" xfId="0" applyNumberFormat="1" applyFont="1" applyFill="1" applyBorder="1" applyAlignment="1">
      <alignment horizontal="center" vertical="center"/>
    </xf>
    <xf numFmtId="3" fontId="34" fillId="37" borderId="16" xfId="0" applyNumberFormat="1" applyFont="1" applyFill="1" applyBorder="1" applyAlignment="1" applyProtection="1">
      <alignment vertical="center"/>
      <protection hidden="1"/>
    </xf>
    <xf numFmtId="3" fontId="34" fillId="37" borderId="38" xfId="0" applyNumberFormat="1" applyFont="1" applyFill="1" applyBorder="1" applyAlignment="1" applyProtection="1">
      <alignment vertical="center"/>
      <protection hidden="1"/>
    </xf>
    <xf numFmtId="165" fontId="30" fillId="0" borderId="13" xfId="0" applyNumberFormat="1" applyFont="1" applyFill="1" applyBorder="1" applyAlignment="1">
      <alignment horizontal="center" vertical="center"/>
    </xf>
    <xf numFmtId="3" fontId="34" fillId="37" borderId="39" xfId="0" applyNumberFormat="1" applyFont="1" applyFill="1" applyBorder="1" applyAlignment="1" applyProtection="1">
      <alignment vertical="center"/>
      <protection hidden="1"/>
    </xf>
    <xf numFmtId="3" fontId="34" fillId="36" borderId="16" xfId="0" applyNumberFormat="1" applyFont="1" applyFill="1" applyBorder="1" applyAlignment="1" applyProtection="1">
      <alignment vertical="center"/>
      <protection locked="0"/>
    </xf>
    <xf numFmtId="0" fontId="30" fillId="33" borderId="40" xfId="0" applyFont="1" applyFill="1" applyBorder="1" applyAlignment="1">
      <alignment horizontal="left" vertical="center" wrapText="1"/>
    </xf>
    <xf numFmtId="165" fontId="30" fillId="33" borderId="11" xfId="0" applyNumberFormat="1" applyFont="1" applyFill="1" applyBorder="1" applyAlignment="1">
      <alignment horizontal="center" vertical="center"/>
    </xf>
    <xf numFmtId="3" fontId="30" fillId="33" borderId="17" xfId="0" applyNumberFormat="1" applyFont="1" applyFill="1" applyBorder="1" applyAlignment="1" applyProtection="1">
      <alignment vertical="center"/>
      <protection locked="0"/>
    </xf>
    <xf numFmtId="165" fontId="30" fillId="33" borderId="20" xfId="0" applyNumberFormat="1" applyFont="1" applyFill="1" applyBorder="1" applyAlignment="1">
      <alignment horizontal="center" vertical="center"/>
    </xf>
    <xf numFmtId="0" fontId="30" fillId="35" borderId="41" xfId="0" applyFont="1" applyFill="1" applyBorder="1" applyAlignment="1" applyProtection="1">
      <alignment horizontal="center" vertical="center" wrapText="1"/>
      <protection hidden="1"/>
    </xf>
    <xf numFmtId="0" fontId="30" fillId="35" borderId="42" xfId="0" applyFont="1" applyFill="1" applyBorder="1" applyAlignment="1" applyProtection="1">
      <alignment horizontal="center" vertical="center" wrapText="1"/>
      <protection hidden="1"/>
    </xf>
    <xf numFmtId="3" fontId="30" fillId="33" borderId="43" xfId="0" applyNumberFormat="1" applyFont="1" applyFill="1" applyBorder="1" applyAlignment="1" applyProtection="1">
      <alignment vertical="center"/>
      <protection locked="0"/>
    </xf>
    <xf numFmtId="3" fontId="11" fillId="0" borderId="34" xfId="0" applyNumberFormat="1" applyFont="1" applyFill="1" applyBorder="1" applyAlignment="1" applyProtection="1">
      <alignment vertical="center"/>
      <protection locked="0"/>
    </xf>
    <xf numFmtId="3" fontId="11" fillId="0" borderId="44" xfId="0" applyNumberFormat="1" applyFont="1" applyFill="1" applyBorder="1" applyAlignment="1" applyProtection="1">
      <alignment vertical="center"/>
      <protection locked="0"/>
    </xf>
    <xf numFmtId="0" fontId="30" fillId="33" borderId="45" xfId="0" applyFont="1" applyFill="1" applyBorder="1" applyAlignment="1">
      <alignment horizontal="left" vertical="center" wrapText="1"/>
    </xf>
    <xf numFmtId="3" fontId="30" fillId="33" borderId="43" xfId="0" applyNumberFormat="1" applyFont="1" applyFill="1" applyBorder="1" applyAlignment="1" applyProtection="1">
      <alignment vertical="center"/>
      <protection hidden="1"/>
    </xf>
    <xf numFmtId="0" fontId="35" fillId="0" borderId="46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30" fillId="33" borderId="46" xfId="0" applyFont="1" applyFill="1" applyBorder="1" applyAlignment="1">
      <alignment horizontal="left" vertical="center" wrapText="1"/>
    </xf>
    <xf numFmtId="3" fontId="30" fillId="33" borderId="34" xfId="0" applyNumberFormat="1" applyFont="1" applyFill="1" applyBorder="1" applyAlignment="1" applyProtection="1">
      <alignment vertical="center"/>
      <protection hidden="1"/>
    </xf>
    <xf numFmtId="3" fontId="30" fillId="33" borderId="34" xfId="0" applyNumberFormat="1" applyFont="1" applyFill="1" applyBorder="1" applyAlignment="1" applyProtection="1">
      <alignment vertical="center"/>
      <protection locked="0"/>
    </xf>
    <xf numFmtId="0" fontId="30" fillId="33" borderId="47" xfId="0" applyFont="1" applyFill="1" applyBorder="1" applyAlignment="1">
      <alignment horizontal="left" vertical="center" wrapText="1"/>
    </xf>
    <xf numFmtId="3" fontId="30" fillId="33" borderId="48" xfId="0" applyNumberFormat="1" applyFont="1" applyFill="1" applyBorder="1" applyAlignment="1" applyProtection="1">
      <alignment vertical="center"/>
      <protection locked="0"/>
    </xf>
    <xf numFmtId="0" fontId="11" fillId="0" borderId="49" xfId="0" applyFont="1" applyFill="1" applyBorder="1" applyAlignment="1">
      <alignment horizontal="left" vertical="center" wrapText="1"/>
    </xf>
    <xf numFmtId="165" fontId="30" fillId="0" borderId="35" xfId="0" applyNumberFormat="1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 applyProtection="1">
      <alignment vertical="center"/>
      <protection locked="0"/>
    </xf>
    <xf numFmtId="3" fontId="11" fillId="0" borderId="50" xfId="0" applyNumberFormat="1" applyFont="1" applyFill="1" applyBorder="1" applyAlignment="1" applyProtection="1">
      <alignment vertical="center"/>
      <protection locked="0"/>
    </xf>
    <xf numFmtId="0" fontId="30" fillId="35" borderId="51" xfId="0" applyFont="1" applyFill="1" applyBorder="1" applyAlignment="1" applyProtection="1">
      <alignment horizontal="center" vertical="center" wrapText="1"/>
      <protection hidden="1"/>
    </xf>
    <xf numFmtId="0" fontId="30" fillId="0" borderId="52" xfId="0" applyFont="1" applyFill="1" applyBorder="1" applyAlignment="1" applyProtection="1">
      <alignment horizontal="center" vertical="center" wrapText="1"/>
      <protection hidden="1"/>
    </xf>
    <xf numFmtId="0" fontId="30" fillId="0" borderId="51" xfId="0" applyFont="1" applyFill="1" applyBorder="1" applyAlignment="1" applyProtection="1">
      <alignment horizontal="center" vertical="center" wrapText="1"/>
      <protection hidden="1"/>
    </xf>
    <xf numFmtId="0" fontId="30" fillId="0" borderId="46" xfId="0" applyFont="1" applyFill="1" applyBorder="1" applyAlignment="1">
      <alignment horizontal="left" vertical="center" wrapText="1"/>
    </xf>
    <xf numFmtId="3" fontId="35" fillId="0" borderId="34" xfId="0" applyNumberFormat="1" applyFont="1" applyFill="1" applyBorder="1" applyAlignment="1" applyProtection="1">
      <alignment vertical="center"/>
      <protection locked="0"/>
    </xf>
    <xf numFmtId="3" fontId="34" fillId="0" borderId="34" xfId="0" applyNumberFormat="1" applyFont="1" applyFill="1" applyBorder="1" applyAlignment="1" applyProtection="1">
      <alignment vertical="center"/>
      <protection locked="0"/>
    </xf>
    <xf numFmtId="0" fontId="11" fillId="0" borderId="47" xfId="0" applyFont="1" applyFill="1" applyBorder="1" applyAlignment="1">
      <alignment horizontal="left" vertical="center" wrapText="1"/>
    </xf>
    <xf numFmtId="0" fontId="30" fillId="0" borderId="53" xfId="0" applyFont="1" applyFill="1" applyBorder="1" applyAlignment="1">
      <alignment horizontal="left" vertical="center" wrapText="1"/>
    </xf>
    <xf numFmtId="0" fontId="11" fillId="0" borderId="54" xfId="0" applyFont="1" applyFill="1" applyBorder="1" applyAlignment="1">
      <alignment vertical="center"/>
    </xf>
    <xf numFmtId="0" fontId="30" fillId="0" borderId="45" xfId="0" applyFont="1" applyFill="1" applyBorder="1" applyAlignment="1">
      <alignment horizontal="left" vertical="center" wrapText="1"/>
    </xf>
    <xf numFmtId="3" fontId="30" fillId="0" borderId="43" xfId="0" applyNumberFormat="1" applyFont="1" applyFill="1" applyBorder="1" applyAlignment="1" applyProtection="1">
      <alignment vertical="center"/>
      <protection locked="0"/>
    </xf>
    <xf numFmtId="3" fontId="11" fillId="0" borderId="34" xfId="0" applyNumberFormat="1" applyFont="1" applyFill="1" applyBorder="1" applyAlignment="1" applyProtection="1">
      <alignment vertical="center"/>
      <protection hidden="1"/>
    </xf>
    <xf numFmtId="3" fontId="30" fillId="0" borderId="48" xfId="0" applyNumberFormat="1" applyFont="1" applyFill="1" applyBorder="1" applyAlignment="1" applyProtection="1">
      <alignment vertical="center"/>
      <protection hidden="1"/>
    </xf>
    <xf numFmtId="0" fontId="30" fillId="0" borderId="49" xfId="0" applyFont="1" applyFill="1" applyBorder="1" applyAlignment="1">
      <alignment horizontal="left" vertical="center" wrapText="1"/>
    </xf>
    <xf numFmtId="49" fontId="31" fillId="0" borderId="41" xfId="0" applyNumberFormat="1" applyFont="1" applyFill="1" applyBorder="1" applyAlignment="1">
      <alignment horizontal="center" vertical="center" wrapText="1"/>
    </xf>
    <xf numFmtId="49" fontId="31" fillId="0" borderId="42" xfId="0" applyNumberFormat="1" applyFont="1" applyFill="1" applyBorder="1" applyAlignment="1">
      <alignment horizontal="center" vertical="center" wrapText="1"/>
    </xf>
    <xf numFmtId="3" fontId="32" fillId="0" borderId="43" xfId="0" applyNumberFormat="1" applyFont="1" applyFill="1" applyBorder="1" applyAlignment="1" applyProtection="1">
      <alignment vertical="center"/>
      <protection locked="0"/>
    </xf>
    <xf numFmtId="3" fontId="31" fillId="33" borderId="48" xfId="0" applyNumberFormat="1" applyFont="1" applyFill="1" applyBorder="1" applyAlignment="1" applyProtection="1">
      <alignment vertical="center"/>
      <protection hidden="1"/>
    </xf>
    <xf numFmtId="0" fontId="32" fillId="0" borderId="53" xfId="0" applyFont="1" applyFill="1" applyBorder="1" applyAlignment="1">
      <alignment horizontal="left" vertical="center" wrapText="1"/>
    </xf>
    <xf numFmtId="0" fontId="32" fillId="0" borderId="55" xfId="0" applyFont="1" applyFill="1" applyBorder="1" applyAlignment="1">
      <alignment horizontal="left" vertical="center" wrapText="1"/>
    </xf>
    <xf numFmtId="3" fontId="32" fillId="0" borderId="35" xfId="0" applyNumberFormat="1" applyFont="1" applyFill="1" applyBorder="1" applyAlignment="1" applyProtection="1">
      <alignment vertical="center"/>
      <protection hidden="1"/>
    </xf>
    <xf numFmtId="3" fontId="32" fillId="0" borderId="50" xfId="0" applyNumberFormat="1" applyFont="1" applyFill="1" applyBorder="1" applyAlignment="1" applyProtection="1">
      <alignment vertical="center"/>
      <protection hidden="1"/>
    </xf>
    <xf numFmtId="0" fontId="30" fillId="35" borderId="32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/>
    </xf>
    <xf numFmtId="49" fontId="30" fillId="0" borderId="32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0" fillId="0" borderId="33" xfId="0" applyFont="1" applyFill="1" applyBorder="1" applyAlignment="1">
      <alignment horizontal="left" vertical="center" wrapText="1"/>
    </xf>
    <xf numFmtId="3" fontId="34" fillId="0" borderId="10" xfId="0" applyNumberFormat="1" applyFont="1" applyFill="1" applyBorder="1" applyAlignment="1" applyProtection="1">
      <alignment vertical="center"/>
      <protection hidden="1"/>
    </xf>
    <xf numFmtId="3" fontId="34" fillId="0" borderId="34" xfId="0" applyNumberFormat="1" applyFont="1" applyFill="1" applyBorder="1" applyAlignment="1" applyProtection="1">
      <alignment vertical="center"/>
      <protection hidden="1"/>
    </xf>
    <xf numFmtId="0" fontId="30" fillId="33" borderId="33" xfId="0" applyFont="1" applyFill="1" applyBorder="1" applyAlignment="1">
      <alignment horizontal="left" vertical="center" wrapText="1"/>
    </xf>
    <xf numFmtId="3" fontId="30" fillId="33" borderId="10" xfId="0" applyNumberFormat="1" applyFont="1" applyFill="1" applyBorder="1" applyAlignment="1" applyProtection="1">
      <alignment vertical="center"/>
      <protection hidden="1"/>
    </xf>
    <xf numFmtId="3" fontId="30" fillId="33" borderId="13" xfId="0" applyNumberFormat="1" applyFont="1" applyFill="1" applyBorder="1" applyAlignment="1" applyProtection="1">
      <alignment vertical="center"/>
      <protection hidden="1"/>
    </xf>
    <xf numFmtId="0" fontId="11" fillId="0" borderId="18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3" fontId="34" fillId="0" borderId="13" xfId="0" applyNumberFormat="1" applyFont="1" applyFill="1" applyBorder="1" applyAlignment="1" applyProtection="1">
      <alignment vertical="center"/>
      <protection hidden="1"/>
    </xf>
    <xf numFmtId="3" fontId="11" fillId="0" borderId="13" xfId="0" applyNumberFormat="1" applyFont="1" applyFill="1" applyBorder="1" applyAlignment="1" applyProtection="1">
      <alignment vertical="center"/>
      <protection hidden="1"/>
    </xf>
    <xf numFmtId="3" fontId="11" fillId="0" borderId="56" xfId="0" applyNumberFormat="1" applyFont="1" applyFill="1" applyBorder="1" applyAlignment="1" applyProtection="1">
      <alignment vertical="center"/>
      <protection hidden="1"/>
    </xf>
    <xf numFmtId="3" fontId="11" fillId="0" borderId="13" xfId="0" applyNumberFormat="1" applyFont="1" applyFill="1" applyBorder="1" applyAlignment="1" applyProtection="1">
      <alignment vertical="center"/>
      <protection locked="0"/>
    </xf>
    <xf numFmtId="0" fontId="30" fillId="0" borderId="55" xfId="0" applyFont="1" applyFill="1" applyBorder="1" applyAlignment="1">
      <alignment horizontal="left" vertical="center" wrapText="1"/>
    </xf>
    <xf numFmtId="3" fontId="30" fillId="0" borderId="57" xfId="0" applyNumberFormat="1" applyFont="1" applyFill="1" applyBorder="1" applyAlignment="1" applyProtection="1">
      <alignment vertical="center"/>
      <protection hidden="1"/>
    </xf>
    <xf numFmtId="3" fontId="30" fillId="0" borderId="58" xfId="0" applyNumberFormat="1" applyFont="1" applyFill="1" applyBorder="1" applyAlignment="1" applyProtection="1">
      <alignment vertical="center"/>
      <protection hidden="1"/>
    </xf>
    <xf numFmtId="0" fontId="33" fillId="0" borderId="18" xfId="0" applyFont="1" applyBorder="1" applyAlignment="1" applyProtection="1">
      <alignment horizontal="left" vertical="center"/>
      <protection hidden="1"/>
    </xf>
    <xf numFmtId="0" fontId="33" fillId="0" borderId="0" xfId="0" applyFont="1" applyBorder="1" applyAlignment="1" applyProtection="1">
      <alignment horizontal="left" vertical="center"/>
      <protection hidden="1"/>
    </xf>
    <xf numFmtId="0" fontId="32" fillId="0" borderId="59" xfId="51" applyFont="1" applyFill="1" applyBorder="1" applyAlignment="1" applyProtection="1">
      <alignment horizontal="center" vertical="center"/>
      <protection hidden="1"/>
    </xf>
    <xf numFmtId="0" fontId="32" fillId="0" borderId="27" xfId="51" applyFont="1" applyFill="1" applyBorder="1" applyAlignment="1" applyProtection="1">
      <alignment horizontal="center" vertical="center"/>
      <protection hidden="1"/>
    </xf>
    <xf numFmtId="0" fontId="32" fillId="0" borderId="60" xfId="51" applyFont="1" applyFill="1" applyBorder="1" applyAlignment="1" applyProtection="1">
      <alignment horizontal="right" vertical="center" wrapText="1"/>
      <protection hidden="1"/>
    </xf>
    <xf numFmtId="49" fontId="37" fillId="0" borderId="15" xfId="35" applyNumberFormat="1" applyFont="1" applyFill="1" applyBorder="1" applyAlignment="1" applyProtection="1">
      <alignment horizontal="left" vertical="center"/>
      <protection hidden="1" locked="0"/>
    </xf>
    <xf numFmtId="0" fontId="32" fillId="0" borderId="60" xfId="51" applyFont="1" applyFill="1" applyBorder="1" applyAlignment="1" applyProtection="1">
      <alignment horizontal="right" vertical="center"/>
      <protection hidden="1"/>
    </xf>
    <xf numFmtId="49" fontId="31" fillId="0" borderId="15" xfId="51" applyNumberFormat="1" applyFont="1" applyFill="1" applyBorder="1" applyAlignment="1" applyProtection="1">
      <alignment horizontal="left" vertical="center"/>
      <protection hidden="1" locked="0"/>
    </xf>
    <xf numFmtId="0" fontId="32" fillId="0" borderId="0" xfId="51" applyFont="1" applyFill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horizontal="left" vertical="center"/>
      <protection hidden="1"/>
    </xf>
    <xf numFmtId="0" fontId="32" fillId="0" borderId="0" xfId="51" applyFont="1" applyFill="1" applyBorder="1" applyAlignment="1" applyProtection="1">
      <alignment horizontal="center" vertical="center"/>
      <protection hidden="1"/>
    </xf>
    <xf numFmtId="0" fontId="31" fillId="0" borderId="15" xfId="51" applyFont="1" applyFill="1" applyBorder="1" applyAlignment="1" applyProtection="1">
      <alignment horizontal="left" vertical="center"/>
      <protection hidden="1" locked="0"/>
    </xf>
    <xf numFmtId="0" fontId="31" fillId="0" borderId="15" xfId="51" applyFont="1" applyFill="1" applyBorder="1" applyAlignment="1" applyProtection="1">
      <alignment horizontal="right" vertical="center"/>
      <protection hidden="1" locked="0"/>
    </xf>
    <xf numFmtId="0" fontId="31" fillId="0" borderId="26" xfId="51" applyFont="1" applyFill="1" applyBorder="1" applyAlignment="1" applyProtection="1">
      <alignment horizontal="right" vertical="center"/>
      <protection hidden="1" locked="0"/>
    </xf>
    <xf numFmtId="49" fontId="31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22" xfId="51" applyFont="1" applyFill="1" applyBorder="1" applyAlignment="1" applyProtection="1">
      <alignment vertical="center" wrapText="1"/>
      <protection hidden="1"/>
    </xf>
    <xf numFmtId="0" fontId="31" fillId="0" borderId="27" xfId="51" applyFont="1" applyFill="1" applyBorder="1" applyAlignment="1" applyProtection="1">
      <alignment horizontal="right" vertical="center"/>
      <protection hidden="1" locked="0"/>
    </xf>
    <xf numFmtId="0" fontId="31" fillId="0" borderId="28" xfId="51" applyFont="1" applyFill="1" applyBorder="1" applyAlignment="1" applyProtection="1">
      <alignment horizontal="right" vertical="center"/>
      <protection hidden="1" locked="0"/>
    </xf>
    <xf numFmtId="49" fontId="31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31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19" xfId="51" applyFont="1" applyFill="1" applyBorder="1" applyAlignment="1" applyProtection="1">
      <alignment horizontal="center" vertical="center"/>
      <protection hidden="1"/>
    </xf>
    <xf numFmtId="0" fontId="32" fillId="0" borderId="0" xfId="51" applyFont="1" applyFill="1" applyBorder="1" applyAlignment="1">
      <alignment horizontal="center" vertical="center"/>
      <protection/>
    </xf>
    <xf numFmtId="0" fontId="32" fillId="0" borderId="18" xfId="51" applyFont="1" applyFill="1" applyBorder="1" applyAlignment="1">
      <alignment horizontal="center" vertical="center"/>
      <protection/>
    </xf>
    <xf numFmtId="0" fontId="32" fillId="0" borderId="19" xfId="51" applyFont="1" applyFill="1" applyBorder="1" applyAlignment="1" applyProtection="1">
      <alignment horizontal="right" vertical="center"/>
      <protection hidden="1"/>
    </xf>
    <xf numFmtId="0" fontId="32" fillId="0" borderId="18" xfId="51" applyFont="1" applyFill="1" applyBorder="1" applyAlignment="1" applyProtection="1">
      <alignment horizontal="right" vertical="center"/>
      <protection hidden="1"/>
    </xf>
    <xf numFmtId="0" fontId="37" fillId="0" borderId="15" xfId="35" applyNumberFormat="1" applyFont="1" applyFill="1" applyBorder="1" applyAlignment="1" applyProtection="1">
      <alignment vertical="center"/>
      <protection hidden="1" locked="0"/>
    </xf>
    <xf numFmtId="1" fontId="31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19" xfId="51" applyFont="1" applyFill="1" applyBorder="1" applyAlignment="1" applyProtection="1">
      <alignment horizontal="right" vertical="center" wrapText="1"/>
      <protection hidden="1"/>
    </xf>
    <xf numFmtId="0" fontId="32" fillId="0" borderId="18" xfId="51" applyFont="1" applyFill="1" applyBorder="1" applyAlignment="1" applyProtection="1">
      <alignment horizontal="right" vertical="center" wrapText="1"/>
      <protection hidden="1"/>
    </xf>
    <xf numFmtId="0" fontId="36" fillId="0" borderId="61" xfId="51" applyFont="1" applyFill="1" applyBorder="1" applyAlignment="1">
      <alignment horizontal="left" vertical="center"/>
      <protection/>
    </xf>
    <xf numFmtId="0" fontId="36" fillId="0" borderId="22" xfId="51" applyFont="1" applyFill="1" applyBorder="1" applyAlignment="1">
      <alignment horizontal="left" vertical="center"/>
      <protection/>
    </xf>
    <xf numFmtId="0" fontId="36" fillId="0" borderId="23" xfId="51" applyFont="1" applyFill="1" applyBorder="1" applyAlignment="1">
      <alignment horizontal="left" vertical="center"/>
      <protection/>
    </xf>
    <xf numFmtId="164" fontId="31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31" fillId="0" borderId="60" xfId="51" applyFont="1" applyFill="1" applyBorder="1" applyAlignment="1" applyProtection="1">
      <alignment horizontal="left" vertical="center" wrapText="1"/>
      <protection hidden="1"/>
    </xf>
    <xf numFmtId="0" fontId="31" fillId="0" borderId="19" xfId="51" applyFont="1" applyFill="1" applyBorder="1" applyAlignment="1" applyProtection="1">
      <alignment horizontal="left" vertical="center" wrapText="1"/>
      <protection hidden="1"/>
    </xf>
    <xf numFmtId="0" fontId="31" fillId="0" borderId="60" xfId="51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Border="1" applyAlignment="1">
      <alignment vertical="center" wrapText="1"/>
    </xf>
    <xf numFmtId="0" fontId="30" fillId="0" borderId="62" xfId="0" applyFont="1" applyFill="1" applyBorder="1" applyAlignment="1">
      <alignment horizontal="left" vertical="center" wrapText="1"/>
    </xf>
    <xf numFmtId="0" fontId="11" fillId="0" borderId="63" xfId="0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horizontal="left" vertical="center" wrapText="1"/>
    </xf>
    <xf numFmtId="0" fontId="11" fillId="0" borderId="65" xfId="0" applyFont="1" applyFill="1" applyBorder="1" applyAlignment="1">
      <alignment vertical="center"/>
    </xf>
    <xf numFmtId="0" fontId="11" fillId="0" borderId="66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0" fontId="36" fillId="0" borderId="0" xfId="0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vertical="center" wrapText="1"/>
      <protection hidden="1"/>
    </xf>
    <xf numFmtId="0" fontId="30" fillId="0" borderId="67" xfId="0" applyFont="1" applyFill="1" applyBorder="1" applyAlignment="1">
      <alignment horizontal="left" vertical="center" wrapText="1"/>
    </xf>
    <xf numFmtId="0" fontId="30" fillId="0" borderId="61" xfId="0" applyFont="1" applyFill="1" applyBorder="1" applyAlignment="1">
      <alignment horizontal="left" vertical="center" wrapText="1"/>
    </xf>
    <xf numFmtId="0" fontId="30" fillId="0" borderId="68" xfId="0" applyFont="1" applyFill="1" applyBorder="1" applyAlignment="1">
      <alignment horizontal="left" vertical="center" wrapText="1"/>
    </xf>
    <xf numFmtId="0" fontId="30" fillId="0" borderId="69" xfId="0" applyFont="1" applyFill="1" applyBorder="1" applyAlignment="1">
      <alignment horizontal="left" vertical="center" wrapText="1"/>
    </xf>
    <xf numFmtId="0" fontId="30" fillId="0" borderId="70" xfId="0" applyFont="1" applyFill="1" applyBorder="1" applyAlignment="1">
      <alignment horizontal="left" vertical="center" wrapText="1"/>
    </xf>
    <xf numFmtId="0" fontId="30" fillId="0" borderId="71" xfId="0" applyFont="1" applyFill="1" applyBorder="1" applyAlignment="1">
      <alignment horizontal="left" vertical="center" wrapText="1"/>
    </xf>
    <xf numFmtId="0" fontId="30" fillId="0" borderId="72" xfId="0" applyFont="1" applyFill="1" applyBorder="1" applyAlignment="1">
      <alignment horizontal="left" vertical="center" wrapText="1"/>
    </xf>
    <xf numFmtId="0" fontId="30" fillId="0" borderId="73" xfId="0" applyFont="1" applyFill="1" applyBorder="1" applyAlignment="1">
      <alignment horizontal="left" vertical="center" wrapText="1"/>
    </xf>
    <xf numFmtId="0" fontId="30" fillId="0" borderId="51" xfId="0" applyFont="1" applyFill="1" applyBorder="1" applyAlignment="1">
      <alignment horizontal="left" vertical="center" wrapText="1"/>
    </xf>
    <xf numFmtId="0" fontId="30" fillId="35" borderId="74" xfId="0" applyFont="1" applyFill="1" applyBorder="1" applyAlignment="1" applyProtection="1">
      <alignment horizontal="center" vertical="center" wrapText="1"/>
      <protection hidden="1"/>
    </xf>
    <xf numFmtId="0" fontId="30" fillId="35" borderId="41" xfId="0" applyFont="1" applyFill="1" applyBorder="1" applyAlignment="1" applyProtection="1">
      <alignment horizontal="center" vertical="center" wrapText="1"/>
      <protection hidden="1"/>
    </xf>
    <xf numFmtId="0" fontId="30" fillId="35" borderId="75" xfId="0" applyFont="1" applyFill="1" applyBorder="1" applyAlignment="1" applyProtection="1">
      <alignment horizontal="center" vertical="center" wrapText="1"/>
      <protection hidden="1"/>
    </xf>
    <xf numFmtId="0" fontId="30" fillId="35" borderId="15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left" vertical="center" wrapText="1"/>
      <protection hidden="1"/>
    </xf>
    <xf numFmtId="0" fontId="30" fillId="35" borderId="76" xfId="0" applyFont="1" applyFill="1" applyBorder="1" applyAlignment="1" applyProtection="1">
      <alignment horizontal="center" vertical="center" wrapText="1"/>
      <protection hidden="1"/>
    </xf>
    <xf numFmtId="0" fontId="30" fillId="35" borderId="77" xfId="0" applyFont="1" applyFill="1" applyBorder="1" applyAlignment="1" applyProtection="1">
      <alignment horizontal="center" vertical="center" wrapText="1"/>
      <protection hidden="1"/>
    </xf>
    <xf numFmtId="0" fontId="30" fillId="0" borderId="5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top" wrapText="1"/>
    </xf>
    <xf numFmtId="0" fontId="30" fillId="0" borderId="41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31" fillId="0" borderId="5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51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3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katica.krpan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110" zoomScaleSheetLayoutView="110" zoomScalePageLayoutView="0" workbookViewId="0" topLeftCell="A1">
      <selection activeCell="A1" sqref="A1:I1"/>
    </sheetView>
  </sheetViews>
  <sheetFormatPr defaultColWidth="9.140625" defaultRowHeight="12.75"/>
  <cols>
    <col min="1" max="1" width="16.8515625" style="57" customWidth="1"/>
    <col min="2" max="2" width="15.7109375" style="57" customWidth="1"/>
    <col min="3" max="4" width="9.8515625" style="57" customWidth="1"/>
    <col min="5" max="6" width="8.57421875" style="57" customWidth="1"/>
    <col min="7" max="7" width="15.140625" style="57" customWidth="1"/>
    <col min="8" max="8" width="16.7109375" style="57" customWidth="1"/>
    <col min="9" max="9" width="14.421875" style="57" customWidth="1"/>
    <col min="10" max="16384" width="9.140625" style="57" customWidth="1"/>
  </cols>
  <sheetData>
    <row r="1" spans="1:11" ht="18" customHeight="1">
      <c r="A1" s="225" t="s">
        <v>0</v>
      </c>
      <c r="B1" s="226"/>
      <c r="C1" s="226"/>
      <c r="D1" s="226"/>
      <c r="E1" s="226"/>
      <c r="F1" s="226"/>
      <c r="G1" s="226"/>
      <c r="H1" s="226"/>
      <c r="I1" s="227"/>
      <c r="J1" s="56"/>
      <c r="K1" s="56"/>
    </row>
    <row r="2" spans="1:11" ht="16.5" customHeight="1">
      <c r="A2" s="229" t="s">
        <v>1</v>
      </c>
      <c r="B2" s="229"/>
      <c r="C2" s="229"/>
      <c r="D2" s="230"/>
      <c r="E2" s="228" t="s">
        <v>339</v>
      </c>
      <c r="F2" s="228"/>
      <c r="G2" s="99" t="s">
        <v>2</v>
      </c>
      <c r="H2" s="22" t="s">
        <v>351</v>
      </c>
      <c r="I2" s="23"/>
      <c r="J2" s="56"/>
      <c r="K2" s="56"/>
    </row>
    <row r="3" spans="1:11" ht="13.5" customHeight="1">
      <c r="A3" s="24"/>
      <c r="B3" s="110"/>
      <c r="C3" s="110"/>
      <c r="D3" s="110"/>
      <c r="E3" s="25"/>
      <c r="F3" s="25"/>
      <c r="G3" s="110"/>
      <c r="H3" s="110"/>
      <c r="I3" s="23"/>
      <c r="J3" s="56"/>
      <c r="K3" s="56"/>
    </row>
    <row r="4" spans="1:11" ht="15" customHeight="1">
      <c r="A4" s="231" t="s">
        <v>3</v>
      </c>
      <c r="B4" s="231"/>
      <c r="C4" s="231"/>
      <c r="D4" s="231"/>
      <c r="E4" s="231"/>
      <c r="F4" s="231"/>
      <c r="G4" s="231"/>
      <c r="H4" s="231"/>
      <c r="I4" s="231"/>
      <c r="J4" s="56"/>
      <c r="K4" s="56"/>
    </row>
    <row r="5" spans="1:11" ht="13.5" customHeight="1">
      <c r="A5" s="24"/>
      <c r="B5" s="110"/>
      <c r="C5" s="110"/>
      <c r="D5" s="110"/>
      <c r="E5" s="26"/>
      <c r="F5" s="58"/>
      <c r="G5" s="27"/>
      <c r="H5" s="28"/>
      <c r="I5" s="38"/>
      <c r="J5" s="56"/>
      <c r="K5" s="56"/>
    </row>
    <row r="6" spans="1:11" ht="15" customHeight="1">
      <c r="A6" s="202" t="s">
        <v>4</v>
      </c>
      <c r="B6" s="202"/>
      <c r="C6" s="210" t="s">
        <v>5</v>
      </c>
      <c r="D6" s="210"/>
      <c r="E6" s="59"/>
      <c r="F6" s="59"/>
      <c r="G6" s="59"/>
      <c r="H6" s="59"/>
      <c r="I6" s="60"/>
      <c r="J6" s="56"/>
      <c r="K6" s="56"/>
    </row>
    <row r="7" spans="1:11" ht="13.5" customHeight="1">
      <c r="A7" s="112"/>
      <c r="B7" s="30"/>
      <c r="C7" s="110"/>
      <c r="D7" s="110"/>
      <c r="E7" s="59"/>
      <c r="F7" s="59"/>
      <c r="G7" s="59"/>
      <c r="H7" s="59"/>
      <c r="I7" s="60"/>
      <c r="J7" s="56"/>
      <c r="K7" s="56"/>
    </row>
    <row r="8" spans="1:11" ht="15" customHeight="1">
      <c r="A8" s="200" t="s">
        <v>6</v>
      </c>
      <c r="B8" s="200"/>
      <c r="C8" s="210" t="s">
        <v>7</v>
      </c>
      <c r="D8" s="210"/>
      <c r="E8" s="59"/>
      <c r="F8" s="59"/>
      <c r="G8" s="59"/>
      <c r="H8" s="59"/>
      <c r="I8" s="38"/>
      <c r="J8" s="56"/>
      <c r="K8" s="56"/>
    </row>
    <row r="9" spans="1:11" ht="13.5" customHeight="1">
      <c r="A9" s="114"/>
      <c r="B9" s="61"/>
      <c r="C9" s="62"/>
      <c r="D9" s="110"/>
      <c r="E9" s="110"/>
      <c r="F9" s="110"/>
      <c r="G9" s="110"/>
      <c r="H9" s="110"/>
      <c r="I9" s="38"/>
      <c r="J9" s="56"/>
      <c r="K9" s="56"/>
    </row>
    <row r="10" spans="1:11" ht="15" customHeight="1">
      <c r="A10" s="223" t="s">
        <v>8</v>
      </c>
      <c r="B10" s="224"/>
      <c r="C10" s="210" t="s">
        <v>9</v>
      </c>
      <c r="D10" s="210"/>
      <c r="E10" s="110"/>
      <c r="F10" s="110"/>
      <c r="G10" s="110"/>
      <c r="H10" s="110"/>
      <c r="I10" s="38"/>
      <c r="J10" s="56"/>
      <c r="K10" s="56"/>
    </row>
    <row r="11" spans="1:11" ht="13.5" customHeight="1">
      <c r="A11" s="98"/>
      <c r="B11" s="59"/>
      <c r="C11" s="110"/>
      <c r="D11" s="110"/>
      <c r="E11" s="110"/>
      <c r="F11" s="110"/>
      <c r="G11" s="110"/>
      <c r="H11" s="110"/>
      <c r="I11" s="38"/>
      <c r="J11" s="56"/>
      <c r="K11" s="56"/>
    </row>
    <row r="12" spans="1:11" ht="15" customHeight="1">
      <c r="A12" s="202" t="s">
        <v>10</v>
      </c>
      <c r="B12" s="202"/>
      <c r="C12" s="207" t="s">
        <v>338</v>
      </c>
      <c r="D12" s="207"/>
      <c r="E12" s="207"/>
      <c r="F12" s="207"/>
      <c r="G12" s="207"/>
      <c r="H12" s="207"/>
      <c r="I12" s="207"/>
      <c r="J12" s="56"/>
      <c r="K12" s="56"/>
    </row>
    <row r="13" spans="1:11" ht="13.5" customHeight="1">
      <c r="A13" s="112"/>
      <c r="B13" s="30"/>
      <c r="C13" s="110"/>
      <c r="D13" s="110"/>
      <c r="E13" s="110"/>
      <c r="F13" s="110"/>
      <c r="G13" s="110"/>
      <c r="H13" s="110"/>
      <c r="I13" s="38"/>
      <c r="J13" s="56"/>
      <c r="K13" s="56"/>
    </row>
    <row r="14" spans="1:11" ht="15" customHeight="1">
      <c r="A14" s="202" t="s">
        <v>11</v>
      </c>
      <c r="B14" s="202"/>
      <c r="C14" s="222">
        <v>10000</v>
      </c>
      <c r="D14" s="222"/>
      <c r="E14" s="110"/>
      <c r="F14" s="207" t="s">
        <v>12</v>
      </c>
      <c r="G14" s="207"/>
      <c r="H14" s="207"/>
      <c r="I14" s="207"/>
      <c r="J14" s="56"/>
      <c r="K14" s="56"/>
    </row>
    <row r="15" spans="1:11" ht="13.5" customHeight="1">
      <c r="A15" s="112"/>
      <c r="B15" s="30"/>
      <c r="C15" s="110"/>
      <c r="D15" s="110"/>
      <c r="E15" s="110"/>
      <c r="F15" s="110"/>
      <c r="G15" s="110"/>
      <c r="H15" s="110"/>
      <c r="I15" s="38"/>
      <c r="J15" s="56"/>
      <c r="K15" s="56"/>
    </row>
    <row r="16" spans="1:11" ht="15" customHeight="1">
      <c r="A16" s="202" t="s">
        <v>13</v>
      </c>
      <c r="B16" s="202"/>
      <c r="C16" s="207" t="s">
        <v>14</v>
      </c>
      <c r="D16" s="207"/>
      <c r="E16" s="207"/>
      <c r="F16" s="207"/>
      <c r="G16" s="207"/>
      <c r="H16" s="207"/>
      <c r="I16" s="207"/>
      <c r="J16" s="56"/>
      <c r="K16" s="56"/>
    </row>
    <row r="17" spans="1:11" ht="13.5" customHeight="1">
      <c r="A17" s="112"/>
      <c r="B17" s="30"/>
      <c r="C17" s="110"/>
      <c r="D17" s="110"/>
      <c r="E17" s="110"/>
      <c r="F17" s="110"/>
      <c r="G17" s="110"/>
      <c r="H17" s="110"/>
      <c r="I17" s="38"/>
      <c r="J17" s="56"/>
      <c r="K17" s="56"/>
    </row>
    <row r="18" spans="1:11" ht="15" customHeight="1">
      <c r="A18" s="202" t="s">
        <v>15</v>
      </c>
      <c r="B18" s="202"/>
      <c r="C18" s="221" t="s">
        <v>16</v>
      </c>
      <c r="D18" s="221"/>
      <c r="E18" s="221"/>
      <c r="F18" s="221"/>
      <c r="G18" s="221"/>
      <c r="H18" s="221"/>
      <c r="I18" s="221"/>
      <c r="J18" s="56"/>
      <c r="K18" s="56"/>
    </row>
    <row r="19" spans="1:11" ht="13.5" customHeight="1">
      <c r="A19" s="112"/>
      <c r="B19" s="30"/>
      <c r="C19" s="110"/>
      <c r="D19" s="110"/>
      <c r="E19" s="110"/>
      <c r="F19" s="110"/>
      <c r="G19" s="110"/>
      <c r="H19" s="110"/>
      <c r="I19" s="38"/>
      <c r="J19" s="56"/>
      <c r="K19" s="56"/>
    </row>
    <row r="20" spans="1:11" ht="15" customHeight="1">
      <c r="A20" s="202" t="s">
        <v>17</v>
      </c>
      <c r="B20" s="202"/>
      <c r="C20" s="221" t="s">
        <v>18</v>
      </c>
      <c r="D20" s="221"/>
      <c r="E20" s="221"/>
      <c r="F20" s="221"/>
      <c r="G20" s="221"/>
      <c r="H20" s="221"/>
      <c r="I20" s="221"/>
      <c r="J20" s="56"/>
      <c r="K20" s="56"/>
    </row>
    <row r="21" spans="1:11" ht="13.5" customHeight="1">
      <c r="A21" s="112"/>
      <c r="B21" s="30"/>
      <c r="C21" s="110"/>
      <c r="D21" s="110"/>
      <c r="E21" s="110"/>
      <c r="F21" s="110"/>
      <c r="G21" s="110"/>
      <c r="H21" s="110"/>
      <c r="I21" s="38"/>
      <c r="J21" s="56"/>
      <c r="K21" s="56"/>
    </row>
    <row r="22" spans="1:11" ht="15" customHeight="1">
      <c r="A22" s="202" t="s">
        <v>19</v>
      </c>
      <c r="B22" s="202"/>
      <c r="C22" s="113">
        <v>133</v>
      </c>
      <c r="D22" s="207" t="s">
        <v>12</v>
      </c>
      <c r="E22" s="207"/>
      <c r="F22" s="207"/>
      <c r="G22" s="219"/>
      <c r="H22" s="219"/>
      <c r="I22" s="29"/>
      <c r="J22" s="56"/>
      <c r="K22" s="56"/>
    </row>
    <row r="23" spans="1:11" ht="13.5" customHeight="1">
      <c r="A23" s="112"/>
      <c r="B23" s="30"/>
      <c r="C23" s="110"/>
      <c r="D23" s="110"/>
      <c r="E23" s="110"/>
      <c r="F23" s="110"/>
      <c r="G23" s="110"/>
      <c r="H23" s="110"/>
      <c r="I23" s="38"/>
      <c r="J23" s="56"/>
      <c r="K23" s="56"/>
    </row>
    <row r="24" spans="1:11" ht="15" customHeight="1">
      <c r="A24" s="202" t="s">
        <v>20</v>
      </c>
      <c r="B24" s="202"/>
      <c r="C24" s="113">
        <v>21</v>
      </c>
      <c r="D24" s="207" t="s">
        <v>21</v>
      </c>
      <c r="E24" s="207"/>
      <c r="F24" s="207"/>
      <c r="G24" s="207"/>
      <c r="H24" s="30" t="s">
        <v>22</v>
      </c>
      <c r="I24" s="117">
        <v>1034</v>
      </c>
      <c r="J24" s="56"/>
      <c r="K24" s="56"/>
    </row>
    <row r="25" spans="1:11" ht="13.5" customHeight="1">
      <c r="A25" s="112"/>
      <c r="B25" s="30"/>
      <c r="C25" s="110"/>
      <c r="D25" s="110"/>
      <c r="E25" s="110"/>
      <c r="F25" s="110"/>
      <c r="G25" s="30"/>
      <c r="H25" s="30" t="s">
        <v>23</v>
      </c>
      <c r="I25" s="38" t="s">
        <v>297</v>
      </c>
      <c r="J25" s="56"/>
      <c r="K25" s="56"/>
    </row>
    <row r="26" spans="1:11" ht="15" customHeight="1">
      <c r="A26" s="202" t="s">
        <v>24</v>
      </c>
      <c r="B26" s="202"/>
      <c r="C26" s="31" t="s">
        <v>326</v>
      </c>
      <c r="D26" s="63"/>
      <c r="F26" s="110"/>
      <c r="G26" s="220" t="s">
        <v>25</v>
      </c>
      <c r="H26" s="220"/>
      <c r="I26" s="32" t="s">
        <v>26</v>
      </c>
      <c r="J26" s="56"/>
      <c r="K26" s="56"/>
    </row>
    <row r="27" spans="1:11" ht="13.5" customHeight="1">
      <c r="A27" s="112"/>
      <c r="B27" s="30"/>
      <c r="C27" s="110"/>
      <c r="D27" s="110"/>
      <c r="E27" s="110"/>
      <c r="F27" s="110"/>
      <c r="G27" s="110"/>
      <c r="H27" s="110"/>
      <c r="I27" s="23"/>
      <c r="J27" s="56"/>
      <c r="K27" s="56"/>
    </row>
    <row r="28" spans="1:11" ht="15" customHeight="1">
      <c r="A28" s="216" t="s">
        <v>27</v>
      </c>
      <c r="B28" s="216"/>
      <c r="C28" s="216"/>
      <c r="D28" s="216"/>
      <c r="E28" s="217" t="s">
        <v>28</v>
      </c>
      <c r="F28" s="217"/>
      <c r="G28" s="217"/>
      <c r="H28" s="218" t="s">
        <v>29</v>
      </c>
      <c r="I28" s="218"/>
      <c r="J28" s="56"/>
      <c r="K28" s="56"/>
    </row>
    <row r="29" spans="1:11" ht="13.5" customHeight="1">
      <c r="A29" s="64"/>
      <c r="D29" s="110"/>
      <c r="E29" s="110"/>
      <c r="F29" s="110"/>
      <c r="G29" s="110"/>
      <c r="H29" s="33"/>
      <c r="I29" s="23"/>
      <c r="J29" s="56"/>
      <c r="K29" s="56"/>
    </row>
    <row r="30" spans="1:11" ht="15" customHeight="1">
      <c r="A30" s="208" t="s">
        <v>327</v>
      </c>
      <c r="B30" s="208"/>
      <c r="C30" s="208"/>
      <c r="D30" s="208"/>
      <c r="E30" s="209" t="s">
        <v>331</v>
      </c>
      <c r="F30" s="209"/>
      <c r="G30" s="209"/>
      <c r="H30" s="210" t="s">
        <v>335</v>
      </c>
      <c r="I30" s="210"/>
      <c r="J30" s="56"/>
      <c r="K30" s="56"/>
    </row>
    <row r="31" spans="1:11" ht="13.5" customHeight="1">
      <c r="A31" s="112"/>
      <c r="B31" s="30"/>
      <c r="C31" s="110"/>
      <c r="D31" s="211"/>
      <c r="E31" s="211"/>
      <c r="F31" s="211"/>
      <c r="G31" s="211"/>
      <c r="H31" s="110"/>
      <c r="I31" s="65"/>
      <c r="J31" s="56"/>
      <c r="K31" s="56"/>
    </row>
    <row r="32" spans="1:11" ht="15" customHeight="1">
      <c r="A32" s="209" t="s">
        <v>328</v>
      </c>
      <c r="B32" s="212"/>
      <c r="C32" s="212"/>
      <c r="D32" s="213"/>
      <c r="E32" s="209" t="s">
        <v>350</v>
      </c>
      <c r="F32" s="212"/>
      <c r="G32" s="213"/>
      <c r="H32" s="214" t="s">
        <v>334</v>
      </c>
      <c r="I32" s="215"/>
      <c r="J32" s="56"/>
      <c r="K32" s="56"/>
    </row>
    <row r="33" spans="1:11" ht="13.5" customHeight="1">
      <c r="A33" s="112"/>
      <c r="B33" s="30"/>
      <c r="C33" s="110"/>
      <c r="D33" s="59"/>
      <c r="E33" s="59"/>
      <c r="F33" s="59"/>
      <c r="G33" s="59"/>
      <c r="H33" s="110"/>
      <c r="I33" s="23"/>
      <c r="J33" s="56"/>
      <c r="K33" s="56"/>
    </row>
    <row r="34" spans="1:11" ht="15" customHeight="1">
      <c r="A34" s="209" t="s">
        <v>329</v>
      </c>
      <c r="B34" s="212"/>
      <c r="C34" s="212"/>
      <c r="D34" s="213"/>
      <c r="E34" s="209" t="s">
        <v>332</v>
      </c>
      <c r="F34" s="212"/>
      <c r="G34" s="213"/>
      <c r="H34" s="214" t="s">
        <v>336</v>
      </c>
      <c r="I34" s="215"/>
      <c r="J34" s="56"/>
      <c r="K34" s="56"/>
    </row>
    <row r="35" spans="1:11" ht="13.5" customHeight="1">
      <c r="A35" s="112"/>
      <c r="B35" s="30"/>
      <c r="C35" s="110"/>
      <c r="D35" s="59"/>
      <c r="E35" s="59"/>
      <c r="F35" s="59"/>
      <c r="G35" s="59"/>
      <c r="H35" s="110"/>
      <c r="I35" s="23"/>
      <c r="J35" s="56"/>
      <c r="K35" s="56"/>
    </row>
    <row r="36" spans="1:11" ht="15" customHeight="1">
      <c r="A36" s="208" t="s">
        <v>330</v>
      </c>
      <c r="B36" s="208"/>
      <c r="C36" s="208"/>
      <c r="D36" s="208"/>
      <c r="E36" s="209" t="s">
        <v>333</v>
      </c>
      <c r="F36" s="209"/>
      <c r="G36" s="209"/>
      <c r="H36" s="210" t="s">
        <v>337</v>
      </c>
      <c r="I36" s="210"/>
      <c r="J36" s="56"/>
      <c r="K36" s="56"/>
    </row>
    <row r="37" spans="1:11" ht="13.5" customHeight="1">
      <c r="A37" s="112"/>
      <c r="B37" s="30"/>
      <c r="C37" s="206"/>
      <c r="D37" s="206"/>
      <c r="E37" s="110"/>
      <c r="F37" s="206"/>
      <c r="G37" s="206"/>
      <c r="H37" s="110"/>
      <c r="I37" s="38"/>
      <c r="J37" s="56"/>
      <c r="K37" s="56"/>
    </row>
    <row r="38" spans="1:11" ht="15" customHeight="1">
      <c r="A38" s="208"/>
      <c r="B38" s="208"/>
      <c r="C38" s="208"/>
      <c r="D38" s="208"/>
      <c r="E38" s="209"/>
      <c r="F38" s="209"/>
      <c r="G38" s="209"/>
      <c r="H38" s="210"/>
      <c r="I38" s="210"/>
      <c r="J38" s="56"/>
      <c r="K38" s="56"/>
    </row>
    <row r="39" spans="1:11" ht="13.5" customHeight="1">
      <c r="A39" s="112"/>
      <c r="B39" s="30"/>
      <c r="C39" s="111"/>
      <c r="D39" s="111"/>
      <c r="E39" s="110"/>
      <c r="F39" s="111"/>
      <c r="G39" s="111"/>
      <c r="H39" s="110"/>
      <c r="I39" s="38"/>
      <c r="J39" s="56"/>
      <c r="K39" s="56"/>
    </row>
    <row r="40" spans="1:11" ht="15" customHeight="1">
      <c r="A40" s="208"/>
      <c r="B40" s="208"/>
      <c r="C40" s="208"/>
      <c r="D40" s="208"/>
      <c r="E40" s="209"/>
      <c r="F40" s="209"/>
      <c r="G40" s="209"/>
      <c r="H40" s="210"/>
      <c r="I40" s="210"/>
      <c r="J40" s="56"/>
      <c r="K40" s="56"/>
    </row>
    <row r="41" spans="1:11" ht="13.5" customHeight="1">
      <c r="A41" s="34"/>
      <c r="E41" s="35"/>
      <c r="H41" s="36"/>
      <c r="I41" s="37"/>
      <c r="J41" s="56"/>
      <c r="K41" s="56"/>
    </row>
    <row r="42" spans="1:11" ht="13.5" customHeight="1">
      <c r="A42" s="112"/>
      <c r="B42" s="30"/>
      <c r="C42" s="111"/>
      <c r="D42" s="111"/>
      <c r="E42" s="110"/>
      <c r="F42" s="111"/>
      <c r="G42" s="111"/>
      <c r="H42" s="110"/>
      <c r="I42" s="38"/>
      <c r="J42" s="56"/>
      <c r="K42" s="56"/>
    </row>
    <row r="43" spans="1:11" ht="13.5" customHeight="1">
      <c r="A43" s="66"/>
      <c r="B43" s="62"/>
      <c r="C43" s="62"/>
      <c r="D43" s="62"/>
      <c r="E43" s="62"/>
      <c r="F43" s="62"/>
      <c r="G43" s="62"/>
      <c r="H43" s="62"/>
      <c r="I43" s="65"/>
      <c r="J43" s="56"/>
      <c r="K43" s="56"/>
    </row>
    <row r="44" spans="1:11" ht="15" customHeight="1">
      <c r="A44" s="200" t="s">
        <v>30</v>
      </c>
      <c r="B44" s="200"/>
      <c r="C44" s="210"/>
      <c r="D44" s="210"/>
      <c r="E44" s="110"/>
      <c r="F44" s="207"/>
      <c r="G44" s="207"/>
      <c r="H44" s="207"/>
      <c r="I44" s="207"/>
      <c r="J44" s="56"/>
      <c r="K44" s="56"/>
    </row>
    <row r="45" spans="1:11" ht="13.5" customHeight="1">
      <c r="A45" s="112"/>
      <c r="B45" s="30"/>
      <c r="C45" s="206"/>
      <c r="D45" s="206"/>
      <c r="E45" s="110"/>
      <c r="F45" s="206"/>
      <c r="G45" s="206"/>
      <c r="H45" s="67"/>
      <c r="I45" s="68"/>
      <c r="J45" s="56"/>
      <c r="K45" s="56"/>
    </row>
    <row r="46" spans="1:11" ht="15" customHeight="1">
      <c r="A46" s="200" t="s">
        <v>31</v>
      </c>
      <c r="B46" s="200"/>
      <c r="C46" s="207" t="s">
        <v>341</v>
      </c>
      <c r="D46" s="207"/>
      <c r="E46" s="207"/>
      <c r="F46" s="207"/>
      <c r="G46" s="207"/>
      <c r="H46" s="207"/>
      <c r="I46" s="207"/>
      <c r="J46" s="56"/>
      <c r="K46" s="56"/>
    </row>
    <row r="47" spans="1:11" ht="13.5" customHeight="1">
      <c r="A47" s="112"/>
      <c r="B47" s="30"/>
      <c r="C47" s="110" t="s">
        <v>32</v>
      </c>
      <c r="D47" s="110"/>
      <c r="E47" s="110"/>
      <c r="F47" s="110"/>
      <c r="G47" s="110"/>
      <c r="H47" s="110"/>
      <c r="I47" s="38"/>
      <c r="J47" s="56"/>
      <c r="K47" s="56"/>
    </row>
    <row r="48" spans="1:11" ht="15" customHeight="1">
      <c r="A48" s="200" t="s">
        <v>33</v>
      </c>
      <c r="B48" s="200"/>
      <c r="C48" s="203" t="s">
        <v>295</v>
      </c>
      <c r="D48" s="203"/>
      <c r="E48" s="203"/>
      <c r="F48" s="110"/>
      <c r="G48" s="30" t="s">
        <v>34</v>
      </c>
      <c r="H48" s="203" t="s">
        <v>35</v>
      </c>
      <c r="I48" s="203"/>
      <c r="J48" s="56"/>
      <c r="K48" s="56"/>
    </row>
    <row r="49" spans="1:11" ht="13.5" customHeight="1">
      <c r="A49" s="112"/>
      <c r="B49" s="30"/>
      <c r="C49" s="110"/>
      <c r="D49" s="110"/>
      <c r="E49" s="110"/>
      <c r="F49" s="110"/>
      <c r="G49" s="110"/>
      <c r="H49" s="110"/>
      <c r="I49" s="38"/>
      <c r="J49" s="56"/>
      <c r="K49" s="56"/>
    </row>
    <row r="50" spans="1:11" ht="15" customHeight="1">
      <c r="A50" s="200" t="s">
        <v>15</v>
      </c>
      <c r="B50" s="200"/>
      <c r="C50" s="201" t="s">
        <v>16</v>
      </c>
      <c r="D50" s="201"/>
      <c r="E50" s="201"/>
      <c r="F50" s="201"/>
      <c r="G50" s="201"/>
      <c r="H50" s="201"/>
      <c r="I50" s="201"/>
      <c r="J50" s="56"/>
      <c r="K50" s="56"/>
    </row>
    <row r="51" spans="1:11" ht="13.5" customHeight="1">
      <c r="A51" s="112"/>
      <c r="B51" s="30"/>
      <c r="C51" s="110"/>
      <c r="D51" s="110"/>
      <c r="E51" s="110"/>
      <c r="F51" s="110"/>
      <c r="G51" s="110"/>
      <c r="H51" s="110"/>
      <c r="I51" s="38"/>
      <c r="J51" s="56"/>
      <c r="K51" s="56"/>
    </row>
    <row r="52" spans="1:11" ht="15" customHeight="1">
      <c r="A52" s="202" t="s">
        <v>36</v>
      </c>
      <c r="B52" s="202"/>
      <c r="C52" s="203" t="s">
        <v>342</v>
      </c>
      <c r="D52" s="203"/>
      <c r="E52" s="203"/>
      <c r="F52" s="203"/>
      <c r="G52" s="203"/>
      <c r="H52" s="203"/>
      <c r="I52" s="203"/>
      <c r="J52" s="56"/>
      <c r="K52" s="56"/>
    </row>
    <row r="53" spans="1:11" ht="13.5" customHeight="1">
      <c r="A53" s="66"/>
      <c r="B53" s="62"/>
      <c r="C53" s="204" t="s">
        <v>37</v>
      </c>
      <c r="D53" s="204"/>
      <c r="E53" s="204"/>
      <c r="F53" s="204"/>
      <c r="G53" s="204"/>
      <c r="H53" s="204"/>
      <c r="I53" s="38"/>
      <c r="J53" s="56"/>
      <c r="K53" s="56"/>
    </row>
    <row r="54" spans="1:11" ht="13.5" customHeight="1">
      <c r="A54" s="66"/>
      <c r="B54" s="62"/>
      <c r="C54" s="110"/>
      <c r="D54" s="110"/>
      <c r="E54" s="110"/>
      <c r="F54" s="110"/>
      <c r="G54" s="110"/>
      <c r="H54" s="110"/>
      <c r="I54" s="38"/>
      <c r="J54" s="56"/>
      <c r="K54" s="56"/>
    </row>
    <row r="55" spans="1:11" ht="13.5" customHeight="1">
      <c r="A55" s="66"/>
      <c r="B55" s="62"/>
      <c r="C55" s="110"/>
      <c r="D55" s="110"/>
      <c r="E55" s="110"/>
      <c r="F55" s="110"/>
      <c r="G55" s="110"/>
      <c r="H55" s="110"/>
      <c r="I55" s="38"/>
      <c r="J55" s="56"/>
      <c r="K55" s="56"/>
    </row>
    <row r="56" spans="1:11" ht="13.5" customHeight="1">
      <c r="A56" s="66"/>
      <c r="B56" s="62"/>
      <c r="C56" s="110"/>
      <c r="D56" s="110"/>
      <c r="E56" s="110"/>
      <c r="F56" s="110"/>
      <c r="G56" s="110"/>
      <c r="H56" s="110"/>
      <c r="I56" s="38"/>
      <c r="J56" s="56"/>
      <c r="K56" s="56"/>
    </row>
    <row r="57" spans="1:11" ht="13.5" customHeight="1">
      <c r="A57" s="66"/>
      <c r="B57" s="205" t="s">
        <v>38</v>
      </c>
      <c r="C57" s="205"/>
      <c r="D57" s="205"/>
      <c r="E57" s="205"/>
      <c r="F57" s="39"/>
      <c r="G57" s="39"/>
      <c r="H57" s="39"/>
      <c r="I57" s="40"/>
      <c r="J57" s="56"/>
      <c r="K57" s="56"/>
    </row>
    <row r="58" spans="1:11" ht="13.5" customHeight="1">
      <c r="A58" s="66"/>
      <c r="B58" s="196" t="s">
        <v>39</v>
      </c>
      <c r="C58" s="196"/>
      <c r="D58" s="196"/>
      <c r="E58" s="196"/>
      <c r="F58" s="196"/>
      <c r="G58" s="196"/>
      <c r="H58" s="196"/>
      <c r="I58" s="196"/>
      <c r="J58" s="56"/>
      <c r="K58" s="56"/>
    </row>
    <row r="59" spans="1:11" ht="13.5" customHeight="1">
      <c r="A59" s="66"/>
      <c r="B59" s="197" t="s">
        <v>40</v>
      </c>
      <c r="C59" s="197"/>
      <c r="D59" s="197"/>
      <c r="E59" s="197"/>
      <c r="F59" s="197"/>
      <c r="G59" s="197"/>
      <c r="H59" s="197"/>
      <c r="I59" s="40"/>
      <c r="J59" s="56"/>
      <c r="K59" s="56"/>
    </row>
    <row r="60" spans="1:11" ht="13.5" customHeight="1">
      <c r="A60" s="66"/>
      <c r="B60" s="196" t="s">
        <v>41</v>
      </c>
      <c r="C60" s="196"/>
      <c r="D60" s="196"/>
      <c r="E60" s="196"/>
      <c r="F60" s="196"/>
      <c r="G60" s="196"/>
      <c r="H60" s="196"/>
      <c r="I60" s="196"/>
      <c r="J60" s="56"/>
      <c r="K60" s="56"/>
    </row>
    <row r="61" spans="1:11" ht="13.5" customHeight="1">
      <c r="A61" s="66"/>
      <c r="B61" s="196" t="s">
        <v>42</v>
      </c>
      <c r="C61" s="196"/>
      <c r="D61" s="196"/>
      <c r="E61" s="196"/>
      <c r="F61" s="196"/>
      <c r="G61" s="196"/>
      <c r="H61" s="196"/>
      <c r="I61" s="196"/>
      <c r="J61" s="56"/>
      <c r="K61" s="56"/>
    </row>
    <row r="62" spans="1:11" ht="13.5" customHeight="1">
      <c r="A62" s="66"/>
      <c r="B62" s="109"/>
      <c r="C62" s="109"/>
      <c r="D62" s="109"/>
      <c r="E62" s="109"/>
      <c r="F62" s="109"/>
      <c r="G62" s="109"/>
      <c r="H62" s="109"/>
      <c r="I62" s="108"/>
      <c r="J62" s="56"/>
      <c r="K62" s="56"/>
    </row>
    <row r="63" spans="1:11" ht="13.5" customHeight="1">
      <c r="A63" s="66"/>
      <c r="B63" s="109"/>
      <c r="C63" s="109"/>
      <c r="D63" s="109"/>
      <c r="E63" s="109"/>
      <c r="F63" s="109"/>
      <c r="G63" s="109"/>
      <c r="H63" s="109"/>
      <c r="I63" s="108"/>
      <c r="J63" s="56"/>
      <c r="K63" s="56"/>
    </row>
    <row r="64" spans="1:11" ht="13.5" customHeight="1">
      <c r="A64" s="66"/>
      <c r="B64" s="109"/>
      <c r="C64" s="109"/>
      <c r="D64" s="109"/>
      <c r="E64" s="109"/>
      <c r="F64" s="109"/>
      <c r="G64" s="109"/>
      <c r="H64" s="109"/>
      <c r="I64" s="108"/>
      <c r="J64" s="56"/>
      <c r="K64" s="56"/>
    </row>
    <row r="65" spans="1:11" ht="13.5" customHeight="1">
      <c r="A65" s="66"/>
      <c r="B65" s="109"/>
      <c r="C65" s="109"/>
      <c r="D65" s="109"/>
      <c r="E65" s="109"/>
      <c r="F65" s="109"/>
      <c r="G65" s="109"/>
      <c r="H65" s="109"/>
      <c r="I65" s="108"/>
      <c r="J65" s="56"/>
      <c r="K65" s="56"/>
    </row>
    <row r="66" spans="1:11" ht="13.5" customHeight="1">
      <c r="A66" s="66"/>
      <c r="B66" s="109"/>
      <c r="C66" s="69"/>
      <c r="D66" s="69"/>
      <c r="E66" s="69"/>
      <c r="F66" s="69"/>
      <c r="G66" s="69"/>
      <c r="H66" s="69"/>
      <c r="I66" s="70"/>
      <c r="J66" s="56"/>
      <c r="K66" s="56"/>
    </row>
    <row r="67" spans="1:11" ht="13.5" customHeight="1">
      <c r="A67" s="41"/>
      <c r="B67" s="110"/>
      <c r="C67" s="110"/>
      <c r="D67" s="110"/>
      <c r="E67" s="110"/>
      <c r="F67" s="110"/>
      <c r="G67" s="71"/>
      <c r="H67" s="72"/>
      <c r="I67" s="73"/>
      <c r="J67" s="56"/>
      <c r="K67" s="56"/>
    </row>
    <row r="68" spans="1:11" ht="13.5" customHeight="1">
      <c r="A68" s="24"/>
      <c r="B68" s="110"/>
      <c r="C68" s="110"/>
      <c r="D68" s="110"/>
      <c r="E68" s="62" t="s">
        <v>43</v>
      </c>
      <c r="G68" s="198" t="s">
        <v>44</v>
      </c>
      <c r="H68" s="198"/>
      <c r="I68" s="198"/>
      <c r="J68" s="56"/>
      <c r="K68" s="56"/>
    </row>
    <row r="69" spans="1:11" ht="13.5" customHeight="1">
      <c r="A69" s="74"/>
      <c r="B69" s="75"/>
      <c r="C69" s="76"/>
      <c r="D69" s="76"/>
      <c r="E69" s="76"/>
      <c r="F69" s="76"/>
      <c r="G69" s="199"/>
      <c r="H69" s="199"/>
      <c r="I69" s="77"/>
      <c r="J69" s="56"/>
      <c r="K69" s="56"/>
    </row>
  </sheetData>
  <sheetProtection selectLockedCells="1" selectUnlockedCells="1"/>
  <mergeCells count="74">
    <mergeCell ref="A1:I1"/>
    <mergeCell ref="E2:F2"/>
    <mergeCell ref="A2:D2"/>
    <mergeCell ref="A4:I4"/>
    <mergeCell ref="A6:B6"/>
    <mergeCell ref="C6:D6"/>
    <mergeCell ref="A8:B8"/>
    <mergeCell ref="C8:D8"/>
    <mergeCell ref="C10:D10"/>
    <mergeCell ref="A12:B12"/>
    <mergeCell ref="C12:I12"/>
    <mergeCell ref="A14:B14"/>
    <mergeCell ref="C14:D14"/>
    <mergeCell ref="F14:I14"/>
    <mergeCell ref="A10:B10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7:E57"/>
    <mergeCell ref="B58:I58"/>
    <mergeCell ref="B59:H59"/>
    <mergeCell ref="B60:I60"/>
    <mergeCell ref="B61:I61"/>
    <mergeCell ref="G68:I68"/>
    <mergeCell ref="G69:H69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katica.krpan@tekstilpromet.hr"/>
    <hyperlink ref="C20" r:id="rId2" display="www.tekstilpromet.hr"/>
    <hyperlink ref="C50" r:id="rId3" display="katica.krpan@tekstilpromet.hr"/>
  </hyperlinks>
  <printOptions/>
  <pageMargins left="0.7" right="0.7" top="0.75" bottom="0.75" header="0.3" footer="0.3"/>
  <pageSetup horizontalDpi="600" verticalDpi="600" orientation="portrait" paperSize="9" scale="77" r:id="rId4"/>
  <ignoredErrors>
    <ignoredError sqref="C6 C8 C10 C48 H48 I26 H30:I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110" zoomScaleSheetLayoutView="110" zoomScalePageLayoutView="0" workbookViewId="0" topLeftCell="A1">
      <selection activeCell="A1" sqref="A1:D1"/>
    </sheetView>
  </sheetViews>
  <sheetFormatPr defaultColWidth="9.140625" defaultRowHeight="12.75"/>
  <cols>
    <col min="1" max="1" width="78.7109375" style="52" customWidth="1"/>
    <col min="2" max="2" width="10.57421875" style="52" customWidth="1"/>
    <col min="3" max="4" width="14.7109375" style="52" customWidth="1"/>
    <col min="5" max="16384" width="9.140625" style="52" customWidth="1"/>
  </cols>
  <sheetData>
    <row r="1" spans="1:4" ht="15.75">
      <c r="A1" s="242" t="s">
        <v>45</v>
      </c>
      <c r="B1" s="242"/>
      <c r="C1" s="242"/>
      <c r="D1" s="242"/>
    </row>
    <row r="2" spans="1:4" ht="12.75" customHeight="1">
      <c r="A2" s="243" t="s">
        <v>352</v>
      </c>
      <c r="B2" s="243"/>
      <c r="C2" s="243"/>
      <c r="D2" s="243"/>
    </row>
    <row r="3" spans="1:4" ht="12.75" customHeight="1">
      <c r="A3" s="244" t="s">
        <v>46</v>
      </c>
      <c r="B3" s="244"/>
      <c r="C3" s="244"/>
      <c r="D3" s="244"/>
    </row>
    <row r="4" spans="1:4" ht="30" customHeight="1">
      <c r="A4" s="120" t="s">
        <v>47</v>
      </c>
      <c r="B4" s="120" t="s">
        <v>296</v>
      </c>
      <c r="C4" s="120" t="s">
        <v>48</v>
      </c>
      <c r="D4" s="120" t="s">
        <v>49</v>
      </c>
    </row>
    <row r="5" spans="1:4" ht="12" customHeight="1">
      <c r="A5" s="136">
        <v>1</v>
      </c>
      <c r="B5" s="121">
        <v>2</v>
      </c>
      <c r="C5" s="115">
        <v>3</v>
      </c>
      <c r="D5" s="137">
        <v>4</v>
      </c>
    </row>
    <row r="6" spans="1:4" ht="13.5" customHeight="1">
      <c r="A6" s="233" t="s">
        <v>298</v>
      </c>
      <c r="B6" s="240"/>
      <c r="C6" s="240"/>
      <c r="D6" s="241"/>
    </row>
    <row r="7" spans="1:4" ht="15" customHeight="1">
      <c r="A7" s="122" t="s">
        <v>50</v>
      </c>
      <c r="B7" s="46">
        <v>1</v>
      </c>
      <c r="C7" s="123">
        <v>0</v>
      </c>
      <c r="D7" s="138">
        <v>0</v>
      </c>
    </row>
    <row r="8" spans="1:4" ht="15" customHeight="1">
      <c r="A8" s="124" t="s">
        <v>343</v>
      </c>
      <c r="B8" s="47">
        <v>2</v>
      </c>
      <c r="C8" s="89">
        <f>C9+C16+C26+C35+C39</f>
        <v>308436278</v>
      </c>
      <c r="D8" s="89">
        <f>D9+D16+D26+D35+D39</f>
        <v>299641770</v>
      </c>
    </row>
    <row r="9" spans="1:4" ht="15" customHeight="1">
      <c r="A9" s="118" t="s">
        <v>51</v>
      </c>
      <c r="B9" s="44">
        <v>3</v>
      </c>
      <c r="C9" s="53">
        <f>SUM(C10:C15)</f>
        <v>77201765</v>
      </c>
      <c r="D9" s="53">
        <f>SUM(D10:D15)</f>
        <v>75109174</v>
      </c>
    </row>
    <row r="10" spans="1:4" ht="15" customHeight="1">
      <c r="A10" s="119" t="s">
        <v>52</v>
      </c>
      <c r="B10" s="44">
        <v>4</v>
      </c>
      <c r="C10" s="18">
        <v>537451</v>
      </c>
      <c r="D10" s="139">
        <v>335907</v>
      </c>
    </row>
    <row r="11" spans="1:4" ht="15" customHeight="1">
      <c r="A11" s="119" t="s">
        <v>53</v>
      </c>
      <c r="B11" s="44">
        <v>5</v>
      </c>
      <c r="C11" s="18">
        <v>14556771</v>
      </c>
      <c r="D11" s="139">
        <v>12497893</v>
      </c>
    </row>
    <row r="12" spans="1:4" ht="15" customHeight="1">
      <c r="A12" s="119" t="s">
        <v>54</v>
      </c>
      <c r="B12" s="44">
        <v>6</v>
      </c>
      <c r="C12" s="18">
        <v>62066645</v>
      </c>
      <c r="D12" s="139">
        <v>62124175</v>
      </c>
    </row>
    <row r="13" spans="1:4" ht="15" customHeight="1">
      <c r="A13" s="119" t="s">
        <v>55</v>
      </c>
      <c r="B13" s="44">
        <v>7</v>
      </c>
      <c r="C13" s="18">
        <v>0</v>
      </c>
      <c r="D13" s="139">
        <v>0</v>
      </c>
    </row>
    <row r="14" spans="1:4" ht="15" customHeight="1">
      <c r="A14" s="119" t="s">
        <v>56</v>
      </c>
      <c r="B14" s="44">
        <v>8</v>
      </c>
      <c r="C14" s="18">
        <v>1905</v>
      </c>
      <c r="D14" s="139">
        <v>101675</v>
      </c>
    </row>
    <row r="15" spans="1:4" ht="15" customHeight="1">
      <c r="A15" s="119" t="s">
        <v>57</v>
      </c>
      <c r="B15" s="44">
        <v>9</v>
      </c>
      <c r="C15" s="18">
        <v>38993</v>
      </c>
      <c r="D15" s="139">
        <v>49524</v>
      </c>
    </row>
    <row r="16" spans="1:4" ht="15" customHeight="1">
      <c r="A16" s="118" t="s">
        <v>58</v>
      </c>
      <c r="B16" s="44">
        <v>10</v>
      </c>
      <c r="C16" s="53">
        <f>SUM(C17:C25)</f>
        <v>230494587</v>
      </c>
      <c r="D16" s="53">
        <f>SUM(D17:D25)</f>
        <v>224183160</v>
      </c>
    </row>
    <row r="17" spans="1:4" ht="15" customHeight="1">
      <c r="A17" s="119" t="s">
        <v>59</v>
      </c>
      <c r="B17" s="44">
        <v>11</v>
      </c>
      <c r="C17" s="18">
        <v>71637834</v>
      </c>
      <c r="D17" s="139">
        <v>71635247</v>
      </c>
    </row>
    <row r="18" spans="1:4" ht="15" customHeight="1">
      <c r="A18" s="119" t="s">
        <v>60</v>
      </c>
      <c r="B18" s="44">
        <v>12</v>
      </c>
      <c r="C18" s="18">
        <v>135397715</v>
      </c>
      <c r="D18" s="139">
        <v>121877554</v>
      </c>
    </row>
    <row r="19" spans="1:4" ht="15" customHeight="1">
      <c r="A19" s="119" t="s">
        <v>61</v>
      </c>
      <c r="B19" s="44">
        <v>13</v>
      </c>
      <c r="C19" s="18">
        <v>8916765</v>
      </c>
      <c r="D19" s="139">
        <v>15862381</v>
      </c>
    </row>
    <row r="20" spans="1:4" ht="15" customHeight="1">
      <c r="A20" s="119" t="s">
        <v>62</v>
      </c>
      <c r="B20" s="44">
        <v>14</v>
      </c>
      <c r="C20" s="18">
        <v>3444249</v>
      </c>
      <c r="D20" s="139">
        <v>4590231</v>
      </c>
    </row>
    <row r="21" spans="1:4" ht="15" customHeight="1">
      <c r="A21" s="119" t="s">
        <v>63</v>
      </c>
      <c r="B21" s="44">
        <v>15</v>
      </c>
      <c r="C21" s="18">
        <v>0</v>
      </c>
      <c r="D21" s="139">
        <v>0</v>
      </c>
    </row>
    <row r="22" spans="1:4" ht="15" customHeight="1">
      <c r="A22" s="119" t="s">
        <v>64</v>
      </c>
      <c r="B22" s="44">
        <v>16</v>
      </c>
      <c r="C22" s="18">
        <v>0</v>
      </c>
      <c r="D22" s="139">
        <v>0</v>
      </c>
    </row>
    <row r="23" spans="1:4" ht="15" customHeight="1">
      <c r="A23" s="119" t="s">
        <v>65</v>
      </c>
      <c r="B23" s="44">
        <v>17</v>
      </c>
      <c r="C23" s="18">
        <v>11087571</v>
      </c>
      <c r="D23" s="139">
        <v>10217747</v>
      </c>
    </row>
    <row r="24" spans="1:4" ht="15" customHeight="1">
      <c r="A24" s="119" t="s">
        <v>66</v>
      </c>
      <c r="B24" s="44">
        <v>18</v>
      </c>
      <c r="C24" s="18">
        <v>0</v>
      </c>
      <c r="D24" s="139">
        <v>0</v>
      </c>
    </row>
    <row r="25" spans="1:4" ht="15" customHeight="1">
      <c r="A25" s="119" t="s">
        <v>67</v>
      </c>
      <c r="B25" s="44">
        <v>19</v>
      </c>
      <c r="C25" s="18">
        <v>10453</v>
      </c>
      <c r="D25" s="139">
        <v>0</v>
      </c>
    </row>
    <row r="26" spans="1:4" ht="15" customHeight="1">
      <c r="A26" s="118" t="s">
        <v>68</v>
      </c>
      <c r="B26" s="44">
        <v>20</v>
      </c>
      <c r="C26" s="53">
        <f>SUM(C27:C34)</f>
        <v>132112</v>
      </c>
      <c r="D26" s="53">
        <f>SUM(D27:D34)</f>
        <v>110836</v>
      </c>
    </row>
    <row r="27" spans="1:4" ht="15" customHeight="1">
      <c r="A27" s="119" t="s">
        <v>69</v>
      </c>
      <c r="B27" s="44">
        <v>21</v>
      </c>
      <c r="C27" s="18">
        <v>0</v>
      </c>
      <c r="D27" s="139">
        <v>0</v>
      </c>
    </row>
    <row r="28" spans="1:4" ht="15" customHeight="1">
      <c r="A28" s="119" t="s">
        <v>70</v>
      </c>
      <c r="B28" s="44">
        <v>22</v>
      </c>
      <c r="C28" s="18">
        <v>0</v>
      </c>
      <c r="D28" s="139">
        <v>0</v>
      </c>
    </row>
    <row r="29" spans="1:4" ht="15" customHeight="1">
      <c r="A29" s="119" t="s">
        <v>71</v>
      </c>
      <c r="B29" s="44">
        <v>23</v>
      </c>
      <c r="C29" s="18">
        <v>0</v>
      </c>
      <c r="D29" s="139">
        <v>0</v>
      </c>
    </row>
    <row r="30" spans="1:4" ht="15" customHeight="1">
      <c r="A30" s="119" t="s">
        <v>72</v>
      </c>
      <c r="B30" s="44">
        <v>24</v>
      </c>
      <c r="C30" s="18">
        <v>0</v>
      </c>
      <c r="D30" s="139">
        <v>0</v>
      </c>
    </row>
    <row r="31" spans="1:4" ht="15" customHeight="1">
      <c r="A31" s="119" t="s">
        <v>73</v>
      </c>
      <c r="B31" s="44">
        <v>25</v>
      </c>
      <c r="C31" s="18">
        <v>0</v>
      </c>
      <c r="D31" s="139">
        <v>6700</v>
      </c>
    </row>
    <row r="32" spans="1:4" ht="15" customHeight="1">
      <c r="A32" s="119" t="s">
        <v>74</v>
      </c>
      <c r="B32" s="44">
        <v>26</v>
      </c>
      <c r="C32" s="18">
        <v>123992</v>
      </c>
      <c r="D32" s="139">
        <v>99628</v>
      </c>
    </row>
    <row r="33" spans="1:4" ht="15" customHeight="1">
      <c r="A33" s="119" t="s">
        <v>75</v>
      </c>
      <c r="B33" s="44">
        <v>27</v>
      </c>
      <c r="C33" s="18">
        <v>8120</v>
      </c>
      <c r="D33" s="139">
        <v>0</v>
      </c>
    </row>
    <row r="34" spans="1:4" ht="15" customHeight="1">
      <c r="A34" s="119" t="s">
        <v>76</v>
      </c>
      <c r="B34" s="44">
        <v>28</v>
      </c>
      <c r="C34" s="18">
        <v>0</v>
      </c>
      <c r="D34" s="139">
        <v>4508</v>
      </c>
    </row>
    <row r="35" spans="1:4" ht="15" customHeight="1">
      <c r="A35" s="118" t="s">
        <v>77</v>
      </c>
      <c r="B35" s="44">
        <v>29</v>
      </c>
      <c r="C35" s="53">
        <f>SUM(C36:C38)</f>
        <v>24843</v>
      </c>
      <c r="D35" s="53">
        <f>SUM(D36:D38)</f>
        <v>24843</v>
      </c>
    </row>
    <row r="36" spans="1:4" ht="14.25" customHeight="1">
      <c r="A36" s="119" t="s">
        <v>78</v>
      </c>
      <c r="B36" s="44">
        <v>30</v>
      </c>
      <c r="C36" s="18"/>
      <c r="D36" s="139">
        <v>0</v>
      </c>
    </row>
    <row r="37" spans="1:4" ht="14.25" customHeight="1">
      <c r="A37" s="119" t="s">
        <v>79</v>
      </c>
      <c r="B37" s="44">
        <v>31</v>
      </c>
      <c r="C37" s="18"/>
      <c r="D37" s="139">
        <v>0</v>
      </c>
    </row>
    <row r="38" spans="1:4" ht="14.25" customHeight="1">
      <c r="A38" s="119" t="s">
        <v>80</v>
      </c>
      <c r="B38" s="44">
        <v>32</v>
      </c>
      <c r="C38" s="18">
        <v>24843</v>
      </c>
      <c r="D38" s="139">
        <v>24843</v>
      </c>
    </row>
    <row r="39" spans="1:4" ht="15" customHeight="1">
      <c r="A39" s="118" t="s">
        <v>81</v>
      </c>
      <c r="B39" s="44">
        <v>33</v>
      </c>
      <c r="C39" s="101">
        <v>582971</v>
      </c>
      <c r="D39" s="101">
        <v>213757</v>
      </c>
    </row>
    <row r="40" spans="1:4" ht="15" customHeight="1">
      <c r="A40" s="124" t="s">
        <v>344</v>
      </c>
      <c r="B40" s="47">
        <v>34</v>
      </c>
      <c r="C40" s="89">
        <f>C41+C49+C56+C64</f>
        <v>174111791</v>
      </c>
      <c r="D40" s="89">
        <f>D41+D49+D56+D64</f>
        <v>174118493</v>
      </c>
    </row>
    <row r="41" spans="1:4" ht="15" customHeight="1">
      <c r="A41" s="125" t="s">
        <v>82</v>
      </c>
      <c r="B41" s="126">
        <v>35</v>
      </c>
      <c r="C41" s="127">
        <f>SUM(C42:C48)</f>
        <v>111835567</v>
      </c>
      <c r="D41" s="127">
        <f>SUM(D42:D48)</f>
        <v>116827023</v>
      </c>
    </row>
    <row r="42" spans="1:4" ht="14.25" customHeight="1">
      <c r="A42" s="119" t="s">
        <v>83</v>
      </c>
      <c r="B42" s="44">
        <v>36</v>
      </c>
      <c r="C42" s="18">
        <v>10673750</v>
      </c>
      <c r="D42" s="139">
        <v>13301521</v>
      </c>
    </row>
    <row r="43" spans="1:4" ht="14.25" customHeight="1">
      <c r="A43" s="119" t="s">
        <v>84</v>
      </c>
      <c r="B43" s="44">
        <v>37</v>
      </c>
      <c r="C43" s="18">
        <v>0</v>
      </c>
      <c r="D43" s="139">
        <v>0</v>
      </c>
    </row>
    <row r="44" spans="1:4" ht="14.25" customHeight="1">
      <c r="A44" s="119" t="s">
        <v>85</v>
      </c>
      <c r="B44" s="44">
        <v>38</v>
      </c>
      <c r="C44" s="18">
        <f>24257811+6505151</f>
        <v>30762962</v>
      </c>
      <c r="D44" s="139">
        <v>28704405</v>
      </c>
    </row>
    <row r="45" spans="1:4" ht="14.25" customHeight="1">
      <c r="A45" s="119" t="s">
        <v>86</v>
      </c>
      <c r="B45" s="44">
        <v>39</v>
      </c>
      <c r="C45" s="18">
        <v>70333131</v>
      </c>
      <c r="D45" s="139">
        <v>74821097</v>
      </c>
    </row>
    <row r="46" spans="1:4" ht="14.25" customHeight="1">
      <c r="A46" s="119" t="s">
        <v>87</v>
      </c>
      <c r="B46" s="44">
        <v>40</v>
      </c>
      <c r="C46" s="18">
        <v>65724</v>
      </c>
      <c r="D46" s="139">
        <v>0</v>
      </c>
    </row>
    <row r="47" spans="1:4" ht="14.25" customHeight="1">
      <c r="A47" s="119" t="s">
        <v>88</v>
      </c>
      <c r="B47" s="44">
        <v>41</v>
      </c>
      <c r="C47" s="18">
        <v>0</v>
      </c>
      <c r="D47" s="139">
        <v>0</v>
      </c>
    </row>
    <row r="48" spans="1:4" ht="14.25" customHeight="1">
      <c r="A48" s="119" t="s">
        <v>340</v>
      </c>
      <c r="B48" s="44">
        <v>42</v>
      </c>
      <c r="C48" s="18">
        <v>0</v>
      </c>
      <c r="D48" s="140">
        <v>0</v>
      </c>
    </row>
    <row r="49" spans="1:4" ht="15" customHeight="1">
      <c r="A49" s="118" t="s">
        <v>89</v>
      </c>
      <c r="B49" s="44">
        <v>43</v>
      </c>
      <c r="C49" s="128">
        <f>SUM(C50:C55)</f>
        <v>56194095</v>
      </c>
      <c r="D49" s="128">
        <f>SUM(D50:D55)</f>
        <v>48466524</v>
      </c>
    </row>
    <row r="50" spans="1:4" ht="15" customHeight="1">
      <c r="A50" s="119" t="s">
        <v>90</v>
      </c>
      <c r="B50" s="129">
        <v>44</v>
      </c>
      <c r="C50" s="18">
        <v>0</v>
      </c>
      <c r="D50" s="139">
        <v>0</v>
      </c>
    </row>
    <row r="51" spans="1:4" ht="15" customHeight="1">
      <c r="A51" s="119" t="s">
        <v>91</v>
      </c>
      <c r="B51" s="129">
        <v>45</v>
      </c>
      <c r="C51" s="18">
        <v>53723108</v>
      </c>
      <c r="D51" s="139">
        <v>47732862</v>
      </c>
    </row>
    <row r="52" spans="1:4" ht="15" customHeight="1">
      <c r="A52" s="119" t="s">
        <v>92</v>
      </c>
      <c r="B52" s="129">
        <v>46</v>
      </c>
      <c r="C52" s="18">
        <v>0</v>
      </c>
      <c r="D52" s="139">
        <v>0</v>
      </c>
    </row>
    <row r="53" spans="1:4" ht="15" customHeight="1">
      <c r="A53" s="119" t="s">
        <v>93</v>
      </c>
      <c r="B53" s="129">
        <v>47</v>
      </c>
      <c r="C53" s="18">
        <v>84866</v>
      </c>
      <c r="D53" s="139">
        <v>47345</v>
      </c>
    </row>
    <row r="54" spans="1:4" ht="15" customHeight="1">
      <c r="A54" s="119" t="s">
        <v>94</v>
      </c>
      <c r="B54" s="129">
        <v>48</v>
      </c>
      <c r="C54" s="18">
        <v>804382</v>
      </c>
      <c r="D54" s="139">
        <v>498862</v>
      </c>
    </row>
    <row r="55" spans="1:4" ht="15" customHeight="1">
      <c r="A55" s="119" t="s">
        <v>95</v>
      </c>
      <c r="B55" s="129">
        <v>49</v>
      </c>
      <c r="C55" s="18">
        <v>1581739</v>
      </c>
      <c r="D55" s="139">
        <v>187455</v>
      </c>
    </row>
    <row r="56" spans="1:4" ht="15" customHeight="1">
      <c r="A56" s="118" t="s">
        <v>96</v>
      </c>
      <c r="B56" s="44">
        <v>50</v>
      </c>
      <c r="C56" s="130">
        <f>SUM(C57:C63)</f>
        <v>703781</v>
      </c>
      <c r="D56" s="130">
        <f>SUM(D57:D63)</f>
        <v>1613992</v>
      </c>
    </row>
    <row r="57" spans="1:4" ht="15" customHeight="1">
      <c r="A57" s="119" t="s">
        <v>69</v>
      </c>
      <c r="B57" s="44">
        <v>51</v>
      </c>
      <c r="C57" s="18">
        <v>0</v>
      </c>
      <c r="D57" s="139">
        <v>0</v>
      </c>
    </row>
    <row r="58" spans="1:4" ht="15" customHeight="1">
      <c r="A58" s="119" t="s">
        <v>70</v>
      </c>
      <c r="B58" s="44">
        <v>52</v>
      </c>
      <c r="C58" s="18">
        <v>0</v>
      </c>
      <c r="D58" s="139">
        <v>0</v>
      </c>
    </row>
    <row r="59" spans="1:4" ht="15" customHeight="1">
      <c r="A59" s="119" t="s">
        <v>97</v>
      </c>
      <c r="B59" s="44">
        <v>53</v>
      </c>
      <c r="C59" s="18">
        <v>0</v>
      </c>
      <c r="D59" s="139">
        <v>0</v>
      </c>
    </row>
    <row r="60" spans="1:4" ht="15" customHeight="1">
      <c r="A60" s="119" t="s">
        <v>72</v>
      </c>
      <c r="B60" s="44">
        <v>54</v>
      </c>
      <c r="C60" s="18">
        <v>0</v>
      </c>
      <c r="D60" s="139">
        <v>0</v>
      </c>
    </row>
    <row r="61" spans="1:4" ht="15" customHeight="1">
      <c r="A61" s="119" t="s">
        <v>73</v>
      </c>
      <c r="B61" s="44">
        <v>55</v>
      </c>
      <c r="C61" s="18">
        <v>0</v>
      </c>
      <c r="D61" s="139">
        <v>0</v>
      </c>
    </row>
    <row r="62" spans="1:4" ht="15" customHeight="1">
      <c r="A62" s="119" t="s">
        <v>74</v>
      </c>
      <c r="B62" s="44">
        <v>56</v>
      </c>
      <c r="C62" s="18">
        <v>610952</v>
      </c>
      <c r="D62" s="139">
        <v>481422</v>
      </c>
    </row>
    <row r="63" spans="1:4" ht="15" customHeight="1">
      <c r="A63" s="119" t="s">
        <v>98</v>
      </c>
      <c r="B63" s="44">
        <v>57</v>
      </c>
      <c r="C63" s="18">
        <v>92829</v>
      </c>
      <c r="D63" s="139">
        <v>1132570</v>
      </c>
    </row>
    <row r="64" spans="1:4" ht="15" customHeight="1">
      <c r="A64" s="118" t="s">
        <v>99</v>
      </c>
      <c r="B64" s="44">
        <v>58</v>
      </c>
      <c r="C64" s="131">
        <v>5378348</v>
      </c>
      <c r="D64" s="131">
        <v>7210954</v>
      </c>
    </row>
    <row r="65" spans="1:4" ht="15" customHeight="1">
      <c r="A65" s="124" t="s">
        <v>100</v>
      </c>
      <c r="B65" s="47">
        <v>59</v>
      </c>
      <c r="C65" s="82">
        <v>2339932</v>
      </c>
      <c r="D65" s="20">
        <v>2588233</v>
      </c>
    </row>
    <row r="66" spans="1:4" ht="15" customHeight="1">
      <c r="A66" s="124" t="s">
        <v>345</v>
      </c>
      <c r="B66" s="47">
        <v>60</v>
      </c>
      <c r="C66" s="89">
        <f>C7+C8+C40+C65</f>
        <v>484888001</v>
      </c>
      <c r="D66" s="89">
        <f>D7+D8+D40+D65</f>
        <v>476348496</v>
      </c>
    </row>
    <row r="67" spans="1:4" ht="15" customHeight="1">
      <c r="A67" s="132" t="s">
        <v>101</v>
      </c>
      <c r="B67" s="133">
        <v>61</v>
      </c>
      <c r="C67" s="134">
        <v>101114228</v>
      </c>
      <c r="D67" s="134">
        <v>97632270</v>
      </c>
    </row>
    <row r="68" spans="1:4" ht="30" customHeight="1">
      <c r="A68" s="120" t="s">
        <v>47</v>
      </c>
      <c r="B68" s="120" t="s">
        <v>296</v>
      </c>
      <c r="C68" s="120" t="s">
        <v>48</v>
      </c>
      <c r="D68" s="120" t="s">
        <v>49</v>
      </c>
    </row>
    <row r="69" spans="1:4" ht="12" customHeight="1">
      <c r="A69" s="136">
        <v>1</v>
      </c>
      <c r="B69" s="121">
        <v>2</v>
      </c>
      <c r="C69" s="115">
        <v>3</v>
      </c>
      <c r="D69" s="137">
        <v>4</v>
      </c>
    </row>
    <row r="70" spans="1:4" ht="15" customHeight="1">
      <c r="A70" s="233" t="s">
        <v>102</v>
      </c>
      <c r="B70" s="240"/>
      <c r="C70" s="240"/>
      <c r="D70" s="241"/>
    </row>
    <row r="71" spans="1:4" ht="15" customHeight="1">
      <c r="A71" s="141" t="s">
        <v>300</v>
      </c>
      <c r="B71" s="46">
        <v>62</v>
      </c>
      <c r="C71" s="88">
        <f>C72+C73+C74+C80+C81+C84+C87</f>
        <v>207917552</v>
      </c>
      <c r="D71" s="142">
        <f>D72+D73+D74+D80+D81+D84+D87</f>
        <v>212563088</v>
      </c>
    </row>
    <row r="72" spans="1:4" ht="15" customHeight="1">
      <c r="A72" s="143" t="s">
        <v>103</v>
      </c>
      <c r="B72" s="44">
        <v>63</v>
      </c>
      <c r="C72" s="101">
        <v>32736800</v>
      </c>
      <c r="D72" s="101">
        <v>32736800</v>
      </c>
    </row>
    <row r="73" spans="1:4" ht="15" customHeight="1">
      <c r="A73" s="143" t="s">
        <v>104</v>
      </c>
      <c r="B73" s="44">
        <v>64</v>
      </c>
      <c r="C73" s="101">
        <v>1247377</v>
      </c>
      <c r="D73" s="101">
        <v>1247377</v>
      </c>
    </row>
    <row r="74" spans="1:4" ht="15" customHeight="1">
      <c r="A74" s="143" t="s">
        <v>105</v>
      </c>
      <c r="B74" s="44">
        <v>65</v>
      </c>
      <c r="C74" s="53">
        <f>C75+C76-C77+C78+C79</f>
        <v>9024235</v>
      </c>
      <c r="D74" s="53">
        <f>D75+D76-D77+D78+D79</f>
        <v>9024235</v>
      </c>
    </row>
    <row r="75" spans="1:4" ht="15" customHeight="1">
      <c r="A75" s="144" t="s">
        <v>106</v>
      </c>
      <c r="B75" s="44">
        <v>66</v>
      </c>
      <c r="C75" s="18">
        <v>1877460</v>
      </c>
      <c r="D75" s="18">
        <v>1877460</v>
      </c>
    </row>
    <row r="76" spans="1:4" ht="15" customHeight="1">
      <c r="A76" s="144" t="s">
        <v>107</v>
      </c>
      <c r="B76" s="44">
        <v>67</v>
      </c>
      <c r="C76" s="18">
        <v>222999</v>
      </c>
      <c r="D76" s="18">
        <v>222999</v>
      </c>
    </row>
    <row r="77" spans="1:4" ht="15" customHeight="1">
      <c r="A77" s="144" t="s">
        <v>108</v>
      </c>
      <c r="B77" s="44">
        <v>68</v>
      </c>
      <c r="C77" s="18">
        <v>201300</v>
      </c>
      <c r="D77" s="18">
        <v>201300</v>
      </c>
    </row>
    <row r="78" spans="1:4" ht="15" customHeight="1">
      <c r="A78" s="144" t="s">
        <v>109</v>
      </c>
      <c r="B78" s="44">
        <v>69</v>
      </c>
      <c r="C78" s="18">
        <v>0</v>
      </c>
      <c r="D78" s="18">
        <v>0</v>
      </c>
    </row>
    <row r="79" spans="1:4" ht="15" customHeight="1">
      <c r="A79" s="144" t="s">
        <v>110</v>
      </c>
      <c r="B79" s="44">
        <v>70</v>
      </c>
      <c r="C79" s="18">
        <v>7125076</v>
      </c>
      <c r="D79" s="18">
        <v>7125076</v>
      </c>
    </row>
    <row r="80" spans="1:4" ht="15" customHeight="1">
      <c r="A80" s="143" t="s">
        <v>111</v>
      </c>
      <c r="B80" s="44">
        <v>71</v>
      </c>
      <c r="C80" s="101">
        <v>67259708</v>
      </c>
      <c r="D80" s="101">
        <v>65641423</v>
      </c>
    </row>
    <row r="81" spans="1:4" ht="15" customHeight="1">
      <c r="A81" s="143" t="s">
        <v>112</v>
      </c>
      <c r="B81" s="44">
        <v>72</v>
      </c>
      <c r="C81" s="53">
        <f>C82-C83</f>
        <v>96022222</v>
      </c>
      <c r="D81" s="53">
        <f>D82-D83</f>
        <v>97347488</v>
      </c>
    </row>
    <row r="82" spans="1:4" ht="15" customHeight="1">
      <c r="A82" s="144" t="s">
        <v>113</v>
      </c>
      <c r="B82" s="44">
        <v>73</v>
      </c>
      <c r="C82" s="18">
        <v>96022222</v>
      </c>
      <c r="D82" s="139">
        <v>97347488</v>
      </c>
    </row>
    <row r="83" spans="1:4" ht="15" customHeight="1">
      <c r="A83" s="144" t="s">
        <v>114</v>
      </c>
      <c r="B83" s="44">
        <v>74</v>
      </c>
      <c r="C83" s="18">
        <v>0</v>
      </c>
      <c r="D83" s="139">
        <v>0</v>
      </c>
    </row>
    <row r="84" spans="1:4" ht="15" customHeight="1">
      <c r="A84" s="143" t="s">
        <v>115</v>
      </c>
      <c r="B84" s="44">
        <v>75</v>
      </c>
      <c r="C84" s="53">
        <f>C85-C86</f>
        <v>1627210</v>
      </c>
      <c r="D84" s="53">
        <f>D85-D86</f>
        <v>6565765</v>
      </c>
    </row>
    <row r="85" spans="1:4" ht="15" customHeight="1">
      <c r="A85" s="144" t="s">
        <v>116</v>
      </c>
      <c r="B85" s="44">
        <v>76</v>
      </c>
      <c r="C85" s="18">
        <v>1627210</v>
      </c>
      <c r="D85" s="139">
        <v>6565765</v>
      </c>
    </row>
    <row r="86" spans="1:4" ht="15" customHeight="1">
      <c r="A86" s="144" t="s">
        <v>117</v>
      </c>
      <c r="B86" s="44">
        <v>77</v>
      </c>
      <c r="C86" s="18">
        <v>0</v>
      </c>
      <c r="D86" s="139">
        <v>0</v>
      </c>
    </row>
    <row r="87" spans="1:4" ht="15" customHeight="1">
      <c r="A87" s="143" t="s">
        <v>118</v>
      </c>
      <c r="B87" s="44">
        <v>78</v>
      </c>
      <c r="C87" s="101">
        <v>0</v>
      </c>
      <c r="D87" s="101">
        <v>0</v>
      </c>
    </row>
    <row r="88" spans="1:4" ht="15" customHeight="1">
      <c r="A88" s="145" t="s">
        <v>346</v>
      </c>
      <c r="B88" s="47">
        <v>79</v>
      </c>
      <c r="C88" s="89">
        <f>SUM(C89:C91)</f>
        <v>819179</v>
      </c>
      <c r="D88" s="89">
        <f>SUM(D89:D91)</f>
        <v>819179</v>
      </c>
    </row>
    <row r="89" spans="1:4" ht="15" customHeight="1">
      <c r="A89" s="144" t="s">
        <v>119</v>
      </c>
      <c r="B89" s="44">
        <v>80</v>
      </c>
      <c r="C89" s="18">
        <v>0</v>
      </c>
      <c r="D89" s="139">
        <v>0</v>
      </c>
    </row>
    <row r="90" spans="1:4" ht="15" customHeight="1">
      <c r="A90" s="144" t="s">
        <v>120</v>
      </c>
      <c r="B90" s="44">
        <v>81</v>
      </c>
      <c r="C90" s="18">
        <v>0</v>
      </c>
      <c r="D90" s="139">
        <v>0</v>
      </c>
    </row>
    <row r="91" spans="1:4" ht="15" customHeight="1">
      <c r="A91" s="144" t="s">
        <v>121</v>
      </c>
      <c r="B91" s="44">
        <v>82</v>
      </c>
      <c r="C91" s="18">
        <v>819179</v>
      </c>
      <c r="D91" s="139">
        <v>819179</v>
      </c>
    </row>
    <row r="92" spans="1:4" ht="15" customHeight="1">
      <c r="A92" s="145" t="s">
        <v>347</v>
      </c>
      <c r="B92" s="47">
        <v>83</v>
      </c>
      <c r="C92" s="89">
        <f>SUM(C93:C101)</f>
        <v>29059629</v>
      </c>
      <c r="D92" s="146">
        <f>SUM(D93:D101)</f>
        <v>109910288</v>
      </c>
    </row>
    <row r="93" spans="1:4" ht="15" customHeight="1">
      <c r="A93" s="144" t="s">
        <v>122</v>
      </c>
      <c r="B93" s="44">
        <v>84</v>
      </c>
      <c r="C93" s="18">
        <v>0</v>
      </c>
      <c r="D93" s="139">
        <v>0</v>
      </c>
    </row>
    <row r="94" spans="1:4" ht="15" customHeight="1">
      <c r="A94" s="144" t="s">
        <v>123</v>
      </c>
      <c r="B94" s="44">
        <v>85</v>
      </c>
      <c r="C94" s="18">
        <v>218254</v>
      </c>
      <c r="D94" s="139">
        <v>218254</v>
      </c>
    </row>
    <row r="95" spans="1:4" ht="15" customHeight="1">
      <c r="A95" s="144" t="s">
        <v>124</v>
      </c>
      <c r="B95" s="44">
        <v>86</v>
      </c>
      <c r="C95" s="18">
        <v>25867330</v>
      </c>
      <c r="D95" s="139">
        <v>106732119</v>
      </c>
    </row>
    <row r="96" spans="1:4" ht="15" customHeight="1">
      <c r="A96" s="144" t="s">
        <v>125</v>
      </c>
      <c r="B96" s="44">
        <v>87</v>
      </c>
      <c r="C96" s="18">
        <v>0</v>
      </c>
      <c r="D96" s="139">
        <v>0</v>
      </c>
    </row>
    <row r="97" spans="1:4" ht="15" customHeight="1">
      <c r="A97" s="144" t="s">
        <v>126</v>
      </c>
      <c r="B97" s="44">
        <v>88</v>
      </c>
      <c r="C97" s="18">
        <v>1760061</v>
      </c>
      <c r="D97" s="139">
        <v>1745931</v>
      </c>
    </row>
    <row r="98" spans="1:4" ht="15" customHeight="1">
      <c r="A98" s="144" t="s">
        <v>127</v>
      </c>
      <c r="B98" s="44">
        <v>89</v>
      </c>
      <c r="C98" s="18">
        <v>0</v>
      </c>
      <c r="D98" s="139">
        <v>0</v>
      </c>
    </row>
    <row r="99" spans="1:4" ht="15" customHeight="1">
      <c r="A99" s="144" t="s">
        <v>128</v>
      </c>
      <c r="B99" s="44">
        <v>90</v>
      </c>
      <c r="C99" s="18">
        <v>0</v>
      </c>
      <c r="D99" s="139">
        <v>0</v>
      </c>
    </row>
    <row r="100" spans="1:4" ht="15" customHeight="1">
      <c r="A100" s="144" t="s">
        <v>129</v>
      </c>
      <c r="B100" s="44">
        <v>91</v>
      </c>
      <c r="C100" s="18">
        <v>0</v>
      </c>
      <c r="D100" s="139">
        <v>0</v>
      </c>
    </row>
    <row r="101" spans="1:4" ht="15" customHeight="1">
      <c r="A101" s="144" t="s">
        <v>130</v>
      </c>
      <c r="B101" s="44">
        <v>92</v>
      </c>
      <c r="C101" s="18">
        <v>1213984</v>
      </c>
      <c r="D101" s="139">
        <v>1213984</v>
      </c>
    </row>
    <row r="102" spans="1:4" ht="15" customHeight="1">
      <c r="A102" s="145" t="s">
        <v>348</v>
      </c>
      <c r="B102" s="47">
        <v>93</v>
      </c>
      <c r="C102" s="89">
        <f>SUM(C103:C114)</f>
        <v>244201211</v>
      </c>
      <c r="D102" s="89">
        <f>SUM(D103:D114)</f>
        <v>148412092</v>
      </c>
    </row>
    <row r="103" spans="1:4" ht="15" customHeight="1">
      <c r="A103" s="144" t="s">
        <v>122</v>
      </c>
      <c r="B103" s="44">
        <v>94</v>
      </c>
      <c r="C103" s="18">
        <v>0</v>
      </c>
      <c r="D103" s="139">
        <v>0</v>
      </c>
    </row>
    <row r="104" spans="1:4" ht="15" customHeight="1">
      <c r="A104" s="144" t="s">
        <v>123</v>
      </c>
      <c r="B104" s="44">
        <v>95</v>
      </c>
      <c r="C104" s="18">
        <v>2238197</v>
      </c>
      <c r="D104" s="139">
        <v>2366583</v>
      </c>
    </row>
    <row r="105" spans="1:4" ht="15" customHeight="1">
      <c r="A105" s="144" t="s">
        <v>124</v>
      </c>
      <c r="B105" s="44">
        <v>96</v>
      </c>
      <c r="C105" s="18">
        <v>134586987</v>
      </c>
      <c r="D105" s="139">
        <v>42274298</v>
      </c>
    </row>
    <row r="106" spans="1:4" ht="15" customHeight="1">
      <c r="A106" s="144" t="s">
        <v>125</v>
      </c>
      <c r="B106" s="44">
        <v>97</v>
      </c>
      <c r="C106" s="18">
        <v>1498248</v>
      </c>
      <c r="D106" s="139">
        <v>2149122</v>
      </c>
    </row>
    <row r="107" spans="1:4" ht="15" customHeight="1">
      <c r="A107" s="144" t="s">
        <v>126</v>
      </c>
      <c r="B107" s="44">
        <v>98</v>
      </c>
      <c r="C107" s="18">
        <v>84298976</v>
      </c>
      <c r="D107" s="139">
        <v>80411765</v>
      </c>
    </row>
    <row r="108" spans="1:4" ht="15" customHeight="1">
      <c r="A108" s="144" t="s">
        <v>127</v>
      </c>
      <c r="B108" s="44">
        <v>99</v>
      </c>
      <c r="C108" s="18">
        <v>0</v>
      </c>
      <c r="D108" s="139">
        <v>0</v>
      </c>
    </row>
    <row r="109" spans="1:4" ht="15" customHeight="1">
      <c r="A109" s="144" t="s">
        <v>128</v>
      </c>
      <c r="B109" s="44">
        <v>100</v>
      </c>
      <c r="C109" s="18">
        <v>0</v>
      </c>
      <c r="D109" s="139">
        <v>0</v>
      </c>
    </row>
    <row r="110" spans="1:4" ht="15" customHeight="1">
      <c r="A110" s="144" t="s">
        <v>131</v>
      </c>
      <c r="B110" s="44">
        <v>101</v>
      </c>
      <c r="C110" s="18">
        <v>4572183</v>
      </c>
      <c r="D110" s="139">
        <v>4515043</v>
      </c>
    </row>
    <row r="111" spans="1:4" ht="15" customHeight="1">
      <c r="A111" s="144" t="s">
        <v>132</v>
      </c>
      <c r="B111" s="44">
        <v>102</v>
      </c>
      <c r="C111" s="18">
        <v>8322582</v>
      </c>
      <c r="D111" s="139">
        <v>7499982</v>
      </c>
    </row>
    <row r="112" spans="1:4" ht="15" customHeight="1">
      <c r="A112" s="144" t="s">
        <v>133</v>
      </c>
      <c r="B112" s="44">
        <v>103</v>
      </c>
      <c r="C112" s="18">
        <v>44408</v>
      </c>
      <c r="D112" s="139">
        <v>44408</v>
      </c>
    </row>
    <row r="113" spans="1:4" ht="15" customHeight="1">
      <c r="A113" s="144" t="s">
        <v>134</v>
      </c>
      <c r="B113" s="44">
        <v>104</v>
      </c>
      <c r="C113" s="18">
        <v>0</v>
      </c>
      <c r="D113" s="139">
        <v>0</v>
      </c>
    </row>
    <row r="114" spans="1:4" ht="15" customHeight="1">
      <c r="A114" s="144" t="s">
        <v>135</v>
      </c>
      <c r="B114" s="44">
        <v>105</v>
      </c>
      <c r="C114" s="18">
        <v>8639630</v>
      </c>
      <c r="D114" s="139">
        <v>9150891</v>
      </c>
    </row>
    <row r="115" spans="1:4" ht="15" customHeight="1">
      <c r="A115" s="145" t="s">
        <v>136</v>
      </c>
      <c r="B115" s="47">
        <v>106</v>
      </c>
      <c r="C115" s="20">
        <v>2890430</v>
      </c>
      <c r="D115" s="147">
        <v>4643849</v>
      </c>
    </row>
    <row r="116" spans="1:4" ht="15" customHeight="1">
      <c r="A116" s="145" t="s">
        <v>349</v>
      </c>
      <c r="B116" s="47">
        <v>107</v>
      </c>
      <c r="C116" s="89">
        <f>C71+C88+C92+C102+C115</f>
        <v>484888001</v>
      </c>
      <c r="D116" s="89">
        <f>D71+D88+D92+D102+D115</f>
        <v>476348496</v>
      </c>
    </row>
    <row r="117" spans="1:4" ht="15" customHeight="1">
      <c r="A117" s="148" t="s">
        <v>137</v>
      </c>
      <c r="B117" s="135">
        <v>108</v>
      </c>
      <c r="C117" s="134">
        <f>C67</f>
        <v>101114228</v>
      </c>
      <c r="D117" s="149">
        <f>D67</f>
        <v>97632270</v>
      </c>
    </row>
    <row r="118" spans="1:4" ht="15" customHeight="1">
      <c r="A118" s="233" t="s">
        <v>299</v>
      </c>
      <c r="B118" s="234"/>
      <c r="C118" s="234"/>
      <c r="D118" s="235"/>
    </row>
    <row r="119" spans="1:4" ht="15" customHeight="1">
      <c r="A119" s="236" t="s">
        <v>301</v>
      </c>
      <c r="B119" s="237"/>
      <c r="C119" s="237"/>
      <c r="D119" s="238"/>
    </row>
    <row r="120" spans="1:4" ht="15" customHeight="1">
      <c r="A120" s="144" t="s">
        <v>138</v>
      </c>
      <c r="B120" s="44">
        <v>109</v>
      </c>
      <c r="C120" s="54">
        <f>C71</f>
        <v>207917552</v>
      </c>
      <c r="D120" s="139">
        <f>D71</f>
        <v>212563088</v>
      </c>
    </row>
    <row r="121" spans="1:4" ht="15" customHeight="1">
      <c r="A121" s="150" t="s">
        <v>139</v>
      </c>
      <c r="B121" s="151">
        <v>110</v>
      </c>
      <c r="C121" s="152">
        <v>0</v>
      </c>
      <c r="D121" s="153">
        <v>0</v>
      </c>
    </row>
    <row r="122" spans="1:4" ht="12.75" customHeight="1">
      <c r="A122" s="239" t="s">
        <v>140</v>
      </c>
      <c r="B122" s="239"/>
      <c r="C122" s="239"/>
      <c r="D122" s="239"/>
    </row>
    <row r="123" spans="1:4" ht="12.75" customHeight="1">
      <c r="A123" s="232"/>
      <c r="B123" s="232"/>
      <c r="C123" s="232"/>
      <c r="D123" s="232"/>
    </row>
    <row r="126" spans="3:4" ht="12.75">
      <c r="C126" s="102"/>
      <c r="D126" s="102"/>
    </row>
  </sheetData>
  <sheetProtection selectLockedCells="1" selectUnlockedCells="1"/>
  <mergeCells count="9">
    <mergeCell ref="A123:D123"/>
    <mergeCell ref="A118:D118"/>
    <mergeCell ref="A119:D119"/>
    <mergeCell ref="A122:D122"/>
    <mergeCell ref="A70:D70"/>
    <mergeCell ref="A1:D1"/>
    <mergeCell ref="A2:D2"/>
    <mergeCell ref="A3:D3"/>
    <mergeCell ref="A6:D6"/>
  </mergeCells>
  <dataValidations count="9">
    <dataValidation type="whole" operator="notEqual" allowBlank="1" showErrorMessage="1" errorTitle="Pogrešan unos" error="Mogu se unijeti samo cjelobrojne vrijednosti." sqref="C120:D121">
      <formula1>999999999999</formula1>
    </dataValidation>
    <dataValidation type="whole" operator="notEqual" allowBlank="1" showErrorMessage="1" errorTitle="Pogrešan unos" error="Mogu se unijeti samo cjelobrojne pozitivne ili negativne vrijednosti." sqref="D71">
      <formula1>999999999999</formula1>
    </dataValidation>
    <dataValidation type="whole" operator="greaterThanOrEqual" allowBlank="1" showErrorMessage="1" errorTitle="Pogrešan unos" error="Mogu se unijeti samo cjelobrojne pozitivne vrijednosti." sqref="D103:D115 D42:D48 D17:D25 D82:D83 D7 D89:D101 D10:D15 D27:D34 D36:D38 D57:D63 D85:D86 D50:D55 D117">
      <formula1>0</formula1>
    </dataValidation>
    <dataValidation type="whole" operator="greaterThanOrEqual" allowBlank="1" showInputMessage="1" showErrorMessage="1" errorTitle="Pogrešan unos" error="Mogu se unijeti samo cjelobrojne pozitivne vrijednosti." sqref="D116 C102:D102 C74:D79 C72:D72 C84:D84 D8:D9 D35 D39:D41 C17:C25 D88 C16:D16 C26:D26 C49:D49 C56:D56 C81:D81 C88:C101 C27:C48 C57:C63 C50:C55 C7:C15 C103:C117 C64:D67 C82:C83 C85:C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80:D8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C73:D73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C71">
      <formula1>999999999999</formula1>
    </dataValidation>
    <dataValidation type="whole" operator="notEqual" allowBlank="1" showInputMessage="1" showErrorMessage="1" errorTitle="Pogrešan unos" error="Mogu se unijeti samo cjelobrojne vrijednosti." sqref="C87:D87">
      <formula1>999999999999</formula1>
    </dataValidation>
    <dataValidation allowBlank="1" sqref="A118:D119 A70:D70 A6:D6 A7:A67"/>
  </dataValidations>
  <printOptions/>
  <pageMargins left="0.7" right="0.7" top="0.75" bottom="0.75" header="0.3" footer="0.3"/>
  <pageSetup horizontalDpi="600" verticalDpi="600" orientation="portrait" paperSize="9" scale="75" r:id="rId1"/>
  <ignoredErrors>
    <ignoredError sqref="C35:D35 C56:D56 C102:D102" formulaRange="1"/>
    <ignoredError sqref="C117:D117 C120:D120 C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110" zoomScaleSheetLayoutView="110" zoomScalePageLayoutView="0" workbookViewId="0" topLeftCell="A1">
      <selection activeCell="A1" sqref="A1:F1"/>
    </sheetView>
  </sheetViews>
  <sheetFormatPr defaultColWidth="9.140625" defaultRowHeight="12.75"/>
  <cols>
    <col min="1" max="1" width="83.28125" style="52" bestFit="1" customWidth="1"/>
    <col min="2" max="2" width="9.140625" style="52" customWidth="1"/>
    <col min="3" max="6" width="10.7109375" style="52" customWidth="1"/>
    <col min="7" max="16384" width="9.140625" style="52" customWidth="1"/>
  </cols>
  <sheetData>
    <row r="1" spans="1:6" ht="15.75" customHeight="1">
      <c r="A1" s="242" t="s">
        <v>141</v>
      </c>
      <c r="B1" s="242"/>
      <c r="C1" s="242"/>
      <c r="D1" s="242"/>
      <c r="E1" s="242"/>
      <c r="F1" s="242"/>
    </row>
    <row r="2" spans="1:6" ht="12.75" customHeight="1">
      <c r="A2" s="243" t="s">
        <v>353</v>
      </c>
      <c r="B2" s="243"/>
      <c r="C2" s="243"/>
      <c r="D2" s="243"/>
      <c r="E2" s="243"/>
      <c r="F2" s="243"/>
    </row>
    <row r="3" spans="1:6" ht="12.75" customHeight="1">
      <c r="A3" s="258" t="s">
        <v>46</v>
      </c>
      <c r="B3" s="258"/>
      <c r="C3" s="258"/>
      <c r="D3" s="258"/>
      <c r="E3" s="258"/>
      <c r="F3" s="258"/>
    </row>
    <row r="4" spans="1:6" ht="24" customHeight="1">
      <c r="A4" s="254" t="s">
        <v>47</v>
      </c>
      <c r="B4" s="256" t="s">
        <v>296</v>
      </c>
      <c r="C4" s="259" t="s">
        <v>48</v>
      </c>
      <c r="D4" s="259"/>
      <c r="E4" s="259" t="s">
        <v>49</v>
      </c>
      <c r="F4" s="260"/>
    </row>
    <row r="5" spans="1:6" ht="24" customHeight="1">
      <c r="A5" s="255"/>
      <c r="B5" s="257"/>
      <c r="C5" s="116" t="s">
        <v>143</v>
      </c>
      <c r="D5" s="116" t="s">
        <v>144</v>
      </c>
      <c r="E5" s="116" t="s">
        <v>143</v>
      </c>
      <c r="F5" s="154" t="s">
        <v>144</v>
      </c>
    </row>
    <row r="6" spans="1:6" ht="12" customHeight="1">
      <c r="A6" s="155">
        <v>1</v>
      </c>
      <c r="B6" s="80">
        <v>2</v>
      </c>
      <c r="C6" s="43">
        <v>3</v>
      </c>
      <c r="D6" s="43">
        <v>4</v>
      </c>
      <c r="E6" s="43">
        <v>5</v>
      </c>
      <c r="F6" s="156">
        <v>6</v>
      </c>
    </row>
    <row r="7" spans="1:6" ht="15" customHeight="1">
      <c r="A7" s="141" t="s">
        <v>307</v>
      </c>
      <c r="B7" s="46">
        <v>111</v>
      </c>
      <c r="C7" s="88">
        <f>SUM(C8:C9)</f>
        <v>326405060</v>
      </c>
      <c r="D7" s="88">
        <f>SUM(D8:D9)</f>
        <v>122410044</v>
      </c>
      <c r="E7" s="88">
        <f>SUM(E8:E9)</f>
        <v>338173008</v>
      </c>
      <c r="F7" s="88">
        <f>SUM(F8:F9)</f>
        <v>110030924</v>
      </c>
    </row>
    <row r="8" spans="1:6" ht="15" customHeight="1">
      <c r="A8" s="157" t="s">
        <v>145</v>
      </c>
      <c r="B8" s="44">
        <v>112</v>
      </c>
      <c r="C8" s="54">
        <v>306996751</v>
      </c>
      <c r="D8" s="54">
        <v>117956198</v>
      </c>
      <c r="E8" s="54">
        <v>320855014</v>
      </c>
      <c r="F8" s="139">
        <v>103593258</v>
      </c>
    </row>
    <row r="9" spans="1:6" ht="15" customHeight="1">
      <c r="A9" s="157" t="s">
        <v>146</v>
      </c>
      <c r="B9" s="44">
        <v>113</v>
      </c>
      <c r="C9" s="54">
        <v>19408309</v>
      </c>
      <c r="D9" s="54">
        <v>4453846</v>
      </c>
      <c r="E9" s="54">
        <v>17317994</v>
      </c>
      <c r="F9" s="139">
        <v>6437666</v>
      </c>
    </row>
    <row r="10" spans="1:6" ht="15" customHeight="1">
      <c r="A10" s="145" t="s">
        <v>308</v>
      </c>
      <c r="B10" s="47">
        <v>114</v>
      </c>
      <c r="C10" s="89">
        <f>C11+C12+C16+C20+C21+C22+C25+C26</f>
        <v>318400611</v>
      </c>
      <c r="D10" s="89">
        <f>D11+D12+D16+D20+D21+D22+D25+D26</f>
        <v>116148763</v>
      </c>
      <c r="E10" s="89">
        <f>E11+E12+E16+E20+E21+E22+E25+E26</f>
        <v>327023709</v>
      </c>
      <c r="F10" s="89">
        <f>F11+F12+F16+F20+F21+F22+F25+F26</f>
        <v>107068848</v>
      </c>
    </row>
    <row r="11" spans="1:6" ht="15" customHeight="1">
      <c r="A11" s="157" t="s">
        <v>147</v>
      </c>
      <c r="B11" s="44">
        <v>115</v>
      </c>
      <c r="C11" s="81">
        <v>-1708250</v>
      </c>
      <c r="D11" s="81">
        <v>1865625</v>
      </c>
      <c r="E11" s="81">
        <v>-6694185</v>
      </c>
      <c r="F11" s="158">
        <v>-2395556</v>
      </c>
    </row>
    <row r="12" spans="1:6" ht="15" customHeight="1">
      <c r="A12" s="157" t="s">
        <v>309</v>
      </c>
      <c r="B12" s="44">
        <v>116</v>
      </c>
      <c r="C12" s="53">
        <f>SUM(C13:C15)</f>
        <v>233499514</v>
      </c>
      <c r="D12" s="53">
        <f>SUM(D13:D15)</f>
        <v>83869588</v>
      </c>
      <c r="E12" s="53">
        <f>SUM(E13:E15)</f>
        <v>240160005</v>
      </c>
      <c r="F12" s="53">
        <f>SUM(F13:F15)</f>
        <v>76658711</v>
      </c>
    </row>
    <row r="13" spans="1:6" ht="15" customHeight="1">
      <c r="A13" s="144" t="s">
        <v>148</v>
      </c>
      <c r="B13" s="44">
        <v>117</v>
      </c>
      <c r="C13" s="54">
        <v>22341247</v>
      </c>
      <c r="D13" s="54">
        <v>7708943</v>
      </c>
      <c r="E13" s="54">
        <v>39049943</v>
      </c>
      <c r="F13" s="139">
        <v>7366531</v>
      </c>
    </row>
    <row r="14" spans="1:6" ht="15" customHeight="1">
      <c r="A14" s="144" t="s">
        <v>149</v>
      </c>
      <c r="B14" s="44">
        <v>118</v>
      </c>
      <c r="C14" s="54">
        <v>167798632</v>
      </c>
      <c r="D14" s="54">
        <v>60399064</v>
      </c>
      <c r="E14" s="54">
        <v>152493546</v>
      </c>
      <c r="F14" s="139">
        <v>53056067</v>
      </c>
    </row>
    <row r="15" spans="1:6" ht="15" customHeight="1">
      <c r="A15" s="144" t="s">
        <v>150</v>
      </c>
      <c r="B15" s="44">
        <v>119</v>
      </c>
      <c r="C15" s="54">
        <v>43359635</v>
      </c>
      <c r="D15" s="54">
        <v>15761581</v>
      </c>
      <c r="E15" s="54">
        <v>48616516</v>
      </c>
      <c r="F15" s="139">
        <v>16236113</v>
      </c>
    </row>
    <row r="16" spans="1:6" ht="15" customHeight="1">
      <c r="A16" s="157" t="s">
        <v>310</v>
      </c>
      <c r="B16" s="44">
        <v>120</v>
      </c>
      <c r="C16" s="53">
        <f>SUM(C17:C19)</f>
        <v>50700380</v>
      </c>
      <c r="D16" s="53">
        <f>SUM(D17:D19)</f>
        <v>17657921</v>
      </c>
      <c r="E16" s="53">
        <f>SUM(E17:E19)</f>
        <v>51943098</v>
      </c>
      <c r="F16" s="53">
        <f>SUM(F17:F19)</f>
        <v>16984753</v>
      </c>
    </row>
    <row r="17" spans="1:6" ht="15" customHeight="1">
      <c r="A17" s="144" t="s">
        <v>151</v>
      </c>
      <c r="B17" s="44">
        <v>121</v>
      </c>
      <c r="C17" s="54">
        <v>32684377</v>
      </c>
      <c r="D17" s="54">
        <v>11369061</v>
      </c>
      <c r="E17" s="54">
        <v>34420888</v>
      </c>
      <c r="F17" s="139">
        <v>11226438</v>
      </c>
    </row>
    <row r="18" spans="1:6" ht="15" customHeight="1">
      <c r="A18" s="144" t="s">
        <v>152</v>
      </c>
      <c r="B18" s="44">
        <v>122</v>
      </c>
      <c r="C18" s="54">
        <v>10867581</v>
      </c>
      <c r="D18" s="54">
        <v>3809826</v>
      </c>
      <c r="E18" s="54">
        <v>10494236</v>
      </c>
      <c r="F18" s="139">
        <v>3465289</v>
      </c>
    </row>
    <row r="19" spans="1:6" ht="15" customHeight="1">
      <c r="A19" s="144" t="s">
        <v>153</v>
      </c>
      <c r="B19" s="44">
        <v>123</v>
      </c>
      <c r="C19" s="54">
        <v>7148422</v>
      </c>
      <c r="D19" s="54">
        <v>2479034</v>
      </c>
      <c r="E19" s="54">
        <v>7027974</v>
      </c>
      <c r="F19" s="139">
        <v>2293026</v>
      </c>
    </row>
    <row r="20" spans="1:6" ht="15" customHeight="1">
      <c r="A20" s="157" t="s">
        <v>154</v>
      </c>
      <c r="B20" s="44">
        <v>124</v>
      </c>
      <c r="C20" s="90">
        <v>12043718</v>
      </c>
      <c r="D20" s="90">
        <v>4152195</v>
      </c>
      <c r="E20" s="90">
        <v>13790224</v>
      </c>
      <c r="F20" s="159">
        <v>5556434</v>
      </c>
    </row>
    <row r="21" spans="1:6" ht="15" customHeight="1">
      <c r="A21" s="157" t="s">
        <v>155</v>
      </c>
      <c r="B21" s="44">
        <v>125</v>
      </c>
      <c r="C21" s="90">
        <v>20108334</v>
      </c>
      <c r="D21" s="90">
        <v>6537632</v>
      </c>
      <c r="E21" s="90">
        <v>18920591</v>
      </c>
      <c r="F21" s="159">
        <v>6572384</v>
      </c>
    </row>
    <row r="22" spans="1:6" ht="15" customHeight="1">
      <c r="A22" s="157" t="s">
        <v>311</v>
      </c>
      <c r="B22" s="44">
        <v>126</v>
      </c>
      <c r="C22" s="53">
        <f>SUM(C23:C24)</f>
        <v>2112030</v>
      </c>
      <c r="D22" s="53">
        <f>SUM(D23:D24)</f>
        <v>1629114</v>
      </c>
      <c r="E22" s="53">
        <f>SUM(E23:E24)</f>
        <v>4417318</v>
      </c>
      <c r="F22" s="53">
        <f>SUM(F23:F24)</f>
        <v>3221167</v>
      </c>
    </row>
    <row r="23" spans="1:6" ht="15" customHeight="1">
      <c r="A23" s="144" t="s">
        <v>156</v>
      </c>
      <c r="B23" s="44">
        <v>127</v>
      </c>
      <c r="C23" s="18">
        <v>0</v>
      </c>
      <c r="D23" s="100">
        <v>0</v>
      </c>
      <c r="E23" s="54">
        <v>0</v>
      </c>
      <c r="F23" s="139">
        <v>0</v>
      </c>
    </row>
    <row r="24" spans="1:6" ht="15" customHeight="1">
      <c r="A24" s="144" t="s">
        <v>157</v>
      </c>
      <c r="B24" s="44">
        <v>128</v>
      </c>
      <c r="C24" s="54">
        <v>2112030</v>
      </c>
      <c r="D24" s="54">
        <v>1629114</v>
      </c>
      <c r="E24" s="54">
        <v>4417318</v>
      </c>
      <c r="F24" s="139">
        <v>3221167</v>
      </c>
    </row>
    <row r="25" spans="1:6" ht="15" customHeight="1">
      <c r="A25" s="157" t="s">
        <v>158</v>
      </c>
      <c r="B25" s="44">
        <v>129</v>
      </c>
      <c r="C25" s="82">
        <v>0</v>
      </c>
      <c r="D25" s="90">
        <v>0</v>
      </c>
      <c r="E25" s="90">
        <v>0</v>
      </c>
      <c r="F25" s="159">
        <v>0</v>
      </c>
    </row>
    <row r="26" spans="1:6" ht="15" customHeight="1">
      <c r="A26" s="157" t="s">
        <v>159</v>
      </c>
      <c r="B26" s="44">
        <v>130</v>
      </c>
      <c r="C26" s="90">
        <v>1644885</v>
      </c>
      <c r="D26" s="90">
        <v>436688</v>
      </c>
      <c r="E26" s="90">
        <v>4486658</v>
      </c>
      <c r="F26" s="159">
        <v>470955</v>
      </c>
    </row>
    <row r="27" spans="1:6" ht="15" customHeight="1">
      <c r="A27" s="145" t="s">
        <v>312</v>
      </c>
      <c r="B27" s="47">
        <v>131</v>
      </c>
      <c r="C27" s="89">
        <f>SUM(C28:C32)</f>
        <v>2269646</v>
      </c>
      <c r="D27" s="89">
        <f>SUM(D28:D32)</f>
        <v>581000</v>
      </c>
      <c r="E27" s="89">
        <f>SUM(E28:E32)</f>
        <v>1838484</v>
      </c>
      <c r="F27" s="89">
        <f>SUM(F28:F32)</f>
        <v>370648</v>
      </c>
    </row>
    <row r="28" spans="1:6" ht="15" customHeight="1">
      <c r="A28" s="157" t="s">
        <v>305</v>
      </c>
      <c r="B28" s="44">
        <v>132</v>
      </c>
      <c r="C28" s="54">
        <v>0</v>
      </c>
      <c r="D28" s="54">
        <v>0</v>
      </c>
      <c r="E28" s="54">
        <v>0</v>
      </c>
      <c r="F28" s="139">
        <v>0</v>
      </c>
    </row>
    <row r="29" spans="1:6" ht="15" customHeight="1">
      <c r="A29" s="157" t="s">
        <v>306</v>
      </c>
      <c r="B29" s="44">
        <v>133</v>
      </c>
      <c r="C29" s="54">
        <v>1700924</v>
      </c>
      <c r="D29" s="54">
        <v>475029</v>
      </c>
      <c r="E29" s="54">
        <v>1609020</v>
      </c>
      <c r="F29" s="139">
        <v>499278</v>
      </c>
    </row>
    <row r="30" spans="1:6" ht="15" customHeight="1">
      <c r="A30" s="157" t="s">
        <v>160</v>
      </c>
      <c r="B30" s="44">
        <v>134</v>
      </c>
      <c r="C30" s="54">
        <v>0</v>
      </c>
      <c r="D30" s="54">
        <v>0</v>
      </c>
      <c r="E30" s="54">
        <v>0</v>
      </c>
      <c r="F30" s="139">
        <v>0</v>
      </c>
    </row>
    <row r="31" spans="1:6" ht="15" customHeight="1">
      <c r="A31" s="157" t="s">
        <v>161</v>
      </c>
      <c r="B31" s="44">
        <v>135</v>
      </c>
      <c r="C31" s="54">
        <v>0</v>
      </c>
      <c r="D31" s="54">
        <v>0</v>
      </c>
      <c r="E31" s="54">
        <v>0</v>
      </c>
      <c r="F31" s="139">
        <v>0</v>
      </c>
    </row>
    <row r="32" spans="1:6" ht="15" customHeight="1">
      <c r="A32" s="157" t="s">
        <v>162</v>
      </c>
      <c r="B32" s="44">
        <v>136</v>
      </c>
      <c r="C32" s="54">
        <v>568722</v>
      </c>
      <c r="D32" s="54">
        <v>105971</v>
      </c>
      <c r="E32" s="54">
        <v>229464</v>
      </c>
      <c r="F32" s="158">
        <v>-128630</v>
      </c>
    </row>
    <row r="33" spans="1:6" ht="15" customHeight="1">
      <c r="A33" s="145" t="s">
        <v>313</v>
      </c>
      <c r="B33" s="47">
        <v>137</v>
      </c>
      <c r="C33" s="89">
        <f>SUM(C34:C37)</f>
        <v>7920365</v>
      </c>
      <c r="D33" s="89">
        <f>SUM(D34:D37)</f>
        <v>2274882</v>
      </c>
      <c r="E33" s="89">
        <f>SUM(E34:E37)</f>
        <v>6422018</v>
      </c>
      <c r="F33" s="89">
        <f>SUM(F34:F37)</f>
        <v>1950259</v>
      </c>
    </row>
    <row r="34" spans="1:6" ht="15" customHeight="1">
      <c r="A34" s="157" t="s">
        <v>163</v>
      </c>
      <c r="B34" s="44">
        <v>138</v>
      </c>
      <c r="C34" s="18">
        <v>0</v>
      </c>
      <c r="D34" s="100">
        <v>0</v>
      </c>
      <c r="E34" s="54">
        <v>0</v>
      </c>
      <c r="F34" s="139">
        <v>0</v>
      </c>
    </row>
    <row r="35" spans="1:6" ht="15" customHeight="1">
      <c r="A35" s="157" t="s">
        <v>304</v>
      </c>
      <c r="B35" s="44">
        <v>139</v>
      </c>
      <c r="C35" s="54">
        <v>7920365</v>
      </c>
      <c r="D35" s="54">
        <v>2274882</v>
      </c>
      <c r="E35" s="54">
        <v>6422018</v>
      </c>
      <c r="F35" s="139">
        <v>1950259</v>
      </c>
    </row>
    <row r="36" spans="1:6" ht="15" customHeight="1">
      <c r="A36" s="157" t="s">
        <v>164</v>
      </c>
      <c r="B36" s="44">
        <v>140</v>
      </c>
      <c r="C36" s="18">
        <v>0</v>
      </c>
      <c r="D36" s="100">
        <v>0</v>
      </c>
      <c r="E36" s="54">
        <v>0</v>
      </c>
      <c r="F36" s="139">
        <v>0</v>
      </c>
    </row>
    <row r="37" spans="1:6" ht="15" customHeight="1">
      <c r="A37" s="157" t="s">
        <v>165</v>
      </c>
      <c r="B37" s="44">
        <v>141</v>
      </c>
      <c r="C37" s="18">
        <v>0</v>
      </c>
      <c r="D37" s="100">
        <v>0</v>
      </c>
      <c r="E37" s="54">
        <v>0</v>
      </c>
      <c r="F37" s="139">
        <v>0</v>
      </c>
    </row>
    <row r="38" spans="1:6" ht="15" customHeight="1">
      <c r="A38" s="157" t="s">
        <v>166</v>
      </c>
      <c r="B38" s="44">
        <v>142</v>
      </c>
      <c r="C38" s="54">
        <v>0</v>
      </c>
      <c r="D38" s="54">
        <v>0</v>
      </c>
      <c r="E38" s="54">
        <v>0</v>
      </c>
      <c r="F38" s="139">
        <v>0</v>
      </c>
    </row>
    <row r="39" spans="1:6" ht="15" customHeight="1">
      <c r="A39" s="157" t="s">
        <v>167</v>
      </c>
      <c r="B39" s="44">
        <v>143</v>
      </c>
      <c r="C39" s="54">
        <v>0</v>
      </c>
      <c r="D39" s="54">
        <v>0</v>
      </c>
      <c r="E39" s="54">
        <v>0</v>
      </c>
      <c r="F39" s="139">
        <v>0</v>
      </c>
    </row>
    <row r="40" spans="1:6" ht="15" customHeight="1">
      <c r="A40" s="157" t="s">
        <v>168</v>
      </c>
      <c r="B40" s="44">
        <v>144</v>
      </c>
      <c r="C40" s="54">
        <v>0</v>
      </c>
      <c r="D40" s="54">
        <v>0</v>
      </c>
      <c r="E40" s="54">
        <v>0</v>
      </c>
      <c r="F40" s="139">
        <v>0</v>
      </c>
    </row>
    <row r="41" spans="1:6" ht="15" customHeight="1">
      <c r="A41" s="157" t="s">
        <v>169</v>
      </c>
      <c r="B41" s="44">
        <v>145</v>
      </c>
      <c r="C41" s="54">
        <v>0</v>
      </c>
      <c r="D41" s="54">
        <v>0</v>
      </c>
      <c r="E41" s="54">
        <v>0</v>
      </c>
      <c r="F41" s="139">
        <v>0</v>
      </c>
    </row>
    <row r="42" spans="1:6" ht="15" customHeight="1">
      <c r="A42" s="145" t="s">
        <v>314</v>
      </c>
      <c r="B42" s="47">
        <v>146</v>
      </c>
      <c r="C42" s="89">
        <f>C7+C27+C38+C40</f>
        <v>328674706</v>
      </c>
      <c r="D42" s="89">
        <f>D7+D27+D38+D40</f>
        <v>122991044</v>
      </c>
      <c r="E42" s="89">
        <f>E7+E27+E38+E40</f>
        <v>340011492</v>
      </c>
      <c r="F42" s="89">
        <f>F7+F27+F38+F40</f>
        <v>110401572</v>
      </c>
    </row>
    <row r="43" spans="1:6" ht="15" customHeight="1">
      <c r="A43" s="145" t="s">
        <v>315</v>
      </c>
      <c r="B43" s="47">
        <v>147</v>
      </c>
      <c r="C43" s="89">
        <f>C10+C33+C39+C41</f>
        <v>326320976</v>
      </c>
      <c r="D43" s="89">
        <f>D10+D33+D39+D41</f>
        <v>118423645</v>
      </c>
      <c r="E43" s="89">
        <f>E10+E33+E39+E41</f>
        <v>333445727</v>
      </c>
      <c r="F43" s="89">
        <f>F10+F33+F39+F41</f>
        <v>109019107</v>
      </c>
    </row>
    <row r="44" spans="1:6" ht="15" customHeight="1">
      <c r="A44" s="145" t="s">
        <v>316</v>
      </c>
      <c r="B44" s="47">
        <v>148</v>
      </c>
      <c r="C44" s="89">
        <f>C42-C43</f>
        <v>2353730</v>
      </c>
      <c r="D44" s="89">
        <f>D42-D43</f>
        <v>4567399</v>
      </c>
      <c r="E44" s="89">
        <f>E42-E43</f>
        <v>6565765</v>
      </c>
      <c r="F44" s="89">
        <f>F42-F43</f>
        <v>1382465</v>
      </c>
    </row>
    <row r="45" spans="1:6" ht="15" customHeight="1">
      <c r="A45" s="144" t="s">
        <v>170</v>
      </c>
      <c r="B45" s="44">
        <v>149</v>
      </c>
      <c r="C45" s="19">
        <f>IF(C42&gt;C43,C42-C43,0)</f>
        <v>2353730</v>
      </c>
      <c r="D45" s="19">
        <f>IF(D42&gt;D43,D42-D43,0)</f>
        <v>4567399</v>
      </c>
      <c r="E45" s="19">
        <f>IF(E42&gt;E43,E42-E43,0)</f>
        <v>6565765</v>
      </c>
      <c r="F45" s="19">
        <f>IF(F42&gt;F43,F42-F43,0)</f>
        <v>1382465</v>
      </c>
    </row>
    <row r="46" spans="1:6" ht="15" customHeight="1">
      <c r="A46" s="144" t="s">
        <v>171</v>
      </c>
      <c r="B46" s="44">
        <v>150</v>
      </c>
      <c r="C46" s="19">
        <f>IF(C43&gt;C42,C43-C42,0)</f>
        <v>0</v>
      </c>
      <c r="D46" s="19">
        <f>IF(D43&gt;D42,D43-D42,0)</f>
        <v>0</v>
      </c>
      <c r="E46" s="19">
        <f>IF(E43&gt;E42,E43-E42,0)</f>
        <v>0</v>
      </c>
      <c r="F46" s="19">
        <f>IF(F43&gt;F42,F43-F42,0)</f>
        <v>0</v>
      </c>
    </row>
    <row r="47" spans="1:6" ht="15" customHeight="1">
      <c r="A47" s="145" t="s">
        <v>172</v>
      </c>
      <c r="B47" s="47">
        <v>151</v>
      </c>
      <c r="C47" s="20">
        <v>0</v>
      </c>
      <c r="D47" s="20">
        <v>0</v>
      </c>
      <c r="E47" s="20">
        <v>0</v>
      </c>
      <c r="F47" s="20">
        <v>0</v>
      </c>
    </row>
    <row r="48" spans="1:6" ht="15" customHeight="1">
      <c r="A48" s="145" t="s">
        <v>317</v>
      </c>
      <c r="B48" s="47">
        <v>152</v>
      </c>
      <c r="C48" s="89">
        <f>C44-C47</f>
        <v>2353730</v>
      </c>
      <c r="D48" s="89">
        <f>D44-D47</f>
        <v>4567399</v>
      </c>
      <c r="E48" s="89">
        <f>E44-E47</f>
        <v>6565765</v>
      </c>
      <c r="F48" s="89">
        <f>F44-F47</f>
        <v>1382465</v>
      </c>
    </row>
    <row r="49" spans="1:6" ht="15" customHeight="1">
      <c r="A49" s="144" t="s">
        <v>173</v>
      </c>
      <c r="B49" s="44">
        <v>153</v>
      </c>
      <c r="C49" s="19">
        <f>IF(C48&gt;0,C48,0)</f>
        <v>2353730</v>
      </c>
      <c r="D49" s="19">
        <f>IF(D48&gt;0,D48,0)</f>
        <v>4567399</v>
      </c>
      <c r="E49" s="19">
        <f>IF(E48&gt;0,E48,0)</f>
        <v>6565765</v>
      </c>
      <c r="F49" s="19">
        <f>IF(F48&gt;0,F48,0)</f>
        <v>1382465</v>
      </c>
    </row>
    <row r="50" spans="1:6" ht="15" customHeight="1">
      <c r="A50" s="160" t="s">
        <v>174</v>
      </c>
      <c r="B50" s="45">
        <v>154</v>
      </c>
      <c r="C50" s="21">
        <f>IF(C48&lt;0,-C48,0)</f>
        <v>0</v>
      </c>
      <c r="D50" s="21">
        <f>IF(D48&lt;0,-D48,0)</f>
        <v>0</v>
      </c>
      <c r="E50" s="21">
        <f>IF(E48&lt;0,-E48,0)</f>
        <v>0</v>
      </c>
      <c r="F50" s="21">
        <f>IF(F48&lt;0,-F48,0)</f>
        <v>0</v>
      </c>
    </row>
    <row r="51" spans="1:6" ht="15" customHeight="1">
      <c r="A51" s="251" t="s">
        <v>175</v>
      </c>
      <c r="B51" s="252"/>
      <c r="C51" s="252"/>
      <c r="D51" s="252"/>
      <c r="E51" s="252"/>
      <c r="F51" s="253"/>
    </row>
    <row r="52" spans="1:6" ht="15" customHeight="1">
      <c r="A52" s="161" t="s">
        <v>176</v>
      </c>
      <c r="B52" s="83"/>
      <c r="C52" s="83"/>
      <c r="D52" s="83"/>
      <c r="E52" s="83"/>
      <c r="F52" s="162"/>
    </row>
    <row r="53" spans="1:6" ht="15" customHeight="1">
      <c r="A53" s="157" t="s">
        <v>177</v>
      </c>
      <c r="B53" s="44">
        <v>155</v>
      </c>
      <c r="C53" s="54">
        <f>C48</f>
        <v>2353730</v>
      </c>
      <c r="D53" s="54">
        <f>D48</f>
        <v>4567399</v>
      </c>
      <c r="E53" s="54">
        <f>E48</f>
        <v>6565765</v>
      </c>
      <c r="F53" s="139">
        <f>F48</f>
        <v>1382465</v>
      </c>
    </row>
    <row r="54" spans="1:6" ht="15" customHeight="1">
      <c r="A54" s="157" t="s">
        <v>178</v>
      </c>
      <c r="B54" s="44">
        <v>156</v>
      </c>
      <c r="C54" s="55">
        <v>0</v>
      </c>
      <c r="D54" s="55">
        <v>0</v>
      </c>
      <c r="E54" s="55">
        <v>0</v>
      </c>
      <c r="F54" s="139">
        <v>0</v>
      </c>
    </row>
    <row r="55" spans="1:6" ht="15" customHeight="1">
      <c r="A55" s="251" t="s">
        <v>179</v>
      </c>
      <c r="B55" s="252"/>
      <c r="C55" s="252"/>
      <c r="D55" s="252"/>
      <c r="E55" s="252"/>
      <c r="F55" s="253"/>
    </row>
    <row r="56" spans="1:6" ht="15" customHeight="1">
      <c r="A56" s="163" t="s">
        <v>180</v>
      </c>
      <c r="B56" s="78">
        <v>157</v>
      </c>
      <c r="C56" s="84">
        <f>C53</f>
        <v>2353730</v>
      </c>
      <c r="D56" s="84">
        <f>D53</f>
        <v>4567399</v>
      </c>
      <c r="E56" s="84">
        <f>E53</f>
        <v>6565765</v>
      </c>
      <c r="F56" s="164">
        <f>F53</f>
        <v>1382465</v>
      </c>
    </row>
    <row r="57" spans="1:6" ht="15" customHeight="1">
      <c r="A57" s="157" t="s">
        <v>318</v>
      </c>
      <c r="B57" s="44">
        <v>158</v>
      </c>
      <c r="C57" s="85">
        <f>SUM(C58:C64)</f>
        <v>0</v>
      </c>
      <c r="D57" s="85">
        <f>SUM(D58:D64)</f>
        <v>0</v>
      </c>
      <c r="E57" s="85">
        <f>SUM(E58:E64)</f>
        <v>0</v>
      </c>
      <c r="F57" s="165">
        <f>SUM(F58:F64)</f>
        <v>0</v>
      </c>
    </row>
    <row r="58" spans="1:6" ht="15" customHeight="1">
      <c r="A58" s="157" t="s">
        <v>181</v>
      </c>
      <c r="B58" s="44">
        <v>159</v>
      </c>
      <c r="C58" s="54">
        <v>0</v>
      </c>
      <c r="D58" s="54">
        <v>0</v>
      </c>
      <c r="E58" s="54">
        <v>0</v>
      </c>
      <c r="F58" s="139">
        <v>0</v>
      </c>
    </row>
    <row r="59" spans="1:6" ht="15" customHeight="1">
      <c r="A59" s="157" t="s">
        <v>302</v>
      </c>
      <c r="B59" s="44">
        <v>160</v>
      </c>
      <c r="C59" s="54">
        <v>0</v>
      </c>
      <c r="D59" s="54">
        <v>0</v>
      </c>
      <c r="E59" s="54">
        <v>0</v>
      </c>
      <c r="F59" s="139">
        <v>0</v>
      </c>
    </row>
    <row r="60" spans="1:6" ht="15" customHeight="1">
      <c r="A60" s="157" t="s">
        <v>303</v>
      </c>
      <c r="B60" s="44">
        <v>161</v>
      </c>
      <c r="C60" s="54">
        <v>0</v>
      </c>
      <c r="D60" s="54">
        <v>0</v>
      </c>
      <c r="E60" s="54">
        <v>0</v>
      </c>
      <c r="F60" s="139">
        <v>0</v>
      </c>
    </row>
    <row r="61" spans="1:6" ht="15" customHeight="1">
      <c r="A61" s="157" t="s">
        <v>182</v>
      </c>
      <c r="B61" s="44">
        <v>162</v>
      </c>
      <c r="C61" s="54">
        <v>0</v>
      </c>
      <c r="D61" s="54">
        <v>0</v>
      </c>
      <c r="E61" s="54">
        <v>0</v>
      </c>
      <c r="F61" s="139">
        <v>0</v>
      </c>
    </row>
    <row r="62" spans="1:6" ht="15" customHeight="1">
      <c r="A62" s="157" t="s">
        <v>183</v>
      </c>
      <c r="B62" s="44">
        <v>163</v>
      </c>
      <c r="C62" s="54">
        <v>0</v>
      </c>
      <c r="D62" s="54">
        <v>0</v>
      </c>
      <c r="E62" s="54">
        <v>0</v>
      </c>
      <c r="F62" s="139">
        <v>0</v>
      </c>
    </row>
    <row r="63" spans="1:6" ht="15" customHeight="1">
      <c r="A63" s="157" t="s">
        <v>184</v>
      </c>
      <c r="B63" s="44">
        <v>164</v>
      </c>
      <c r="C63" s="54">
        <v>0</v>
      </c>
      <c r="D63" s="54">
        <v>0</v>
      </c>
      <c r="E63" s="54">
        <v>0</v>
      </c>
      <c r="F63" s="139">
        <v>0</v>
      </c>
    </row>
    <row r="64" spans="1:6" ht="15" customHeight="1">
      <c r="A64" s="157" t="s">
        <v>185</v>
      </c>
      <c r="B64" s="44">
        <v>165</v>
      </c>
      <c r="C64" s="54">
        <v>0</v>
      </c>
      <c r="D64" s="54">
        <v>0</v>
      </c>
      <c r="E64" s="54">
        <v>0</v>
      </c>
      <c r="F64" s="139">
        <v>0</v>
      </c>
    </row>
    <row r="65" spans="1:6" ht="15" customHeight="1">
      <c r="A65" s="157" t="s">
        <v>186</v>
      </c>
      <c r="B65" s="44">
        <v>166</v>
      </c>
      <c r="C65" s="54">
        <v>0</v>
      </c>
      <c r="D65" s="54">
        <v>0</v>
      </c>
      <c r="E65" s="54">
        <v>0</v>
      </c>
      <c r="F65" s="139">
        <v>0</v>
      </c>
    </row>
    <row r="66" spans="1:6" ht="15" customHeight="1">
      <c r="A66" s="157" t="s">
        <v>320</v>
      </c>
      <c r="B66" s="44">
        <v>167</v>
      </c>
      <c r="C66" s="85">
        <f>C57-C65</f>
        <v>0</v>
      </c>
      <c r="D66" s="85">
        <f>D57-D65</f>
        <v>0</v>
      </c>
      <c r="E66" s="85">
        <f>E57-E65</f>
        <v>0</v>
      </c>
      <c r="F66" s="165">
        <f>F57-F65</f>
        <v>0</v>
      </c>
    </row>
    <row r="67" spans="1:6" ht="15" customHeight="1">
      <c r="A67" s="157" t="s">
        <v>187</v>
      </c>
      <c r="B67" s="44">
        <v>168</v>
      </c>
      <c r="C67" s="86">
        <f>C56+C66</f>
        <v>2353730</v>
      </c>
      <c r="D67" s="86">
        <f>D56+D66</f>
        <v>4567399</v>
      </c>
      <c r="E67" s="86">
        <f>E56+E66</f>
        <v>6565765</v>
      </c>
      <c r="F67" s="166">
        <f>F56+F66</f>
        <v>1382465</v>
      </c>
    </row>
    <row r="68" spans="1:6" ht="15" customHeight="1">
      <c r="A68" s="245" t="s">
        <v>188</v>
      </c>
      <c r="B68" s="246"/>
      <c r="C68" s="246"/>
      <c r="D68" s="246"/>
      <c r="E68" s="246"/>
      <c r="F68" s="247"/>
    </row>
    <row r="69" spans="1:6" ht="15" customHeight="1">
      <c r="A69" s="248" t="s">
        <v>189</v>
      </c>
      <c r="B69" s="249"/>
      <c r="C69" s="249"/>
      <c r="D69" s="249"/>
      <c r="E69" s="249"/>
      <c r="F69" s="250"/>
    </row>
    <row r="70" spans="1:6" ht="15" customHeight="1">
      <c r="A70" s="157" t="s">
        <v>177</v>
      </c>
      <c r="B70" s="44">
        <v>169</v>
      </c>
      <c r="C70" s="54">
        <f>C67</f>
        <v>2353730</v>
      </c>
      <c r="D70" s="54">
        <f>D67</f>
        <v>4567399</v>
      </c>
      <c r="E70" s="54">
        <f>E67</f>
        <v>6565765</v>
      </c>
      <c r="F70" s="139">
        <f>F67</f>
        <v>1382465</v>
      </c>
    </row>
    <row r="71" spans="1:6" ht="15" customHeight="1">
      <c r="A71" s="167" t="s">
        <v>178</v>
      </c>
      <c r="B71" s="151">
        <v>170</v>
      </c>
      <c r="C71" s="152">
        <v>0</v>
      </c>
      <c r="D71" s="152">
        <v>0</v>
      </c>
      <c r="E71" s="152">
        <v>0</v>
      </c>
      <c r="F71" s="153">
        <v>0</v>
      </c>
    </row>
    <row r="72" spans="1:6" ht="12.75">
      <c r="A72" s="87"/>
      <c r="B72" s="87"/>
      <c r="C72" s="87"/>
      <c r="D72" s="87"/>
      <c r="E72" s="87"/>
      <c r="F72" s="87"/>
    </row>
  </sheetData>
  <sheetProtection selectLockedCells="1" selectUnlockedCells="1"/>
  <mergeCells count="11">
    <mergeCell ref="A1:F1"/>
    <mergeCell ref="A2:F2"/>
    <mergeCell ref="A3:F3"/>
    <mergeCell ref="C4:D4"/>
    <mergeCell ref="E4:F4"/>
    <mergeCell ref="A68:F68"/>
    <mergeCell ref="A69:F69"/>
    <mergeCell ref="A55:F55"/>
    <mergeCell ref="A51:F51"/>
    <mergeCell ref="A4:A5"/>
    <mergeCell ref="B4:B5"/>
  </mergeCells>
  <dataValidations count="6">
    <dataValidation type="whole" operator="notEqual" allowBlank="1" showErrorMessage="1" errorTitle="Pogrešan unos" error="Mogu se unijeti samo cjelobrojne vrijednosti." sqref="D70:F70 C56:E67 F56:F57 F66:F67 C53:F54 C70:C71 D71:E71">
      <formula1>999999999999</formula1>
    </dataValidation>
    <dataValidation type="whole" operator="notEqual" allowBlank="1" showErrorMessage="1" errorTitle="Pogrešan unos" error="Mogu se unijeti samo cjelobrojne pozitivne ili negativne vrijednosti." sqref="C11:F11 F32">
      <formula1>999999999999</formula1>
    </dataValidation>
    <dataValidation type="whole" operator="greaterThanOrEqual" allowBlank="1" showErrorMessage="1" errorTitle="Pogrešan unos" error="Mogu se unijeti samo cjelobrojne pozitivne vrijednosti." sqref="C8:F9 C38:D41 E23:E26 E34:F41 C13:F15 C26:D26 C17:F21 C24 C35:D35 C28:E32 F28:F31">
      <formula1>0</formula1>
    </dataValidation>
    <dataValidation allowBlank="1" sqref="D36:D37 D34 D23 D25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C48:F50 C10:F10 C42:F46 C7:F7 C12:F12 C16:F16 C22:F22 C34 C27:F27 C33:F33 C36:C37 C23 C25">
      <formula1>0</formula1>
    </dataValidation>
    <dataValidation type="whole" operator="notEqual" allowBlank="1" showInputMessage="1" showErrorMessage="1" errorTitle="Pogrešan unos" error="Mogu se unijeti samo cjelobrojne vrijednosti." sqref="C47:F47">
      <formula1>999999999999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65" r:id="rId1"/>
  <ignoredErrors>
    <ignoredError sqref="C56:F56 D53:F53 C70:F70 C53 F27 D27 D34" unlockedFormula="1"/>
    <ignoredError sqref="C57:F57 C22 C16 E22 C33 E16 E33" formulaRange="1"/>
    <ignoredError sqref="F22 D33 F33 F10 D10 D12 F12 F16 D16 D22" formulaRange="1" unlockedFormula="1"/>
    <ignoredError sqref="F10 D10 D12 F12" formula="1" unlockedFormula="1"/>
    <ignoredError sqref="F16 D16 D22" formula="1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110" zoomScaleSheetLayoutView="110" zoomScalePageLayoutView="0" workbookViewId="0" topLeftCell="A1">
      <selection activeCell="A1" sqref="A1:D1"/>
    </sheetView>
  </sheetViews>
  <sheetFormatPr defaultColWidth="9.140625" defaultRowHeight="12.75"/>
  <cols>
    <col min="1" max="1" width="71.7109375" style="42" customWidth="1"/>
    <col min="2" max="2" width="9.7109375" style="42" customWidth="1"/>
    <col min="3" max="4" width="11.7109375" style="42" customWidth="1"/>
    <col min="5" max="16384" width="9.140625" style="42" customWidth="1"/>
  </cols>
  <sheetData>
    <row r="1" spans="1:4" ht="15.75" customHeight="1">
      <c r="A1" s="263" t="s">
        <v>190</v>
      </c>
      <c r="B1" s="263"/>
      <c r="C1" s="263"/>
      <c r="D1" s="263"/>
    </row>
    <row r="2" spans="1:4" ht="15" customHeight="1">
      <c r="A2" s="264" t="str">
        <f>RDG!A2</f>
        <v>u razdoblju 01.01.2017. do 30.09.2017. godine</v>
      </c>
      <c r="B2" s="264"/>
      <c r="C2" s="264"/>
      <c r="D2" s="264"/>
    </row>
    <row r="3" spans="1:4" ht="12.75" customHeight="1">
      <c r="A3" s="244" t="s">
        <v>46</v>
      </c>
      <c r="B3" s="244"/>
      <c r="C3" s="244"/>
      <c r="D3" s="244"/>
    </row>
    <row r="4" spans="1:4" ht="27" customHeight="1">
      <c r="A4" s="176" t="s">
        <v>47</v>
      </c>
      <c r="B4" s="176" t="s">
        <v>296</v>
      </c>
      <c r="C4" s="176" t="s">
        <v>48</v>
      </c>
      <c r="D4" s="176" t="s">
        <v>49</v>
      </c>
    </row>
    <row r="5" spans="1:4" ht="12" customHeight="1">
      <c r="A5" s="177">
        <v>1</v>
      </c>
      <c r="B5" s="178">
        <v>2</v>
      </c>
      <c r="C5" s="179" t="s">
        <v>191</v>
      </c>
      <c r="D5" s="179" t="s">
        <v>192</v>
      </c>
    </row>
    <row r="6" spans="1:4" ht="15" customHeight="1">
      <c r="A6" s="265" t="s">
        <v>193</v>
      </c>
      <c r="B6" s="266"/>
      <c r="C6" s="266"/>
      <c r="D6" s="267"/>
    </row>
    <row r="7" spans="1:4" ht="15" customHeight="1">
      <c r="A7" s="180" t="s">
        <v>194</v>
      </c>
      <c r="B7" s="44">
        <v>1</v>
      </c>
      <c r="C7" s="54">
        <f>RDG!C48</f>
        <v>2353730</v>
      </c>
      <c r="D7" s="139">
        <f>RDG!E48</f>
        <v>6565765</v>
      </c>
    </row>
    <row r="8" spans="1:4" ht="15" customHeight="1">
      <c r="A8" s="180" t="s">
        <v>195</v>
      </c>
      <c r="B8" s="44">
        <v>2</v>
      </c>
      <c r="C8" s="54">
        <f>RDG!C20</f>
        <v>12043718</v>
      </c>
      <c r="D8" s="139">
        <f>RDG!E20</f>
        <v>13790224</v>
      </c>
    </row>
    <row r="9" spans="1:4" ht="15" customHeight="1">
      <c r="A9" s="180" t="s">
        <v>196</v>
      </c>
      <c r="B9" s="44">
        <v>3</v>
      </c>
      <c r="C9" s="54">
        <v>0</v>
      </c>
      <c r="D9" s="139">
        <v>0</v>
      </c>
    </row>
    <row r="10" spans="1:4" ht="15" customHeight="1">
      <c r="A10" s="180" t="s">
        <v>197</v>
      </c>
      <c r="B10" s="44">
        <v>4</v>
      </c>
      <c r="C10" s="54">
        <v>25809079</v>
      </c>
      <c r="D10" s="139">
        <v>7727571</v>
      </c>
    </row>
    <row r="11" spans="1:4" ht="15" customHeight="1">
      <c r="A11" s="180" t="s">
        <v>198</v>
      </c>
      <c r="B11" s="44">
        <v>5</v>
      </c>
      <c r="C11" s="54">
        <v>0</v>
      </c>
      <c r="D11" s="139">
        <v>0</v>
      </c>
    </row>
    <row r="12" spans="1:4" ht="15" customHeight="1">
      <c r="A12" s="180" t="s">
        <v>199</v>
      </c>
      <c r="B12" s="44">
        <v>6</v>
      </c>
      <c r="C12" s="54">
        <v>678572</v>
      </c>
      <c r="D12" s="139">
        <v>1505118</v>
      </c>
    </row>
    <row r="13" spans="1:4" ht="15" customHeight="1">
      <c r="A13" s="181" t="s">
        <v>200</v>
      </c>
      <c r="B13" s="44">
        <v>7</v>
      </c>
      <c r="C13" s="182">
        <f>SUM(C7:C12)</f>
        <v>40885099</v>
      </c>
      <c r="D13" s="183">
        <f>SUM(D7:D12)</f>
        <v>29588678</v>
      </c>
    </row>
    <row r="14" spans="1:4" ht="15" customHeight="1">
      <c r="A14" s="180" t="s">
        <v>201</v>
      </c>
      <c r="B14" s="44">
        <v>8</v>
      </c>
      <c r="C14" s="54">
        <v>0</v>
      </c>
      <c r="D14" s="139">
        <v>3476430</v>
      </c>
    </row>
    <row r="15" spans="1:4" ht="15" customHeight="1">
      <c r="A15" s="180" t="s">
        <v>202</v>
      </c>
      <c r="B15" s="44">
        <v>9</v>
      </c>
      <c r="C15" s="54">
        <v>12701812</v>
      </c>
      <c r="D15" s="139">
        <v>4991456</v>
      </c>
    </row>
    <row r="16" spans="1:4" ht="15" customHeight="1">
      <c r="A16" s="180" t="s">
        <v>203</v>
      </c>
      <c r="B16" s="44">
        <v>10</v>
      </c>
      <c r="C16" s="54">
        <v>10427928</v>
      </c>
      <c r="D16" s="139">
        <v>0</v>
      </c>
    </row>
    <row r="17" spans="1:4" ht="15" customHeight="1">
      <c r="A17" s="180" t="s">
        <v>204</v>
      </c>
      <c r="B17" s="44">
        <v>11</v>
      </c>
      <c r="C17" s="54">
        <v>0</v>
      </c>
      <c r="D17" s="139">
        <v>0</v>
      </c>
    </row>
    <row r="18" spans="1:4" ht="15" customHeight="1">
      <c r="A18" s="181" t="s">
        <v>205</v>
      </c>
      <c r="B18" s="44">
        <v>12</v>
      </c>
      <c r="C18" s="182">
        <f>SUM(C14:C17)</f>
        <v>23129740</v>
      </c>
      <c r="D18" s="183">
        <f>SUM(D14:D17)</f>
        <v>8467886</v>
      </c>
    </row>
    <row r="19" spans="1:4" ht="16.5" customHeight="1">
      <c r="A19" s="184" t="s">
        <v>321</v>
      </c>
      <c r="B19" s="47">
        <v>13</v>
      </c>
      <c r="C19" s="185">
        <f>IF(C13&gt;C18,C13-C18,0)</f>
        <v>17755359</v>
      </c>
      <c r="D19" s="146">
        <f>IF(D13&gt;D18,D13-D18,0)</f>
        <v>21120792</v>
      </c>
    </row>
    <row r="20" spans="1:4" ht="16.5" customHeight="1">
      <c r="A20" s="184" t="s">
        <v>322</v>
      </c>
      <c r="B20" s="47">
        <v>14</v>
      </c>
      <c r="C20" s="186">
        <f>IF(C18&gt;C13,C18-C13,0)</f>
        <v>0</v>
      </c>
      <c r="D20" s="146">
        <f>IF(D18&gt;D13,D18-D13,0)</f>
        <v>0</v>
      </c>
    </row>
    <row r="21" spans="1:4" ht="15" customHeight="1">
      <c r="A21" s="261" t="s">
        <v>206</v>
      </c>
      <c r="B21" s="262"/>
      <c r="C21" s="262"/>
      <c r="D21" s="253"/>
    </row>
    <row r="22" spans="1:4" ht="15" customHeight="1">
      <c r="A22" s="180" t="s">
        <v>207</v>
      </c>
      <c r="B22" s="44">
        <v>15</v>
      </c>
      <c r="C22" s="187">
        <v>0</v>
      </c>
      <c r="D22" s="188">
        <v>0</v>
      </c>
    </row>
    <row r="23" spans="1:4" ht="15" customHeight="1">
      <c r="A23" s="180" t="s">
        <v>208</v>
      </c>
      <c r="B23" s="44">
        <v>16</v>
      </c>
      <c r="C23" s="54">
        <v>0</v>
      </c>
      <c r="D23" s="139">
        <v>0</v>
      </c>
    </row>
    <row r="24" spans="1:4" ht="15" customHeight="1">
      <c r="A24" s="180" t="s">
        <v>209</v>
      </c>
      <c r="B24" s="44">
        <v>17</v>
      </c>
      <c r="C24" s="54">
        <v>0</v>
      </c>
      <c r="D24" s="139">
        <v>0</v>
      </c>
    </row>
    <row r="25" spans="1:4" ht="15" customHeight="1">
      <c r="A25" s="180" t="s">
        <v>210</v>
      </c>
      <c r="B25" s="44">
        <v>18</v>
      </c>
      <c r="C25" s="54">
        <v>0</v>
      </c>
      <c r="D25" s="139">
        <v>0</v>
      </c>
    </row>
    <row r="26" spans="1:4" ht="15" customHeight="1">
      <c r="A26" s="180" t="s">
        <v>211</v>
      </c>
      <c r="B26" s="44">
        <v>19</v>
      </c>
      <c r="C26" s="54">
        <v>1150973</v>
      </c>
      <c r="D26" s="139">
        <v>0</v>
      </c>
    </row>
    <row r="27" spans="1:4" ht="15" customHeight="1">
      <c r="A27" s="181" t="s">
        <v>212</v>
      </c>
      <c r="B27" s="44">
        <v>20</v>
      </c>
      <c r="C27" s="189">
        <f>SUM(C22:C26)</f>
        <v>1150973</v>
      </c>
      <c r="D27" s="183">
        <f>SUM(D22:D26)</f>
        <v>0</v>
      </c>
    </row>
    <row r="28" spans="1:4" ht="15" customHeight="1">
      <c r="A28" s="180" t="s">
        <v>213</v>
      </c>
      <c r="B28" s="44">
        <v>21</v>
      </c>
      <c r="C28" s="54">
        <v>0</v>
      </c>
      <c r="D28" s="139">
        <v>0</v>
      </c>
    </row>
    <row r="29" spans="1:4" ht="15" customHeight="1">
      <c r="A29" s="180" t="s">
        <v>214</v>
      </c>
      <c r="B29" s="44">
        <v>22</v>
      </c>
      <c r="C29" s="54">
        <v>0</v>
      </c>
      <c r="D29" s="139">
        <v>0</v>
      </c>
    </row>
    <row r="30" spans="1:4" ht="15" customHeight="1">
      <c r="A30" s="180" t="s">
        <v>215</v>
      </c>
      <c r="B30" s="44">
        <v>23</v>
      </c>
      <c r="C30" s="54">
        <v>12227068</v>
      </c>
      <c r="D30" s="139">
        <v>7826158</v>
      </c>
    </row>
    <row r="31" spans="1:4" ht="15" customHeight="1">
      <c r="A31" s="181" t="s">
        <v>216</v>
      </c>
      <c r="B31" s="44">
        <v>24</v>
      </c>
      <c r="C31" s="189">
        <f>SUM(C28:C30)</f>
        <v>12227068</v>
      </c>
      <c r="D31" s="183">
        <f>SUM(D28:D30)</f>
        <v>7826158</v>
      </c>
    </row>
    <row r="32" spans="1:4" ht="16.5" customHeight="1">
      <c r="A32" s="184" t="s">
        <v>323</v>
      </c>
      <c r="B32" s="47">
        <v>25</v>
      </c>
      <c r="C32" s="186">
        <f>IF(C27&gt;C31,C27-C31,0)</f>
        <v>0</v>
      </c>
      <c r="D32" s="146">
        <f>IF(D27&gt;D31,D27-D31,0)</f>
        <v>0</v>
      </c>
    </row>
    <row r="33" spans="1:4" ht="16.5" customHeight="1">
      <c r="A33" s="184" t="s">
        <v>319</v>
      </c>
      <c r="B33" s="47">
        <v>26</v>
      </c>
      <c r="C33" s="186">
        <f>IF(C31&gt;C27,C31-C27,0)</f>
        <v>11076095</v>
      </c>
      <c r="D33" s="146">
        <f>IF(D31&gt;D27,D31-D27,0)</f>
        <v>7826158</v>
      </c>
    </row>
    <row r="34" spans="1:4" ht="15" customHeight="1">
      <c r="A34" s="261" t="s">
        <v>217</v>
      </c>
      <c r="B34" s="262"/>
      <c r="C34" s="262"/>
      <c r="D34" s="253"/>
    </row>
    <row r="35" spans="1:4" ht="15" customHeight="1">
      <c r="A35" s="180" t="s">
        <v>218</v>
      </c>
      <c r="B35" s="44">
        <v>27</v>
      </c>
      <c r="C35" s="54">
        <v>0</v>
      </c>
      <c r="D35" s="139">
        <v>0</v>
      </c>
    </row>
    <row r="36" spans="1:4" ht="15" customHeight="1">
      <c r="A36" s="180" t="s">
        <v>219</v>
      </c>
      <c r="B36" s="44">
        <v>28</v>
      </c>
      <c r="C36" s="54">
        <v>0</v>
      </c>
      <c r="D36" s="139">
        <v>0</v>
      </c>
    </row>
    <row r="37" spans="1:4" ht="15" customHeight="1">
      <c r="A37" s="180" t="s">
        <v>220</v>
      </c>
      <c r="B37" s="44">
        <v>29</v>
      </c>
      <c r="C37" s="54">
        <v>10100136</v>
      </c>
      <c r="D37" s="139">
        <v>0</v>
      </c>
    </row>
    <row r="38" spans="1:4" ht="15" customHeight="1">
      <c r="A38" s="181" t="s">
        <v>221</v>
      </c>
      <c r="B38" s="44">
        <v>30</v>
      </c>
      <c r="C38" s="189">
        <f>SUM(C35:C37)</f>
        <v>10100136</v>
      </c>
      <c r="D38" s="183">
        <f>SUM(D35:D37)</f>
        <v>0</v>
      </c>
    </row>
    <row r="39" spans="1:4" ht="15" customHeight="1">
      <c r="A39" s="180" t="s">
        <v>222</v>
      </c>
      <c r="B39" s="44">
        <v>31</v>
      </c>
      <c r="C39" s="54">
        <v>17583122</v>
      </c>
      <c r="D39" s="139">
        <v>11462030</v>
      </c>
    </row>
    <row r="40" spans="1:4" ht="15" customHeight="1">
      <c r="A40" s="180" t="s">
        <v>223</v>
      </c>
      <c r="B40" s="44">
        <v>32</v>
      </c>
      <c r="C40" s="54">
        <v>0</v>
      </c>
      <c r="D40" s="139">
        <v>0</v>
      </c>
    </row>
    <row r="41" spans="1:4" ht="15" customHeight="1">
      <c r="A41" s="180" t="s">
        <v>224</v>
      </c>
      <c r="B41" s="44">
        <v>33</v>
      </c>
      <c r="C41" s="54">
        <v>0</v>
      </c>
      <c r="D41" s="139">
        <v>0</v>
      </c>
    </row>
    <row r="42" spans="1:4" ht="15" customHeight="1">
      <c r="A42" s="180" t="s">
        <v>225</v>
      </c>
      <c r="B42" s="44">
        <v>34</v>
      </c>
      <c r="C42" s="54">
        <v>0</v>
      </c>
      <c r="D42" s="139">
        <v>0</v>
      </c>
    </row>
    <row r="43" spans="1:4" ht="15" customHeight="1">
      <c r="A43" s="180" t="s">
        <v>226</v>
      </c>
      <c r="B43" s="44">
        <v>35</v>
      </c>
      <c r="C43" s="54">
        <v>0</v>
      </c>
      <c r="D43" s="139">
        <v>0</v>
      </c>
    </row>
    <row r="44" spans="1:4" ht="15" customHeight="1">
      <c r="A44" s="181" t="s">
        <v>227</v>
      </c>
      <c r="B44" s="44">
        <v>36</v>
      </c>
      <c r="C44" s="189">
        <f>SUM(C39:C43)</f>
        <v>17583122</v>
      </c>
      <c r="D44" s="183">
        <f>SUM(D39:D43)</f>
        <v>11462030</v>
      </c>
    </row>
    <row r="45" spans="1:4" ht="16.5" customHeight="1">
      <c r="A45" s="184" t="s">
        <v>324</v>
      </c>
      <c r="B45" s="47">
        <v>37</v>
      </c>
      <c r="C45" s="186">
        <f>IF(C38&gt;C44,C38-C44,0)</f>
        <v>0</v>
      </c>
      <c r="D45" s="146">
        <f>IF(D38&gt;D44,D38-D44,0)</f>
        <v>0</v>
      </c>
    </row>
    <row r="46" spans="1:4" ht="16.5" customHeight="1">
      <c r="A46" s="184" t="s">
        <v>325</v>
      </c>
      <c r="B46" s="47">
        <v>38</v>
      </c>
      <c r="C46" s="186">
        <f>IF(C44&gt;C38,C44-C38,0)</f>
        <v>7482986</v>
      </c>
      <c r="D46" s="146">
        <f>IF(D44&gt;D38,D44-D38,0)</f>
        <v>11462030</v>
      </c>
    </row>
    <row r="47" spans="1:4" ht="15" customHeight="1">
      <c r="A47" s="180" t="s">
        <v>228</v>
      </c>
      <c r="B47" s="44">
        <v>39</v>
      </c>
      <c r="C47" s="190">
        <f>IF(C19-C20+C32-C33+C45-C46&gt;0,C19-C20+C32-C33+C45-C46,0)</f>
        <v>0</v>
      </c>
      <c r="D47" s="165">
        <f>IF(D19-D20+D32-D33+D45-D46&gt;0,D19-D20+D32-D33+D45-D46,0)</f>
        <v>1832604</v>
      </c>
    </row>
    <row r="48" spans="1:4" ht="15" customHeight="1">
      <c r="A48" s="180" t="s">
        <v>229</v>
      </c>
      <c r="B48" s="44">
        <v>40</v>
      </c>
      <c r="C48" s="190">
        <f>IF(C20-C19+C33-C32+C46-C45&gt;0,C20-C19+C33-C32+C46-C45,0)</f>
        <v>803722</v>
      </c>
      <c r="D48" s="191">
        <f>IF(D20-D19+D33-D32+D46-D45&gt;0,D20-D19+D33-D32+D46-D45,0)</f>
        <v>0</v>
      </c>
    </row>
    <row r="49" spans="1:4" ht="15" customHeight="1">
      <c r="A49" s="181" t="s">
        <v>230</v>
      </c>
      <c r="B49" s="44">
        <v>41</v>
      </c>
      <c r="C49" s="82">
        <v>5265106</v>
      </c>
      <c r="D49" s="82">
        <f>5378348</f>
        <v>5378348</v>
      </c>
    </row>
    <row r="50" spans="1:4" ht="15" customHeight="1">
      <c r="A50" s="180" t="s">
        <v>231</v>
      </c>
      <c r="B50" s="44">
        <v>42</v>
      </c>
      <c r="C50" s="192">
        <f>C19+C32+C45</f>
        <v>17755359</v>
      </c>
      <c r="D50" s="18">
        <f>D19+D32+D45</f>
        <v>21120792</v>
      </c>
    </row>
    <row r="51" spans="1:4" ht="15" customHeight="1">
      <c r="A51" s="180" t="s">
        <v>232</v>
      </c>
      <c r="B51" s="44">
        <v>43</v>
      </c>
      <c r="C51" s="192">
        <f>C20+C33+C46</f>
        <v>18559081</v>
      </c>
      <c r="D51" s="18">
        <f>D20+D33+D46</f>
        <v>19288188</v>
      </c>
    </row>
    <row r="52" spans="1:4" ht="15" customHeight="1">
      <c r="A52" s="193" t="s">
        <v>233</v>
      </c>
      <c r="B52" s="151">
        <v>44</v>
      </c>
      <c r="C52" s="194">
        <f>C49+C50-C51</f>
        <v>4461384</v>
      </c>
      <c r="D52" s="195">
        <f>D49+D50-D51</f>
        <v>7210952</v>
      </c>
    </row>
  </sheetData>
  <sheetProtection selectLockedCells="1" selectUnlockedCells="1"/>
  <mergeCells count="6">
    <mergeCell ref="A34:D34"/>
    <mergeCell ref="A21:D21"/>
    <mergeCell ref="A1:D1"/>
    <mergeCell ref="A2:D2"/>
    <mergeCell ref="A3:D3"/>
    <mergeCell ref="A6:D6"/>
  </mergeCells>
  <dataValidations count="2">
    <dataValidation type="whole" operator="greaterThanOrEqual" allowBlank="1" showErrorMessage="1" errorTitle="Pogrešan unos" error="Mogu se unijeti samo cjelobrojne pozitivne vrijednosti." sqref="C52:D52 C27:D27 C18:D20 C38:D38 C44:D48 C13:D13 C31:D33">
      <formula1>0</formula1>
    </dataValidation>
    <dataValidation type="whole" operator="notEqual" allowBlank="1" showErrorMessage="1" errorTitle="Pogrešan unos" error="Mogu se unijeti samo cjelobrojne vrijednosti." sqref="C14:D17 C35:D37 C23:D26 C49:D51 C7:D12 C28:D30 C39:D43">
      <formula1>9999999998</formula1>
    </dataValidation>
  </dataValidations>
  <printOptions/>
  <pageMargins left="0.7" right="0.7" top="0.75" bottom="0.75" header="0.3" footer="0.3"/>
  <pageSetup horizontalDpi="300" verticalDpi="300" orientation="portrait" paperSize="9" scale="85" r:id="rId1"/>
  <ignoredErrors>
    <ignoredError sqref="C5:D5" numberStoredAsText="1"/>
    <ignoredError sqref="C50:C51 D49:D51 C8:D8 C7:D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125" zoomScaleSheetLayoutView="125" zoomScalePageLayoutView="0" workbookViewId="0" topLeftCell="A1">
      <selection activeCell="A1" sqref="A1:D1"/>
    </sheetView>
  </sheetViews>
  <sheetFormatPr defaultColWidth="9.140625" defaultRowHeight="12.75"/>
  <cols>
    <col min="1" max="1" width="55.8515625" style="42" customWidth="1"/>
    <col min="2" max="2" width="9.7109375" style="42" customWidth="1"/>
    <col min="3" max="4" width="11.57421875" style="42" customWidth="1"/>
    <col min="5" max="16384" width="9.140625" style="42" customWidth="1"/>
  </cols>
  <sheetData>
    <row r="1" spans="1:5" ht="18" customHeight="1">
      <c r="A1" s="263" t="s">
        <v>270</v>
      </c>
      <c r="B1" s="263"/>
      <c r="C1" s="263"/>
      <c r="D1" s="263"/>
      <c r="E1" s="92"/>
    </row>
    <row r="2" spans="1:5" ht="15.75" customHeight="1">
      <c r="A2" s="272" t="str">
        <f>RDG!A2</f>
        <v>u razdoblju 01.01.2017. do 30.09.2017. godine</v>
      </c>
      <c r="B2" s="272"/>
      <c r="C2" s="272"/>
      <c r="D2" s="272"/>
      <c r="E2" s="93"/>
    </row>
    <row r="3" spans="1:5" ht="15.75" customHeight="1">
      <c r="A3" s="244" t="s">
        <v>46</v>
      </c>
      <c r="B3" s="244"/>
      <c r="C3" s="244"/>
      <c r="D3" s="244"/>
      <c r="E3" s="93"/>
    </row>
    <row r="4" spans="1:4" ht="30" customHeight="1">
      <c r="A4" s="91" t="s">
        <v>47</v>
      </c>
      <c r="B4" s="91" t="s">
        <v>296</v>
      </c>
      <c r="C4" s="91" t="s">
        <v>271</v>
      </c>
      <c r="D4" s="91" t="s">
        <v>272</v>
      </c>
    </row>
    <row r="5" spans="1:4" ht="12" customHeight="1">
      <c r="A5" s="168">
        <v>1</v>
      </c>
      <c r="B5" s="95">
        <v>2</v>
      </c>
      <c r="C5" s="94" t="s">
        <v>191</v>
      </c>
      <c r="D5" s="169" t="s">
        <v>192</v>
      </c>
    </row>
    <row r="6" spans="1:4" ht="16.5" customHeight="1">
      <c r="A6" s="103" t="s">
        <v>273</v>
      </c>
      <c r="B6" s="49">
        <v>1</v>
      </c>
      <c r="C6" s="96">
        <f>Bilanca!C72</f>
        <v>32736800</v>
      </c>
      <c r="D6" s="170">
        <f>Bilanca!D72</f>
        <v>32736800</v>
      </c>
    </row>
    <row r="7" spans="1:4" ht="16.5" customHeight="1">
      <c r="A7" s="103" t="s">
        <v>274</v>
      </c>
      <c r="B7" s="49">
        <v>2</v>
      </c>
      <c r="C7" s="50">
        <f>Bilanca!C73</f>
        <v>1247377</v>
      </c>
      <c r="D7" s="104">
        <f>Bilanca!D73</f>
        <v>1247377</v>
      </c>
    </row>
    <row r="8" spans="1:4" ht="16.5" customHeight="1">
      <c r="A8" s="103" t="s">
        <v>275</v>
      </c>
      <c r="B8" s="49">
        <v>3</v>
      </c>
      <c r="C8" s="50">
        <f>Bilanca!C74</f>
        <v>9024235</v>
      </c>
      <c r="D8" s="104">
        <f>Bilanca!D74</f>
        <v>9024235</v>
      </c>
    </row>
    <row r="9" spans="1:4" ht="16.5" customHeight="1">
      <c r="A9" s="103" t="s">
        <v>276</v>
      </c>
      <c r="B9" s="49">
        <v>4</v>
      </c>
      <c r="C9" s="50">
        <f>Bilanca!C81</f>
        <v>96022222</v>
      </c>
      <c r="D9" s="104">
        <f>Bilanca!D81</f>
        <v>97347488</v>
      </c>
    </row>
    <row r="10" spans="1:4" ht="16.5" customHeight="1">
      <c r="A10" s="103" t="s">
        <v>277</v>
      </c>
      <c r="B10" s="49">
        <v>5</v>
      </c>
      <c r="C10" s="50">
        <f>Bilanca!C84</f>
        <v>1627210</v>
      </c>
      <c r="D10" s="104">
        <f>Bilanca!D84</f>
        <v>6565765</v>
      </c>
    </row>
    <row r="11" spans="1:4" ht="16.5" customHeight="1">
      <c r="A11" s="103" t="s">
        <v>278</v>
      </c>
      <c r="B11" s="49">
        <v>6</v>
      </c>
      <c r="C11" s="50">
        <f>Bilanca!C80</f>
        <v>67259708</v>
      </c>
      <c r="D11" s="104">
        <f>Bilanca!D80</f>
        <v>65641423</v>
      </c>
    </row>
    <row r="12" spans="1:4" ht="16.5" customHeight="1">
      <c r="A12" s="103" t="s">
        <v>279</v>
      </c>
      <c r="B12" s="49">
        <v>7</v>
      </c>
      <c r="C12" s="50">
        <v>0</v>
      </c>
      <c r="D12" s="104">
        <v>0</v>
      </c>
    </row>
    <row r="13" spans="1:4" ht="16.5" customHeight="1">
      <c r="A13" s="103" t="s">
        <v>280</v>
      </c>
      <c r="B13" s="49">
        <v>8</v>
      </c>
      <c r="C13" s="50">
        <v>0</v>
      </c>
      <c r="D13" s="104">
        <v>0</v>
      </c>
    </row>
    <row r="14" spans="1:4" ht="16.5" customHeight="1">
      <c r="A14" s="103" t="s">
        <v>281</v>
      </c>
      <c r="B14" s="49">
        <v>9</v>
      </c>
      <c r="C14" s="50">
        <v>0</v>
      </c>
      <c r="D14" s="104">
        <v>0</v>
      </c>
    </row>
    <row r="15" spans="1:4" ht="16.5" customHeight="1">
      <c r="A15" s="105" t="s">
        <v>282</v>
      </c>
      <c r="B15" s="48">
        <v>10</v>
      </c>
      <c r="C15" s="51">
        <f>SUM(C6:C14)</f>
        <v>207917552</v>
      </c>
      <c r="D15" s="106">
        <f>SUM(D6:D14)</f>
        <v>212563088</v>
      </c>
    </row>
    <row r="16" spans="1:4" ht="16.5" customHeight="1">
      <c r="A16" s="103" t="s">
        <v>283</v>
      </c>
      <c r="B16" s="49">
        <v>11</v>
      </c>
      <c r="C16" s="50">
        <v>0</v>
      </c>
      <c r="D16" s="104">
        <v>0</v>
      </c>
    </row>
    <row r="17" spans="1:4" ht="16.5" customHeight="1">
      <c r="A17" s="103" t="s">
        <v>284</v>
      </c>
      <c r="B17" s="49">
        <v>12</v>
      </c>
      <c r="C17" s="50">
        <v>0</v>
      </c>
      <c r="D17" s="104">
        <v>0</v>
      </c>
    </row>
    <row r="18" spans="1:4" ht="16.5" customHeight="1">
      <c r="A18" s="103" t="s">
        <v>285</v>
      </c>
      <c r="B18" s="49">
        <v>13</v>
      </c>
      <c r="C18" s="50">
        <v>0</v>
      </c>
      <c r="D18" s="104">
        <v>0</v>
      </c>
    </row>
    <row r="19" spans="1:4" ht="16.5" customHeight="1">
      <c r="A19" s="103" t="s">
        <v>286</v>
      </c>
      <c r="B19" s="49">
        <v>14</v>
      </c>
      <c r="C19" s="50">
        <v>0</v>
      </c>
      <c r="D19" s="104">
        <v>0</v>
      </c>
    </row>
    <row r="20" spans="1:4" ht="16.5" customHeight="1">
      <c r="A20" s="103" t="s">
        <v>287</v>
      </c>
      <c r="B20" s="49">
        <v>15</v>
      </c>
      <c r="C20" s="50">
        <v>0</v>
      </c>
      <c r="D20" s="104">
        <v>0</v>
      </c>
    </row>
    <row r="21" spans="1:4" ht="16.5" customHeight="1">
      <c r="A21" s="103" t="s">
        <v>288</v>
      </c>
      <c r="B21" s="49">
        <v>16</v>
      </c>
      <c r="C21" s="50">
        <v>0</v>
      </c>
      <c r="D21" s="104">
        <v>0</v>
      </c>
    </row>
    <row r="22" spans="1:4" ht="16.5" customHeight="1">
      <c r="A22" s="105" t="s">
        <v>289</v>
      </c>
      <c r="B22" s="48">
        <v>17</v>
      </c>
      <c r="C22" s="97">
        <f>SUM(C16:C21)</f>
        <v>0</v>
      </c>
      <c r="D22" s="171">
        <f>SUM(D16:D21)</f>
        <v>0</v>
      </c>
    </row>
    <row r="23" spans="1:4" ht="16.5" customHeight="1">
      <c r="A23" s="269"/>
      <c r="B23" s="270"/>
      <c r="C23" s="270"/>
      <c r="D23" s="271"/>
    </row>
    <row r="24" spans="1:4" ht="16.5" customHeight="1">
      <c r="A24" s="172" t="s">
        <v>290</v>
      </c>
      <c r="B24" s="79">
        <v>18</v>
      </c>
      <c r="C24" s="96">
        <v>0</v>
      </c>
      <c r="D24" s="170">
        <v>0</v>
      </c>
    </row>
    <row r="25" spans="1:4" ht="16.5" customHeight="1">
      <c r="A25" s="173" t="s">
        <v>291</v>
      </c>
      <c r="B25" s="107">
        <v>19</v>
      </c>
      <c r="C25" s="174">
        <v>0</v>
      </c>
      <c r="D25" s="175">
        <v>0</v>
      </c>
    </row>
    <row r="26" spans="1:4" ht="30" customHeight="1">
      <c r="A26" s="268" t="s">
        <v>292</v>
      </c>
      <c r="B26" s="268"/>
      <c r="C26" s="268"/>
      <c r="D26" s="268"/>
    </row>
  </sheetData>
  <sheetProtection selectLockedCells="1" selectUnlockedCells="1"/>
  <mergeCells count="5">
    <mergeCell ref="A26:D26"/>
    <mergeCell ref="A23:D23"/>
    <mergeCell ref="A1:D1"/>
    <mergeCell ref="A2:D2"/>
    <mergeCell ref="A3:D3"/>
  </mergeCells>
  <dataValidations count="3">
    <dataValidation type="whole" operator="notEqual" allowBlank="1" showErrorMessage="1" errorTitle="Pogrešan unos" error="Mogu se unijeti samo cjelobrojne vrijednosti." sqref="C16:D21 C6:D14">
      <formula1>999999999999</formula1>
    </dataValidation>
    <dataValidation type="whole" operator="greaterThanOrEqual" allowBlank="1" showErrorMessage="1" errorTitle="Pogrešan unos" error="Mogu se unijeti samo cjelobrojne pozitivne vrijednosti." sqref="C15:D15 C22:D23">
      <formula1>0</formula1>
    </dataValidation>
    <dataValidation type="whole" operator="notEqual" allowBlank="1" showErrorMessage="1" errorTitle="Pogrešan unos" error="Mogu se unijeti samo cjelobrojne vrijednosti." sqref="C24:D25">
      <formula1>9999999999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C5:D5" numberStoredAsText="1"/>
    <ignoredError sqref="C6:C11 D6:D1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2" sqref="A42:H42"/>
    </sheetView>
  </sheetViews>
  <sheetFormatPr defaultColWidth="9.140625" defaultRowHeight="12.75"/>
  <cols>
    <col min="1" max="16384" width="9.140625" style="1" customWidth="1"/>
  </cols>
  <sheetData>
    <row r="1" spans="1:11" ht="12.75" customHeight="1">
      <c r="A1" s="279" t="s">
        <v>234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.75" customHeight="1">
      <c r="A2" s="280" t="s">
        <v>235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 customHeight="1">
      <c r="A3" s="281" t="s">
        <v>236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33.75" customHeight="1">
      <c r="A4" s="282" t="s">
        <v>47</v>
      </c>
      <c r="B4" s="282"/>
      <c r="C4" s="282"/>
      <c r="D4" s="282"/>
      <c r="E4" s="282"/>
      <c r="F4" s="282"/>
      <c r="G4" s="282"/>
      <c r="H4" s="282"/>
      <c r="I4" s="7" t="s">
        <v>142</v>
      </c>
      <c r="J4" s="8" t="s">
        <v>48</v>
      </c>
      <c r="K4" s="8" t="s">
        <v>49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12">
        <v>2</v>
      </c>
      <c r="J5" s="13" t="s">
        <v>191</v>
      </c>
      <c r="K5" s="13" t="s">
        <v>192</v>
      </c>
    </row>
    <row r="6" spans="1:11" ht="12.75" customHeight="1">
      <c r="A6" s="276" t="s">
        <v>193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</row>
    <row r="7" spans="1:11" ht="12.75" customHeight="1">
      <c r="A7" s="275" t="s">
        <v>237</v>
      </c>
      <c r="B7" s="275"/>
      <c r="C7" s="275"/>
      <c r="D7" s="275"/>
      <c r="E7" s="275"/>
      <c r="F7" s="275"/>
      <c r="G7" s="275"/>
      <c r="H7" s="275"/>
      <c r="I7" s="2">
        <v>1</v>
      </c>
      <c r="J7" s="9"/>
      <c r="K7" s="4"/>
    </row>
    <row r="8" spans="1:11" ht="12.75" customHeight="1">
      <c r="A8" s="275" t="s">
        <v>238</v>
      </c>
      <c r="B8" s="275"/>
      <c r="C8" s="275"/>
      <c r="D8" s="275"/>
      <c r="E8" s="275"/>
      <c r="F8" s="275"/>
      <c r="G8" s="275"/>
      <c r="H8" s="275"/>
      <c r="I8" s="2">
        <v>2</v>
      </c>
      <c r="J8" s="9"/>
      <c r="K8" s="4"/>
    </row>
    <row r="9" spans="1:11" ht="12.75" customHeight="1">
      <c r="A9" s="275" t="s">
        <v>239</v>
      </c>
      <c r="B9" s="275"/>
      <c r="C9" s="275"/>
      <c r="D9" s="275"/>
      <c r="E9" s="275"/>
      <c r="F9" s="275"/>
      <c r="G9" s="275"/>
      <c r="H9" s="275"/>
      <c r="I9" s="2">
        <v>3</v>
      </c>
      <c r="J9" s="9"/>
      <c r="K9" s="4"/>
    </row>
    <row r="10" spans="1:11" ht="12.75" customHeight="1">
      <c r="A10" s="275" t="s">
        <v>240</v>
      </c>
      <c r="B10" s="275"/>
      <c r="C10" s="275"/>
      <c r="D10" s="275"/>
      <c r="E10" s="275"/>
      <c r="F10" s="275"/>
      <c r="G10" s="275"/>
      <c r="H10" s="275"/>
      <c r="I10" s="2">
        <v>4</v>
      </c>
      <c r="J10" s="9"/>
      <c r="K10" s="4"/>
    </row>
    <row r="11" spans="1:11" ht="12.75" customHeight="1">
      <c r="A11" s="275" t="s">
        <v>241</v>
      </c>
      <c r="B11" s="275"/>
      <c r="C11" s="275"/>
      <c r="D11" s="275"/>
      <c r="E11" s="275"/>
      <c r="F11" s="275"/>
      <c r="G11" s="275"/>
      <c r="H11" s="275"/>
      <c r="I11" s="2">
        <v>5</v>
      </c>
      <c r="J11" s="9"/>
      <c r="K11" s="4"/>
    </row>
    <row r="12" spans="1:11" ht="12.75" customHeight="1">
      <c r="A12" s="273" t="s">
        <v>242</v>
      </c>
      <c r="B12" s="273"/>
      <c r="C12" s="273"/>
      <c r="D12" s="273"/>
      <c r="E12" s="273"/>
      <c r="F12" s="273"/>
      <c r="G12" s="273"/>
      <c r="H12" s="273"/>
      <c r="I12" s="2">
        <v>6</v>
      </c>
      <c r="J12" s="10">
        <f>SUM(J7:J11)</f>
        <v>0</v>
      </c>
      <c r="K12" s="3">
        <f>SUM(K7:K11)</f>
        <v>0</v>
      </c>
    </row>
    <row r="13" spans="1:11" ht="12.75" customHeight="1">
      <c r="A13" s="275" t="s">
        <v>243</v>
      </c>
      <c r="B13" s="275"/>
      <c r="C13" s="275"/>
      <c r="D13" s="275"/>
      <c r="E13" s="275"/>
      <c r="F13" s="275"/>
      <c r="G13" s="275"/>
      <c r="H13" s="275"/>
      <c r="I13" s="2">
        <v>7</v>
      </c>
      <c r="J13" s="9"/>
      <c r="K13" s="4"/>
    </row>
    <row r="14" spans="1:11" ht="12.75" customHeight="1">
      <c r="A14" s="275" t="s">
        <v>244</v>
      </c>
      <c r="B14" s="275"/>
      <c r="C14" s="275"/>
      <c r="D14" s="275"/>
      <c r="E14" s="275"/>
      <c r="F14" s="275"/>
      <c r="G14" s="275"/>
      <c r="H14" s="275"/>
      <c r="I14" s="2">
        <v>8</v>
      </c>
      <c r="J14" s="9"/>
      <c r="K14" s="4"/>
    </row>
    <row r="15" spans="1:11" ht="12.75" customHeight="1">
      <c r="A15" s="275" t="s">
        <v>245</v>
      </c>
      <c r="B15" s="275"/>
      <c r="C15" s="275"/>
      <c r="D15" s="275"/>
      <c r="E15" s="275"/>
      <c r="F15" s="275"/>
      <c r="G15" s="275"/>
      <c r="H15" s="275"/>
      <c r="I15" s="2">
        <v>9</v>
      </c>
      <c r="J15" s="9"/>
      <c r="K15" s="4"/>
    </row>
    <row r="16" spans="1:11" ht="12.75" customHeight="1">
      <c r="A16" s="275" t="s">
        <v>246</v>
      </c>
      <c r="B16" s="275"/>
      <c r="C16" s="275"/>
      <c r="D16" s="275"/>
      <c r="E16" s="275"/>
      <c r="F16" s="275"/>
      <c r="G16" s="275"/>
      <c r="H16" s="275"/>
      <c r="I16" s="2">
        <v>10</v>
      </c>
      <c r="J16" s="9"/>
      <c r="K16" s="4"/>
    </row>
    <row r="17" spans="1:11" ht="12.75" customHeight="1">
      <c r="A17" s="275" t="s">
        <v>247</v>
      </c>
      <c r="B17" s="275"/>
      <c r="C17" s="275"/>
      <c r="D17" s="275"/>
      <c r="E17" s="275"/>
      <c r="F17" s="275"/>
      <c r="G17" s="275"/>
      <c r="H17" s="275"/>
      <c r="I17" s="2">
        <v>11</v>
      </c>
      <c r="J17" s="9"/>
      <c r="K17" s="4"/>
    </row>
    <row r="18" spans="1:11" ht="12.75" customHeight="1">
      <c r="A18" s="275" t="s">
        <v>248</v>
      </c>
      <c r="B18" s="275"/>
      <c r="C18" s="275"/>
      <c r="D18" s="275"/>
      <c r="E18" s="275"/>
      <c r="F18" s="275"/>
      <c r="G18" s="275"/>
      <c r="H18" s="275"/>
      <c r="I18" s="2">
        <v>12</v>
      </c>
      <c r="J18" s="9"/>
      <c r="K18" s="4"/>
    </row>
    <row r="19" spans="1:11" ht="12.75" customHeight="1">
      <c r="A19" s="273" t="s">
        <v>249</v>
      </c>
      <c r="B19" s="273"/>
      <c r="C19" s="273"/>
      <c r="D19" s="273"/>
      <c r="E19" s="273"/>
      <c r="F19" s="273"/>
      <c r="G19" s="273"/>
      <c r="H19" s="273"/>
      <c r="I19" s="2">
        <v>13</v>
      </c>
      <c r="J19" s="10">
        <f>SUM(J13:J18)</f>
        <v>0</v>
      </c>
      <c r="K19" s="3">
        <f>SUM(K13:K18)</f>
        <v>0</v>
      </c>
    </row>
    <row r="20" spans="1:11" ht="12.75" customHeight="1">
      <c r="A20" s="277" t="s">
        <v>250</v>
      </c>
      <c r="B20" s="277"/>
      <c r="C20" s="277"/>
      <c r="D20" s="277"/>
      <c r="E20" s="277"/>
      <c r="F20" s="277"/>
      <c r="G20" s="277"/>
      <c r="H20" s="277"/>
      <c r="I20" s="2">
        <v>14</v>
      </c>
      <c r="J20" s="10">
        <f>IF(J12&gt;J19,J12-J19,0)</f>
        <v>0</v>
      </c>
      <c r="K20" s="3">
        <f>IF(K12&gt;K19,K12-K19,0)</f>
        <v>0</v>
      </c>
    </row>
    <row r="21" spans="1:11" ht="12.75" customHeight="1">
      <c r="A21" s="278" t="s">
        <v>251</v>
      </c>
      <c r="B21" s="278"/>
      <c r="C21" s="278"/>
      <c r="D21" s="278"/>
      <c r="E21" s="278"/>
      <c r="F21" s="278"/>
      <c r="G21" s="278"/>
      <c r="H21" s="278"/>
      <c r="I21" s="2">
        <v>15</v>
      </c>
      <c r="J21" s="10">
        <f>IF(J19&gt;J12,J19-J12,0)</f>
        <v>0</v>
      </c>
      <c r="K21" s="3">
        <f>IF(K19&gt;K12,K19-K12,0)</f>
        <v>0</v>
      </c>
    </row>
    <row r="22" spans="1:11" ht="12.75" customHeight="1">
      <c r="A22" s="276" t="s">
        <v>206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</row>
    <row r="23" spans="1:11" ht="12.75" customHeight="1">
      <c r="A23" s="275" t="s">
        <v>252</v>
      </c>
      <c r="B23" s="275"/>
      <c r="C23" s="275"/>
      <c r="D23" s="275"/>
      <c r="E23" s="275"/>
      <c r="F23" s="275"/>
      <c r="G23" s="275"/>
      <c r="H23" s="275"/>
      <c r="I23" s="2">
        <v>16</v>
      </c>
      <c r="J23" s="9"/>
      <c r="K23" s="4"/>
    </row>
    <row r="24" spans="1:11" ht="12.75" customHeight="1">
      <c r="A24" s="275" t="s">
        <v>253</v>
      </c>
      <c r="B24" s="275"/>
      <c r="C24" s="275"/>
      <c r="D24" s="275"/>
      <c r="E24" s="275"/>
      <c r="F24" s="275"/>
      <c r="G24" s="275"/>
      <c r="H24" s="275"/>
      <c r="I24" s="2">
        <v>17</v>
      </c>
      <c r="J24" s="9"/>
      <c r="K24" s="4"/>
    </row>
    <row r="25" spans="1:11" ht="12.75" customHeight="1">
      <c r="A25" s="275" t="s">
        <v>254</v>
      </c>
      <c r="B25" s="275"/>
      <c r="C25" s="275"/>
      <c r="D25" s="275"/>
      <c r="E25" s="275"/>
      <c r="F25" s="275"/>
      <c r="G25" s="275"/>
      <c r="H25" s="275"/>
      <c r="I25" s="2">
        <v>18</v>
      </c>
      <c r="J25" s="9"/>
      <c r="K25" s="4"/>
    </row>
    <row r="26" spans="1:11" ht="12.75" customHeight="1">
      <c r="A26" s="275" t="s">
        <v>255</v>
      </c>
      <c r="B26" s="275"/>
      <c r="C26" s="275"/>
      <c r="D26" s="275"/>
      <c r="E26" s="275"/>
      <c r="F26" s="275"/>
      <c r="G26" s="275"/>
      <c r="H26" s="275"/>
      <c r="I26" s="2">
        <v>19</v>
      </c>
      <c r="J26" s="9"/>
      <c r="K26" s="4"/>
    </row>
    <row r="27" spans="1:11" ht="12.75" customHeight="1">
      <c r="A27" s="275" t="s">
        <v>256</v>
      </c>
      <c r="B27" s="275"/>
      <c r="C27" s="275"/>
      <c r="D27" s="275"/>
      <c r="E27" s="275"/>
      <c r="F27" s="275"/>
      <c r="G27" s="275"/>
      <c r="H27" s="275"/>
      <c r="I27" s="2">
        <v>20</v>
      </c>
      <c r="J27" s="9"/>
      <c r="K27" s="4"/>
    </row>
    <row r="28" spans="1:11" ht="12.75" customHeight="1">
      <c r="A28" s="273" t="s">
        <v>257</v>
      </c>
      <c r="B28" s="273"/>
      <c r="C28" s="273"/>
      <c r="D28" s="273"/>
      <c r="E28" s="273"/>
      <c r="F28" s="273"/>
      <c r="G28" s="273"/>
      <c r="H28" s="273"/>
      <c r="I28" s="2">
        <v>21</v>
      </c>
      <c r="J28" s="10">
        <f>SUM(J23:J27)</f>
        <v>0</v>
      </c>
      <c r="K28" s="3">
        <f>SUM(K23:K27)</f>
        <v>0</v>
      </c>
    </row>
    <row r="29" spans="1:11" ht="12.75" customHeight="1">
      <c r="A29" s="275" t="s">
        <v>258</v>
      </c>
      <c r="B29" s="275"/>
      <c r="C29" s="275"/>
      <c r="D29" s="275"/>
      <c r="E29" s="275"/>
      <c r="F29" s="275"/>
      <c r="G29" s="275"/>
      <c r="H29" s="275"/>
      <c r="I29" s="2">
        <v>22</v>
      </c>
      <c r="J29" s="9"/>
      <c r="K29" s="4"/>
    </row>
    <row r="30" spans="1:11" ht="12.75" customHeight="1">
      <c r="A30" s="275" t="s">
        <v>259</v>
      </c>
      <c r="B30" s="275"/>
      <c r="C30" s="275"/>
      <c r="D30" s="275"/>
      <c r="E30" s="275"/>
      <c r="F30" s="275"/>
      <c r="G30" s="275"/>
      <c r="H30" s="275"/>
      <c r="I30" s="2">
        <v>23</v>
      </c>
      <c r="J30" s="9"/>
      <c r="K30" s="4"/>
    </row>
    <row r="31" spans="1:11" ht="12.75" customHeight="1">
      <c r="A31" s="275" t="s">
        <v>260</v>
      </c>
      <c r="B31" s="275"/>
      <c r="C31" s="275"/>
      <c r="D31" s="275"/>
      <c r="E31" s="275"/>
      <c r="F31" s="275"/>
      <c r="G31" s="275"/>
      <c r="H31" s="275"/>
      <c r="I31" s="2">
        <v>24</v>
      </c>
      <c r="J31" s="9"/>
      <c r="K31" s="4"/>
    </row>
    <row r="32" spans="1:11" ht="12.75" customHeight="1">
      <c r="A32" s="273" t="s">
        <v>261</v>
      </c>
      <c r="B32" s="273"/>
      <c r="C32" s="273"/>
      <c r="D32" s="273"/>
      <c r="E32" s="273"/>
      <c r="F32" s="273"/>
      <c r="G32" s="273"/>
      <c r="H32" s="273"/>
      <c r="I32" s="2">
        <v>25</v>
      </c>
      <c r="J32" s="10">
        <f>SUM(J29:J31)</f>
        <v>0</v>
      </c>
      <c r="K32" s="3">
        <f>SUM(K29:K31)</f>
        <v>0</v>
      </c>
    </row>
    <row r="33" spans="1:11" ht="12.75" customHeight="1">
      <c r="A33" s="273" t="s">
        <v>262</v>
      </c>
      <c r="B33" s="273"/>
      <c r="C33" s="273"/>
      <c r="D33" s="273"/>
      <c r="E33" s="273"/>
      <c r="F33" s="273"/>
      <c r="G33" s="273"/>
      <c r="H33" s="273"/>
      <c r="I33" s="2">
        <v>26</v>
      </c>
      <c r="J33" s="10">
        <f>IF(J28&gt;J32,J28-J32,0)</f>
        <v>0</v>
      </c>
      <c r="K33" s="3">
        <f>IF(K28&gt;K32,K28-K32,0)</f>
        <v>0</v>
      </c>
    </row>
    <row r="34" spans="1:11" ht="12.75" customHeight="1">
      <c r="A34" s="273" t="s">
        <v>263</v>
      </c>
      <c r="B34" s="273"/>
      <c r="C34" s="273"/>
      <c r="D34" s="273"/>
      <c r="E34" s="273"/>
      <c r="F34" s="273"/>
      <c r="G34" s="273"/>
      <c r="H34" s="273"/>
      <c r="I34" s="2">
        <v>27</v>
      </c>
      <c r="J34" s="10">
        <f>IF(J32&gt;J28,J32-J28,0)</f>
        <v>0</v>
      </c>
      <c r="K34" s="3">
        <f>IF(K32&gt;K28,K32-K28,0)</f>
        <v>0</v>
      </c>
    </row>
    <row r="35" spans="1:11" ht="12.75" customHeight="1">
      <c r="A35" s="276" t="s">
        <v>217</v>
      </c>
      <c r="B35" s="276"/>
      <c r="C35" s="276"/>
      <c r="D35" s="276"/>
      <c r="E35" s="276"/>
      <c r="F35" s="276"/>
      <c r="G35" s="276"/>
      <c r="H35" s="276"/>
      <c r="I35" s="276">
        <v>0</v>
      </c>
      <c r="J35" s="276"/>
      <c r="K35" s="276"/>
    </row>
    <row r="36" spans="1:11" ht="12.75" customHeight="1">
      <c r="A36" s="275" t="s">
        <v>218</v>
      </c>
      <c r="B36" s="275"/>
      <c r="C36" s="275"/>
      <c r="D36" s="275"/>
      <c r="E36" s="275"/>
      <c r="F36" s="275"/>
      <c r="G36" s="275"/>
      <c r="H36" s="275"/>
      <c r="I36" s="2">
        <v>28</v>
      </c>
      <c r="J36" s="9"/>
      <c r="K36" s="4"/>
    </row>
    <row r="37" spans="1:11" ht="12.75" customHeight="1">
      <c r="A37" s="275" t="s">
        <v>219</v>
      </c>
      <c r="B37" s="275"/>
      <c r="C37" s="275"/>
      <c r="D37" s="275"/>
      <c r="E37" s="275"/>
      <c r="F37" s="275"/>
      <c r="G37" s="275"/>
      <c r="H37" s="275"/>
      <c r="I37" s="2">
        <v>29</v>
      </c>
      <c r="J37" s="9"/>
      <c r="K37" s="4"/>
    </row>
    <row r="38" spans="1:11" ht="12.75" customHeight="1">
      <c r="A38" s="275" t="s">
        <v>220</v>
      </c>
      <c r="B38" s="275"/>
      <c r="C38" s="275"/>
      <c r="D38" s="275"/>
      <c r="E38" s="275"/>
      <c r="F38" s="275"/>
      <c r="G38" s="275"/>
      <c r="H38" s="275"/>
      <c r="I38" s="2">
        <v>30</v>
      </c>
      <c r="J38" s="9"/>
      <c r="K38" s="4"/>
    </row>
    <row r="39" spans="1:11" ht="12.75" customHeight="1">
      <c r="A39" s="273" t="s">
        <v>264</v>
      </c>
      <c r="B39" s="273"/>
      <c r="C39" s="273"/>
      <c r="D39" s="273"/>
      <c r="E39" s="273"/>
      <c r="F39" s="273"/>
      <c r="G39" s="273"/>
      <c r="H39" s="273"/>
      <c r="I39" s="2">
        <v>31</v>
      </c>
      <c r="J39" s="10">
        <f>SUM(J36:J38)</f>
        <v>0</v>
      </c>
      <c r="K39" s="3">
        <f>SUM(K36:K38)</f>
        <v>0</v>
      </c>
    </row>
    <row r="40" spans="1:11" ht="12.75" customHeight="1">
      <c r="A40" s="275" t="s">
        <v>222</v>
      </c>
      <c r="B40" s="275"/>
      <c r="C40" s="275"/>
      <c r="D40" s="275"/>
      <c r="E40" s="275"/>
      <c r="F40" s="275"/>
      <c r="G40" s="275"/>
      <c r="H40" s="275"/>
      <c r="I40" s="2">
        <v>32</v>
      </c>
      <c r="J40" s="9"/>
      <c r="K40" s="4"/>
    </row>
    <row r="41" spans="1:11" ht="12.75" customHeight="1">
      <c r="A41" s="275" t="s">
        <v>223</v>
      </c>
      <c r="B41" s="275"/>
      <c r="C41" s="275"/>
      <c r="D41" s="275"/>
      <c r="E41" s="275"/>
      <c r="F41" s="275"/>
      <c r="G41" s="275"/>
      <c r="H41" s="275"/>
      <c r="I41" s="2">
        <v>33</v>
      </c>
      <c r="J41" s="9"/>
      <c r="K41" s="4"/>
    </row>
    <row r="42" spans="1:11" ht="12.75" customHeight="1">
      <c r="A42" s="275" t="s">
        <v>224</v>
      </c>
      <c r="B42" s="275"/>
      <c r="C42" s="275"/>
      <c r="D42" s="275"/>
      <c r="E42" s="275"/>
      <c r="F42" s="275"/>
      <c r="G42" s="275"/>
      <c r="H42" s="275"/>
      <c r="I42" s="2">
        <v>34</v>
      </c>
      <c r="J42" s="9"/>
      <c r="K42" s="4"/>
    </row>
    <row r="43" spans="1:11" ht="12.75" customHeight="1">
      <c r="A43" s="275" t="s">
        <v>225</v>
      </c>
      <c r="B43" s="275"/>
      <c r="C43" s="275"/>
      <c r="D43" s="275"/>
      <c r="E43" s="275"/>
      <c r="F43" s="275"/>
      <c r="G43" s="275"/>
      <c r="H43" s="275"/>
      <c r="I43" s="2">
        <v>35</v>
      </c>
      <c r="J43" s="9"/>
      <c r="K43" s="4"/>
    </row>
    <row r="44" spans="1:11" ht="12.75" customHeight="1">
      <c r="A44" s="275" t="s">
        <v>226</v>
      </c>
      <c r="B44" s="275"/>
      <c r="C44" s="275"/>
      <c r="D44" s="275"/>
      <c r="E44" s="275"/>
      <c r="F44" s="275"/>
      <c r="G44" s="275"/>
      <c r="H44" s="275"/>
      <c r="I44" s="2">
        <v>36</v>
      </c>
      <c r="J44" s="9"/>
      <c r="K44" s="4"/>
    </row>
    <row r="45" spans="1:11" ht="12.75" customHeight="1">
      <c r="A45" s="273" t="s">
        <v>265</v>
      </c>
      <c r="B45" s="273"/>
      <c r="C45" s="273"/>
      <c r="D45" s="273"/>
      <c r="E45" s="273"/>
      <c r="F45" s="273"/>
      <c r="G45" s="273"/>
      <c r="H45" s="273"/>
      <c r="I45" s="2">
        <v>37</v>
      </c>
      <c r="J45" s="10">
        <f>SUM(J40:J44)</f>
        <v>0</v>
      </c>
      <c r="K45" s="3">
        <f>SUM(K40:K44)</f>
        <v>0</v>
      </c>
    </row>
    <row r="46" spans="1:11" ht="12.75" customHeight="1">
      <c r="A46" s="273" t="s">
        <v>266</v>
      </c>
      <c r="B46" s="273"/>
      <c r="C46" s="273"/>
      <c r="D46" s="273"/>
      <c r="E46" s="273"/>
      <c r="F46" s="273"/>
      <c r="G46" s="273"/>
      <c r="H46" s="273"/>
      <c r="I46" s="2">
        <v>38</v>
      </c>
      <c r="J46" s="10">
        <f>IF(J39&gt;J45,J39-J45,0)</f>
        <v>0</v>
      </c>
      <c r="K46" s="3">
        <f>IF(K39&gt;K45,K39-K45,0)</f>
        <v>0</v>
      </c>
    </row>
    <row r="47" spans="1:11" ht="12.75" customHeight="1">
      <c r="A47" s="273" t="s">
        <v>267</v>
      </c>
      <c r="B47" s="273"/>
      <c r="C47" s="273"/>
      <c r="D47" s="273"/>
      <c r="E47" s="273"/>
      <c r="F47" s="273"/>
      <c r="G47" s="273"/>
      <c r="H47" s="273"/>
      <c r="I47" s="2">
        <v>39</v>
      </c>
      <c r="J47" s="10">
        <f>IF(J45&gt;J39,J45-J39,0)</f>
        <v>0</v>
      </c>
      <c r="K47" s="3">
        <f>IF(K45&gt;K39,K45-K39,0)</f>
        <v>0</v>
      </c>
    </row>
    <row r="48" spans="1:11" ht="12.75" customHeight="1">
      <c r="A48" s="273" t="s">
        <v>268</v>
      </c>
      <c r="B48" s="273"/>
      <c r="C48" s="273"/>
      <c r="D48" s="273"/>
      <c r="E48" s="273"/>
      <c r="F48" s="273"/>
      <c r="G48" s="273"/>
      <c r="H48" s="273"/>
      <c r="I48" s="2">
        <v>40</v>
      </c>
      <c r="J48" s="10">
        <f>IF(J20-J21+J33-J34+J46-J47&gt;0,J20-J21+J33-J34+J46-J47,0)</f>
        <v>0</v>
      </c>
      <c r="K48" s="3">
        <f>IF(K20-K21+K33-K34+K46-K47&gt;0,K20-K21+K33-K34+K46-K47,0)</f>
        <v>0</v>
      </c>
    </row>
    <row r="49" spans="1:11" ht="12.75" customHeight="1">
      <c r="A49" s="273" t="s">
        <v>269</v>
      </c>
      <c r="B49" s="273"/>
      <c r="C49" s="273"/>
      <c r="D49" s="273"/>
      <c r="E49" s="273"/>
      <c r="F49" s="273"/>
      <c r="G49" s="273"/>
      <c r="H49" s="273"/>
      <c r="I49" s="2">
        <v>41</v>
      </c>
      <c r="J49" s="10">
        <f>IF(J21-J20+J34-J33+J47-J46&gt;0,J21-J20+J34-J33+J47-J46,0)</f>
        <v>0</v>
      </c>
      <c r="K49" s="3">
        <f>IF(K21-K20+K34-K33+K47-K46&gt;0,K21-K20+K34-K33+K47-K46,0)</f>
        <v>0</v>
      </c>
    </row>
    <row r="50" spans="1:11" ht="12.75" customHeight="1">
      <c r="A50" s="273" t="s">
        <v>230</v>
      </c>
      <c r="B50" s="273"/>
      <c r="C50" s="273"/>
      <c r="D50" s="273"/>
      <c r="E50" s="273"/>
      <c r="F50" s="273"/>
      <c r="G50" s="273"/>
      <c r="H50" s="273"/>
      <c r="I50" s="2">
        <v>42</v>
      </c>
      <c r="J50" s="9"/>
      <c r="K50" s="4"/>
    </row>
    <row r="51" spans="1:11" ht="12.75" customHeight="1">
      <c r="A51" s="273" t="s">
        <v>231</v>
      </c>
      <c r="B51" s="273"/>
      <c r="C51" s="273"/>
      <c r="D51" s="273"/>
      <c r="E51" s="273"/>
      <c r="F51" s="273"/>
      <c r="G51" s="273"/>
      <c r="H51" s="273"/>
      <c r="I51" s="2">
        <v>43</v>
      </c>
      <c r="J51" s="9"/>
      <c r="K51" s="4"/>
    </row>
    <row r="52" spans="1:11" ht="12.75" customHeight="1">
      <c r="A52" s="273" t="s">
        <v>232</v>
      </c>
      <c r="B52" s="273"/>
      <c r="C52" s="273"/>
      <c r="D52" s="273"/>
      <c r="E52" s="273"/>
      <c r="F52" s="273"/>
      <c r="G52" s="273"/>
      <c r="H52" s="273"/>
      <c r="I52" s="2">
        <v>44</v>
      </c>
      <c r="J52" s="9"/>
      <c r="K52" s="4"/>
    </row>
    <row r="53" spans="1:11" ht="12.75" customHeight="1">
      <c r="A53" s="274" t="s">
        <v>233</v>
      </c>
      <c r="B53" s="274"/>
      <c r="C53" s="274"/>
      <c r="D53" s="274"/>
      <c r="E53" s="274"/>
      <c r="F53" s="274"/>
      <c r="G53" s="274"/>
      <c r="H53" s="274"/>
      <c r="I53" s="5">
        <v>45</v>
      </c>
      <c r="J53" s="11">
        <f>J50+J51-J52</f>
        <v>0</v>
      </c>
      <c r="K53" s="6">
        <f>K50+K51-K52</f>
        <v>0</v>
      </c>
    </row>
    <row r="54" spans="1:11" ht="12.7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48:H48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284" t="s">
        <v>293</v>
      </c>
      <c r="B2" s="284"/>
      <c r="C2" s="284"/>
      <c r="D2" s="284"/>
      <c r="E2" s="284"/>
      <c r="F2" s="284"/>
      <c r="G2" s="284"/>
      <c r="H2" s="284"/>
      <c r="I2" s="284"/>
      <c r="J2" s="284"/>
    </row>
    <row r="4" spans="1:10" ht="12.75" customHeight="1">
      <c r="A4" s="285" t="s">
        <v>294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 customHeight="1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2.7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2.7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2.7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2.7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2.7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2.75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2.7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7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2.7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>
      <c r="A26" s="16"/>
      <c r="B26" s="16"/>
      <c r="C26" s="16"/>
      <c r="D26" s="16"/>
      <c r="E26" s="16"/>
      <c r="F26" s="16"/>
      <c r="G26" s="16"/>
      <c r="H26" s="16"/>
      <c r="I26" s="17"/>
      <c r="J26" s="16"/>
    </row>
    <row r="27" spans="1:10" ht="12.7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2.75">
      <c r="A28" s="16"/>
      <c r="B28" s="16"/>
      <c r="C28" s="16"/>
      <c r="D28" s="16"/>
      <c r="E28" s="16"/>
      <c r="F28" s="16"/>
      <c r="G28" s="16"/>
      <c r="H28" s="16"/>
      <c r="I28" s="16"/>
      <c r="J28" s="16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Josip Rezović</cp:lastModifiedBy>
  <cp:lastPrinted>2017-10-30T14:16:29Z</cp:lastPrinted>
  <dcterms:created xsi:type="dcterms:W3CDTF">2013-04-26T09:34:17Z</dcterms:created>
  <dcterms:modified xsi:type="dcterms:W3CDTF">2017-10-30T14:17:38Z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