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4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<sst xmlns="http://schemas.openxmlformats.org/spreadsheetml/2006/main" count="396" uniqueCount="343">
  <si>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</si>
  <si>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</si>
  <si>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</si>
  <si>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</si>
  <si>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</si>
  <si>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</si>
  <si>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</si>
  <si>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</si>
  <si>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</si>
  <si>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</si>
  <si>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</si>
  <si>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</si>
  <si>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</si>
  <si>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</si>
  <si>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</si>
  <si>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</si>
  <si>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</si>
  <si>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</si>
  <si>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</si>
  <si>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</si>
  <si>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</si>
  <si>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</si>
  <si>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</si>
  <si>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</si>
  <si>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</si>
  <si>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</si>
  <si>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</si>
  <si>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</si>
  <si>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</si>
  <si>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</si>
  <si>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</si>
  <si>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</si>
  <si>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</si>
  <si>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</si>
  <si>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</si>
  <si>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</si>
  <si>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</si>
  <si>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</si>
  <si>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</si>
  <si>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</si>
  <si>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</si>
  <si>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</si>
  <si>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</si>
  <si>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</si>
  <si>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</si>
  <si>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</si>
  <si>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</si>
  <si>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</si>
  <si>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</si>
  <si>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</si>
  <si>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</si>
  <si>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</si>
  <si>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</si>
  <si>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</si>
  <si>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</si>
  <si>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</si>
  <si>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</si>
  <si>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</si>
  <si>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</si>
  <si>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</si>
  <si>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</si>
  <si>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</si>
  <si>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</si>
  <si>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</si>
  <si>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</si>
  <si>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</si>
  <si>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</si>
  <si>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</si>
  <si>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</si>
  <si>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</si>
  <si>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</si>
  <si>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</si>
  <si>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</si>
  <si>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</si>
  <si>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</si>
  <si>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</si>
  <si>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</si>
  <si>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</si>
  <si>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</si>
  <si>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</si>
  <si>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</si>
  <si>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</si>
  <si>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</si>
  <si>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</si>
  <si>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</si>
  <si>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</si>
  <si>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</si>
  <si>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</si>
  <si>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</si>
  <si>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</si>
  <si>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</si>
  <si>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</si>
  <si>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</si>
  <si>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</si>
  <si>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</si>
  <si>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</si>
  <si>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</si>
  <si>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</si>
  <si>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</si>
  <si>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</si>
  <si>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</si>
  <si>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</si>
  <si>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</si>
  <si>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</si>
  <si>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</si>
  <si>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</si>
  <si>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</si>
  <si>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</si>
  <si>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</si>
  <si>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</si>
  <si>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</si>
  <si>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</si>
  <si>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</si>
  <si>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</si>
  <si>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</si>
  <si>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</si>
  <si>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</si>
  <si>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</si>
  <si>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</si>
  <si>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</si>
  <si>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</si>
  <si>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</si>
  <si>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</si>
  <si>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</si>
  <si>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</si>
  <si>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</si>
  <si>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</si>
  <si>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</si>
  <si>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</si>
  <si>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</si>
  <si>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</si>
  <si>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</si>
  <si>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</si>
  <si>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</si>
  <si>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</si>
  <si>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</si>
  <si>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</si>
  <si>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</si>
  <si>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</si>
  <si>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</si>
  <si>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</si>
  <si>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</si>
  <si>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</si>
  <si>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</si>
  <si>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</si>
  <si>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</si>
  <si>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</si>
  <si>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</si>
  <si>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</si>
  <si>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</si>
  <si>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</si>
  <si>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</si>
  <si>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</si>
  <si>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</si>
  <si>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</si>
  <si>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</si>
  <si>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</si>
  <si>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</si>
  <si>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</si>
  <si>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</si>
  <si>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</si>
  <si>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</si>
  <si>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</si>
  <si>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</si>
  <si>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</si>
  <si>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</si>
  <si>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</si>
  <si>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</si>
  <si>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</si>
  <si>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</si>
  <si>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</si>
  <si>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</si>
  <si>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</si>
  <si>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</si>
  <si>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</si>
  <si>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</si>
  <si>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</si>
  <si>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</si>
  <si>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</si>
  <si>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</si>
  <si>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</si>
  <si>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</si>
  <si>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</si>
  <si>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</si>
  <si>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</si>
  <si>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</si>
  <si>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</si>
  <si>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</si>
  <si>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</si>
  <si>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</si>
  <si>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</si>
  <si>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</si>
  <si>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</si>
  <si>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</si>
  <si>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</si>
  <si>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</si>
  <si>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</si>
  <si>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</si>
  <si>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</si>
  <si>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</si>
  <si>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</si>
  <si>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</si>
  <si>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</si>
  <si>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</si>
  <si>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</si>
  <si>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</si>
  <si>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</si>
  <si>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</si>
  <si>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</si>
  <si>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</si>
  <si>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</si>
  <si>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</si>
  <si>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</si>
  <si>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</si>
  <si>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</si>
  <si>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</si>
  <si>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</si>
  <si>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</si>
  <si>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</si>
  <si>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</si>
  <si>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</si>
  <si>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</si>
  <si>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</si>
  <si>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</si>
  <si>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</si>
  <si>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</si>
  <si>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</si>
  <si>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</si>
  <si>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</si>
  <si>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</si>
  <si>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</si>
  <si>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</si>
  <si>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</si>
  <si>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</si>
  <si>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</si>
  <si>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</si>
  <si>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</si>
  <si>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</si>
  <si>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</si>
  <si>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</si>
  <si>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</si>
  <si>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</si>
  <si>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</si>
  <si>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</si>
  <si>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</si>
  <si>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</si>
  <si>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</si>
  <si>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</si>
  <si>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</si>
  <si>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</si>
  <si>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</si>
  <si>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</si>
  <si>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</si>
  <si>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</si>
  <si>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</si>
  <si>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</si>
  <si>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</si>
  <si>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</si>
  <si>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</si>
  <si>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</si>
  <si>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</si>
  <si>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</si>
  <si>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</si>
  <si>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</si>
  <si>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</si>
  <si>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</si>
  <si>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</si>
  <si>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</si>
  <si>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</si>
  <si>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</si>
  <si>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</si>
  <si>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</si>
  <si>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</si>
  <si>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</si>
  <si>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</si>
  <si>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</si>
  <si>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</si>
  <si>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</si>
  <si>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</si>
  <si>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</si>
  <si>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</si>
  <si>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</si>
  <si>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</si>
  <si>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</si>
  <si>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</si>
  <si>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</si>
  <si>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</si>
  <si>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</si>
  <si>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</si>
  <si>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</si>
  <si>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</si>
  <si>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</si>
  <si>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</si>
  <si>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</si>
  <si>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</si>
  <si>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</si>
  <si>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</si>
  <si>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</si>
  <si>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</si>
  <si>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</si>
  <si>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</si>
  <si>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</si>
  <si>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</si>
  <si>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</si>
  <si>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</si>
  <si>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</si>
  <si>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</si>
  <si>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</si>
  <si>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</si>
  <si>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</si>
  <si>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</si>
  <si>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</si>
  <si>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</si>
  <si>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</si>
  <si>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</si>
  <si>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</si>
  <si>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</si>
  <si>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</si>
  <si>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</si>
  <si>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</si>
  <si>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</si>
  <si>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</si>
  <si>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</si>
  <si>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03269329</t>
  </si>
  <si>
    <t>080105589</t>
  </si>
  <si>
    <t>16529207670</t>
  </si>
  <si>
    <t>TEKSTILPROMET D.D</t>
  </si>
  <si>
    <t>ZAGREB</t>
  </si>
  <si>
    <t>ULICA GRADA GOSPIĆA 1A</t>
  </si>
  <si>
    <t>katica.krpan@tekstilpromet.hr</t>
  </si>
  <si>
    <t>www.tekstilpromet.hr</t>
  </si>
  <si>
    <t>GRAD ZAGREB</t>
  </si>
  <si>
    <t>NE</t>
  </si>
  <si>
    <t>4641</t>
  </si>
  <si>
    <t>KRPAN KATICA</t>
  </si>
  <si>
    <t>012700419</t>
  </si>
  <si>
    <t>012700416</t>
  </si>
  <si>
    <t>ŠIMIĆ MIJO</t>
  </si>
  <si>
    <t>stanje na dan 30.06.2014.</t>
  </si>
  <si>
    <t>Obveznik: ___TEKSTILPROMET D.D.</t>
  </si>
  <si>
    <t>Obveznik: TEKSTILPROMET D.D.</t>
  </si>
  <si>
    <t>u razdoblju 01.01.2014. do 30.06.2014.</t>
  </si>
  <si>
    <t>1.1.2014.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</si>
</sst>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5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41640</v>
      </c>
      <c r="F2" s="12"/>
      <c r="G2" s="13" t="s">
        <v>250</v>
      </c>
      <c r="H2" s="120">
        <v>41820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323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324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325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326</v>
      </c>
      <c r="D12" s="132"/>
      <c r="E12" s="132"/>
      <c r="F12" s="132"/>
      <c r="G12" s="132"/>
      <c r="H12" s="132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3">
        <v>10000</v>
      </c>
      <c r="D14" s="179"/>
      <c r="E14" s="16"/>
      <c r="F14" s="173" t="s">
        <v>327</v>
      </c>
      <c r="G14" s="132"/>
      <c r="H14" s="132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328</v>
      </c>
      <c r="D16" s="132"/>
      <c r="E16" s="132"/>
      <c r="F16" s="132"/>
      <c r="G16" s="132"/>
      <c r="H16" s="132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28" t="s">
        <v>329</v>
      </c>
      <c r="D18" s="129"/>
      <c r="E18" s="129"/>
      <c r="F18" s="129"/>
      <c r="G18" s="129"/>
      <c r="H18" s="129"/>
      <c r="I18" s="13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28" t="s">
        <v>330</v>
      </c>
      <c r="D20" s="129"/>
      <c r="E20" s="129"/>
      <c r="F20" s="129"/>
      <c r="G20" s="129"/>
      <c r="H20" s="129"/>
      <c r="I20" s="13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133</v>
      </c>
      <c r="D22" s="173" t="s">
        <v>327</v>
      </c>
      <c r="E22" s="136"/>
      <c r="F22" s="137"/>
      <c r="G22" s="158"/>
      <c r="H22" s="13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21</v>
      </c>
      <c r="D24" s="173" t="s">
        <v>331</v>
      </c>
      <c r="E24" s="136"/>
      <c r="F24" s="136"/>
      <c r="G24" s="137"/>
      <c r="H24" s="51" t="s">
        <v>261</v>
      </c>
      <c r="I24" s="122">
        <v>594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332</v>
      </c>
      <c r="D26" s="25"/>
      <c r="E26" s="33"/>
      <c r="F26" s="24"/>
      <c r="G26" s="138" t="s">
        <v>263</v>
      </c>
      <c r="H26" s="159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0" t="s">
        <v>264</v>
      </c>
      <c r="B28" s="141"/>
      <c r="C28" s="142"/>
      <c r="D28" s="142"/>
      <c r="E28" s="143" t="s">
        <v>265</v>
      </c>
      <c r="F28" s="139"/>
      <c r="G28" s="139"/>
      <c r="H28" s="134" t="s">
        <v>266</v>
      </c>
      <c r="I28" s="13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74"/>
      <c r="C30" s="174"/>
      <c r="D30" s="175"/>
      <c r="E30" s="148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49"/>
      <c r="E31" s="149"/>
      <c r="F31" s="149"/>
      <c r="G31" s="150"/>
      <c r="H31" s="16"/>
      <c r="I31" s="101"/>
      <c r="J31" s="10"/>
      <c r="K31" s="10"/>
      <c r="L31" s="10"/>
    </row>
    <row r="32" spans="1:12" ht="12.75">
      <c r="A32" s="148"/>
      <c r="B32" s="174"/>
      <c r="C32" s="174"/>
      <c r="D32" s="175"/>
      <c r="E32" s="148"/>
      <c r="F32" s="174"/>
      <c r="G32" s="174"/>
      <c r="H32" s="171"/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74"/>
      <c r="C34" s="174"/>
      <c r="D34" s="175"/>
      <c r="E34" s="148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74"/>
      <c r="C36" s="174"/>
      <c r="D36" s="175"/>
      <c r="E36" s="148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8"/>
      <c r="D37" s="144"/>
      <c r="E37" s="16"/>
      <c r="F37" s="178"/>
      <c r="G37" s="144"/>
      <c r="H37" s="16"/>
      <c r="I37" s="95"/>
      <c r="J37" s="10"/>
      <c r="K37" s="10"/>
      <c r="L37" s="10"/>
    </row>
    <row r="38" spans="1:12" ht="12.75">
      <c r="A38" s="148"/>
      <c r="B38" s="174"/>
      <c r="C38" s="174"/>
      <c r="D38" s="175"/>
      <c r="E38" s="148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74"/>
      <c r="C40" s="174"/>
      <c r="D40" s="175"/>
      <c r="E40" s="148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44"/>
      <c r="E45" s="16"/>
      <c r="F45" s="178"/>
      <c r="G45" s="145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334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335</v>
      </c>
      <c r="D48" s="156"/>
      <c r="E48" s="157"/>
      <c r="F48" s="16"/>
      <c r="G48" s="51" t="s">
        <v>271</v>
      </c>
      <c r="H48" s="160" t="s">
        <v>336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329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337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5">
      <selection activeCell="K81" sqref="K81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339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337044350</v>
      </c>
      <c r="K8" s="53">
        <f>K9+K16+K26+K35+K39</f>
        <v>338292639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165831</v>
      </c>
      <c r="K9" s="53">
        <f>SUM(K10:K15)</f>
        <v>41328370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165831</v>
      </c>
      <c r="K11" s="7">
        <v>4560020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>
        <v>36768350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182884015</v>
      </c>
      <c r="K16" s="53">
        <f>SUM(K17:K25)</f>
        <v>180153180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53578445</v>
      </c>
      <c r="K17" s="7">
        <v>54998565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118225483</v>
      </c>
      <c r="K18" s="7">
        <v>112762714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464023</v>
      </c>
      <c r="K19" s="7">
        <v>678241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102720</v>
      </c>
      <c r="K20" s="7">
        <v>1199927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10453244</v>
      </c>
      <c r="K23" s="7">
        <v>10453633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60100</v>
      </c>
      <c r="K24" s="7">
        <v>60100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153764336</v>
      </c>
      <c r="K26" s="53">
        <f>SUM(K27:K34)</f>
        <v>116580921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152142904</v>
      </c>
      <c r="K27" s="7">
        <v>111034968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>
        <v>4104293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1381498</v>
      </c>
      <c r="K31" s="7">
        <v>1201726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239934</v>
      </c>
      <c r="K32" s="7">
        <v>239934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230168</v>
      </c>
      <c r="K39" s="7">
        <v>230168</v>
      </c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171632669</v>
      </c>
      <c r="K40" s="53">
        <f>K41+K49+K56+K64</f>
        <v>155517231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21383119</v>
      </c>
      <c r="K41" s="53">
        <f>SUM(K42:K48)</f>
        <v>81184040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177608</v>
      </c>
      <c r="K42" s="7">
        <v>295939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20773048</v>
      </c>
      <c r="K45" s="7">
        <v>80888101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432463</v>
      </c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140064165</v>
      </c>
      <c r="K49" s="53">
        <f>SUM(K50:K55)</f>
        <v>62116197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114614512</v>
      </c>
      <c r="K50" s="7">
        <v>27451724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24269130</v>
      </c>
      <c r="K51" s="7">
        <v>33379336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79484</v>
      </c>
      <c r="K53" s="7">
        <v>58132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412026</v>
      </c>
      <c r="K54" s="7">
        <v>338265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689013</v>
      </c>
      <c r="K55" s="7">
        <v>888740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8299693</v>
      </c>
      <c r="K56" s="53">
        <f>SUM(K57:K63)</f>
        <v>9843917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1699867</v>
      </c>
      <c r="K58" s="7">
        <v>3525226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5858974</v>
      </c>
      <c r="K61" s="7">
        <v>5290654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646749</v>
      </c>
      <c r="K62" s="7">
        <v>840713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94103</v>
      </c>
      <c r="K63" s="7">
        <v>187324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1885692</v>
      </c>
      <c r="K64" s="7">
        <v>2373077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63774</v>
      </c>
      <c r="K65" s="7">
        <v>120229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508740793</v>
      </c>
      <c r="K66" s="53">
        <f>K7+K8+K40+K65</f>
        <v>493930099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5982957</v>
      </c>
      <c r="K67" s="8">
        <v>18374191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304811476</v>
      </c>
      <c r="K69" s="54">
        <f>K70+K71+K72+K78+K79+K82+K85</f>
        <v>231414588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32736800</v>
      </c>
      <c r="K70" s="7">
        <v>32736800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33668</v>
      </c>
      <c r="K71" s="7">
        <v>1247377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9024235</v>
      </c>
      <c r="K72" s="53">
        <f>K73+K74-K75+K76+K77</f>
        <v>9024235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1877460</v>
      </c>
      <c r="K73" s="7">
        <v>1877460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21699</v>
      </c>
      <c r="K74" s="7">
        <v>21699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7125076</v>
      </c>
      <c r="K77" s="7">
        <v>7125076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72787713</v>
      </c>
      <c r="K78" s="7">
        <v>73646413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189934068</v>
      </c>
      <c r="K79" s="53">
        <f>K80-K81</f>
        <v>114600256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189934068</v>
      </c>
      <c r="K80" s="7">
        <v>190229060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>
        <v>75628804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294992</v>
      </c>
      <c r="K82" s="53">
        <f>K83-K84</f>
        <v>159507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294992</v>
      </c>
      <c r="K83" s="7">
        <v>159507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7040138</v>
      </c>
      <c r="K86" s="53">
        <f>SUM(K87:K89)</f>
        <v>5926604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7040138</v>
      </c>
      <c r="K89" s="7">
        <v>5926604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34462406</v>
      </c>
      <c r="K90" s="53">
        <f>SUM(K91:K99)</f>
        <v>41109176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34462406</v>
      </c>
      <c r="K93" s="7">
        <v>41109176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161300170</v>
      </c>
      <c r="K100" s="53">
        <f>SUM(K101:K112)</f>
        <v>213950449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8715577</v>
      </c>
      <c r="K101" s="7">
        <v>4803973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1357279</v>
      </c>
      <c r="K102" s="7">
        <v>1372029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98878295</v>
      </c>
      <c r="K103" s="7">
        <v>142327494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1704790</v>
      </c>
      <c r="K104" s="7">
        <v>8496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42966864</v>
      </c>
      <c r="K105" s="7">
        <v>50632230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900300</v>
      </c>
      <c r="K108" s="7">
        <v>2346581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1790731</v>
      </c>
      <c r="K109" s="7">
        <v>4065674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44408</v>
      </c>
      <c r="K110" s="7">
        <v>44408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4941926</v>
      </c>
      <c r="K112" s="7">
        <v>8349564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1126603</v>
      </c>
      <c r="K113" s="7">
        <v>1529282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508740793</v>
      </c>
      <c r="K114" s="53">
        <f>K69+K86+K90+K100+K113</f>
        <v>493930099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5982957</v>
      </c>
      <c r="K115" s="8">
        <v>18374191</v>
      </c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5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340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117150721</v>
      </c>
      <c r="K7" s="54">
        <f>SUM(K8:K9)</f>
        <v>55217605</v>
      </c>
      <c r="L7" s="54">
        <f>SUM(L8:L9)</f>
        <v>186658094</v>
      </c>
      <c r="M7" s="54">
        <f>SUM(M8:M9)</f>
        <v>131872603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99340012</v>
      </c>
      <c r="K8" s="7">
        <v>49092461</v>
      </c>
      <c r="L8" s="7">
        <v>165862247</v>
      </c>
      <c r="M8" s="7">
        <v>117477690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17810709</v>
      </c>
      <c r="K9" s="7">
        <v>6125144</v>
      </c>
      <c r="L9" s="7">
        <v>20795847</v>
      </c>
      <c r="M9" s="7">
        <v>14394913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113145179</v>
      </c>
      <c r="K10" s="53">
        <f>K11+K12+K16+K20+K21+K22+K25+K26</f>
        <v>59060307</v>
      </c>
      <c r="L10" s="53">
        <f>L11+L12+L16+L20+L21+L22+L25+L26</f>
        <v>181771645</v>
      </c>
      <c r="M10" s="53">
        <f>M11+M12+M16+M20+M21+M22+M25+M26</f>
        <v>131461194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88782201</v>
      </c>
      <c r="K12" s="53">
        <f>SUM(K13:K15)</f>
        <v>43686007</v>
      </c>
      <c r="L12" s="53">
        <f>SUM(L13:L15)</f>
        <v>142945061</v>
      </c>
      <c r="M12" s="53">
        <f>SUM(M13:M15)</f>
        <v>100945100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2516602</v>
      </c>
      <c r="K13" s="7">
        <v>992678</v>
      </c>
      <c r="L13" s="7">
        <v>4451317</v>
      </c>
      <c r="M13" s="7">
        <v>3442785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82727878</v>
      </c>
      <c r="K14" s="7">
        <v>40640616</v>
      </c>
      <c r="L14" s="7">
        <v>124008306</v>
      </c>
      <c r="M14" s="7">
        <v>84159541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3537721</v>
      </c>
      <c r="K15" s="7">
        <v>2052713</v>
      </c>
      <c r="L15" s="7">
        <v>14485438</v>
      </c>
      <c r="M15" s="7">
        <v>13342774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8403890</v>
      </c>
      <c r="K16" s="53">
        <f>SUM(K17:K19)</f>
        <v>4258621</v>
      </c>
      <c r="L16" s="53">
        <f>SUM(L17:L19)</f>
        <v>19827344</v>
      </c>
      <c r="M16" s="53">
        <f>SUM(M17:M19)</f>
        <v>16161441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5142907</v>
      </c>
      <c r="K17" s="7">
        <v>2599872</v>
      </c>
      <c r="L17" s="7">
        <v>12544415</v>
      </c>
      <c r="M17" s="7">
        <v>10308582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2155771</v>
      </c>
      <c r="K18" s="7">
        <v>1099848</v>
      </c>
      <c r="L18" s="7">
        <v>4523845</v>
      </c>
      <c r="M18" s="7">
        <v>3576204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1105212</v>
      </c>
      <c r="K19" s="7">
        <v>558901</v>
      </c>
      <c r="L19" s="7">
        <v>2759084</v>
      </c>
      <c r="M19" s="7">
        <v>2276655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3469378</v>
      </c>
      <c r="K20" s="7">
        <v>1711859</v>
      </c>
      <c r="L20" s="7">
        <v>5344814</v>
      </c>
      <c r="M20" s="7">
        <v>3640888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3248384</v>
      </c>
      <c r="K21" s="7">
        <v>1582293</v>
      </c>
      <c r="L21" s="7">
        <v>8097834</v>
      </c>
      <c r="M21" s="7">
        <v>6512175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5955979</v>
      </c>
      <c r="K22" s="53">
        <f>SUM(K23:K24)</f>
        <v>5546792</v>
      </c>
      <c r="L22" s="53">
        <f>SUM(L23:L24)</f>
        <v>2351622</v>
      </c>
      <c r="M22" s="53">
        <f>SUM(M23:M24)</f>
        <v>2163008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5955979</v>
      </c>
      <c r="K24" s="7">
        <v>5546792</v>
      </c>
      <c r="L24" s="7">
        <v>2351622</v>
      </c>
      <c r="M24" s="7">
        <v>2163008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3285347</v>
      </c>
      <c r="K26" s="7">
        <v>2274735</v>
      </c>
      <c r="L26" s="7">
        <v>3204970</v>
      </c>
      <c r="M26" s="7">
        <v>2038582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1550428</v>
      </c>
      <c r="K27" s="53">
        <f>SUM(K28:K32)</f>
        <v>804700</v>
      </c>
      <c r="L27" s="53">
        <f>SUM(L28:L32)</f>
        <v>2013530</v>
      </c>
      <c r="M27" s="53">
        <f>SUM(M28:M32)</f>
        <v>1292588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86103</v>
      </c>
      <c r="K28" s="7">
        <v>65521</v>
      </c>
      <c r="L28" s="7">
        <v>710961</v>
      </c>
      <c r="M28" s="7">
        <v>673756</v>
      </c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1464325</v>
      </c>
      <c r="K29" s="7">
        <v>739179</v>
      </c>
      <c r="L29" s="7">
        <v>1302569</v>
      </c>
      <c r="M29" s="7">
        <v>618832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5492192</v>
      </c>
      <c r="K33" s="53">
        <f>SUM(K34:K37)</f>
        <v>2313946</v>
      </c>
      <c r="L33" s="53">
        <f>SUM(L34:L37)</f>
        <v>6740472</v>
      </c>
      <c r="M33" s="53">
        <f>SUM(M34:M37)</f>
        <v>4522531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>
        <v>227074</v>
      </c>
      <c r="M34" s="7">
        <v>227074</v>
      </c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5492192</v>
      </c>
      <c r="K35" s="7">
        <v>2313946</v>
      </c>
      <c r="L35" s="7">
        <v>6497070</v>
      </c>
      <c r="M35" s="7">
        <v>4279129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>
        <v>10200</v>
      </c>
      <c r="M36" s="7">
        <v>10200</v>
      </c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>
        <v>6128</v>
      </c>
      <c r="M37" s="7">
        <v>6128</v>
      </c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118701149</v>
      </c>
      <c r="K42" s="53">
        <f>K7+K27+K38+K40</f>
        <v>56022305</v>
      </c>
      <c r="L42" s="53">
        <f>L7+L27+L38+L40</f>
        <v>188671624</v>
      </c>
      <c r="M42" s="53">
        <f>M7+M27+M38+M40</f>
        <v>133165191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118637371</v>
      </c>
      <c r="K43" s="53">
        <f>K10+K33+K39+K41</f>
        <v>61374253</v>
      </c>
      <c r="L43" s="53">
        <f>L10+L33+L39+L41</f>
        <v>188512117</v>
      </c>
      <c r="M43" s="53">
        <f>M10+M33+M39+M41</f>
        <v>135983725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63778</v>
      </c>
      <c r="K44" s="53">
        <f>K42-K43</f>
        <v>-5351948</v>
      </c>
      <c r="L44" s="53">
        <f>L42-L43</f>
        <v>159507</v>
      </c>
      <c r="M44" s="53">
        <f>M42-M43</f>
        <v>-2818534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63778</v>
      </c>
      <c r="K45" s="53">
        <f>IF(K42&gt;K43,K42-K43,0)</f>
        <v>0</v>
      </c>
      <c r="L45" s="53">
        <f>IF(L42&gt;L43,L42-L43,0)</f>
        <v>159507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5351948</v>
      </c>
      <c r="L46" s="53">
        <f>IF(L43&gt;L42,L43-L42,0)</f>
        <v>0</v>
      </c>
      <c r="M46" s="53">
        <f>IF(M43&gt;M42,M43-M42,0)</f>
        <v>2818534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63778</v>
      </c>
      <c r="K48" s="53">
        <f>K44-K47</f>
        <v>-5351948</v>
      </c>
      <c r="L48" s="53">
        <f>L44-L47</f>
        <v>159507</v>
      </c>
      <c r="M48" s="53">
        <f>M44-M47</f>
        <v>-2818534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63778</v>
      </c>
      <c r="K49" s="53">
        <f>IF(K48&gt;0,K48,0)</f>
        <v>0</v>
      </c>
      <c r="L49" s="53">
        <f>IF(L48&gt;0,L48,0)</f>
        <v>159507</v>
      </c>
      <c r="M49" s="53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5351948</v>
      </c>
      <c r="L50" s="61">
        <f>IF(L48&lt;0,-L48,0)</f>
        <v>0</v>
      </c>
      <c r="M50" s="61">
        <f>IF(M48&lt;0,-M48,0)</f>
        <v>2818534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63778</v>
      </c>
      <c r="K56" s="6">
        <v>-5351948</v>
      </c>
      <c r="L56" s="6">
        <v>159507</v>
      </c>
      <c r="M56" s="6">
        <v>-2818534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63778</v>
      </c>
      <c r="K67" s="61">
        <f>K56+K66</f>
        <v>-5351948</v>
      </c>
      <c r="L67" s="61">
        <f>L56+L66</f>
        <v>159507</v>
      </c>
      <c r="M67" s="61">
        <f>M56+M66</f>
        <v>-2818534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7" width="9.140625" style="52" customWidth="1"/>
    <col min="8" max="8" width="8.140625" style="52" customWidth="1"/>
    <col min="9" max="10" width="9.140625" style="52" customWidth="1"/>
    <col min="11" max="11" width="9.710937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340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63778</v>
      </c>
      <c r="K7" s="7">
        <v>159507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3469378</v>
      </c>
      <c r="K8" s="7">
        <v>5344814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159002</v>
      </c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3457670</v>
      </c>
      <c r="K10" s="7">
        <v>96786213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70901</v>
      </c>
      <c r="K12" s="7"/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7220729</v>
      </c>
      <c r="K13" s="53">
        <f>SUM(K7:K12)</f>
        <v>102290534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>
        <v>97279303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206201</v>
      </c>
      <c r="K16" s="7">
        <v>532397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>
        <v>1272317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206201</v>
      </c>
      <c r="K18" s="53">
        <f>SUM(K14:K17)</f>
        <v>99084017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7014528</v>
      </c>
      <c r="K19" s="53">
        <f>IF(K13&gt;K18,K13-K18,0)</f>
        <v>3206517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2639129</v>
      </c>
      <c r="K26" s="7">
        <v>38365185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2639129</v>
      </c>
      <c r="K27" s="53">
        <f>SUM(K22:K26)</f>
        <v>38365185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9013601</v>
      </c>
      <c r="K28" s="7">
        <v>15779778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9013601</v>
      </c>
      <c r="K31" s="53">
        <f>SUM(K28:K30)</f>
        <v>15779778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22585407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6374472</v>
      </c>
      <c r="K33" s="53">
        <f>IF(K31&gt;K27,K31-K27,0)</f>
        <v>0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4026627</v>
      </c>
      <c r="K39" s="7">
        <v>26288662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4026627</v>
      </c>
      <c r="K44" s="53">
        <f>SUM(K39:K43)</f>
        <v>26288662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4026627</v>
      </c>
      <c r="K46" s="53">
        <f>IF(K44&gt;K38,K44-K38,0)</f>
        <v>26288662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3386571</v>
      </c>
      <c r="K48" s="53">
        <f>IF(K20-K19+K33-K32+K46-K45&gt;0,K20-K19+K33-K32+K46-K45,0)</f>
        <v>496738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4174140</v>
      </c>
      <c r="K49" s="7">
        <v>2869815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7014528</v>
      </c>
      <c r="K50" s="7">
        <v>25791924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10401099</v>
      </c>
      <c r="K51" s="7">
        <v>26288662</v>
      </c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787569</v>
      </c>
      <c r="K52" s="61">
        <f>K49+K50-K51</f>
        <v>2373077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7">
      <selection activeCell="K14" sqref="K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342</v>
      </c>
      <c r="F2" s="43" t="s">
        <v>250</v>
      </c>
      <c r="G2" s="285">
        <v>41820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32736800</v>
      </c>
      <c r="K5" s="45">
        <v>32736800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33668</v>
      </c>
      <c r="K6" s="46">
        <v>1247377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9024236</v>
      </c>
      <c r="K7" s="46">
        <v>9024236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189934067</v>
      </c>
      <c r="K8" s="46">
        <v>114600255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294992</v>
      </c>
      <c r="K9" s="46">
        <v>159507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21244422</v>
      </c>
      <c r="K10" s="46">
        <v>22181895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51543291</v>
      </c>
      <c r="K13" s="46">
        <v>51464518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304811476</v>
      </c>
      <c r="K14" s="79">
        <f>SUM(K5:K13)</f>
        <v>231414588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SEkKOM</cp:lastModifiedBy>
  <cp:lastPrinted>2014-07-25T13:03:40Z</cp:lastPrinted>
  <dcterms:created xsi:type="dcterms:W3CDTF">2008-10-17T11:51:54Z</dcterms:created>
  <dcterms:modified xsi:type="dcterms:W3CDTF">2014-07-29T07:52:42Z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