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565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'PK'!$A$1:$J$25</definedName>
  </definedNames>
  <calcPr fullCalcOnLoad="1"/>
</workbook>
</file>

<file path=xl/sharedStrings.xml><?xml version="1.0" encoding="utf-8"?>
<sst xmlns="http://schemas.openxmlformats.org/spreadsheetml/2006/main" count="394" uniqueCount="341">
  <si>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</si>
  <si>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</si>
  <si>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</si>
  <si>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</si>
  <si>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</si>
  <si>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</si>
  <si>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</si>
  <si>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</si>
  <si>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</si>
  <si>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</si>
  <si>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</si>
  <si>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</si>
  <si>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</si>
  <si>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</si>
  <si>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</si>
  <si>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</si>
  <si>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</si>
  <si>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</si>
  <si>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</si>
  <si>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</si>
  <si>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</si>
  <si>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</si>
  <si>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</si>
  <si>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</si>
  <si>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</si>
  <si>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</si>
  <si>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</si>
  <si>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</si>
  <si>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</si>
  <si>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</si>
  <si>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</si>
  <si>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</si>
  <si>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</si>
  <si>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</si>
  <si>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</si>
  <si>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</si>
  <si>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</si>
  <si>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</si>
  <si>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</si>
  <si>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</si>
  <si>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</si>
  <si>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</si>
  <si>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</si>
  <si>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</si>
  <si>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</si>
  <si>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</si>
  <si>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</si>
  <si>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</si>
  <si>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</si>
  <si>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</si>
  <si>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</si>
  <si>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</si>
  <si>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</si>
  <si>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</si>
  <si>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</si>
  <si>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</si>
  <si>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</si>
  <si>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</si>
  <si>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</si>
  <si>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</si>
  <si>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</si>
  <si>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</si>
  <si>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</si>
  <si>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</si>
  <si>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</si>
  <si>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</si>
  <si>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</si>
  <si>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</si>
  <si>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</si>
  <si>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</si>
  <si>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</si>
  <si>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</si>
  <si>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</si>
  <si>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</si>
  <si>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</si>
  <si>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</si>
  <si>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</si>
  <si>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</si>
  <si>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</si>
  <si>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</si>
  <si>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</si>
  <si>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</si>
  <si>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</si>
  <si>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</si>
  <si>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</si>
  <si>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</si>
  <si>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</si>
  <si>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</si>
  <si>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</si>
  <si>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</si>
  <si>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</si>
  <si>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</si>
  <si>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</si>
  <si>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</si>
  <si>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</si>
  <si>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</si>
  <si>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</si>
  <si>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</si>
  <si>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</si>
  <si>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</si>
  <si>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</si>
  <si>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</si>
  <si>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</si>
  <si>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</si>
  <si>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</si>
  <si>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</si>
  <si>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</si>
  <si>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</si>
  <si>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</si>
  <si>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</si>
  <si>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</si>
  <si>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</si>
  <si>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</si>
  <si>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</si>
  <si>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</si>
  <si>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</si>
  <si>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</si>
  <si>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</si>
  <si>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</si>
  <si>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</si>
  <si>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</si>
  <si>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</si>
  <si>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</si>
  <si>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</si>
  <si>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</si>
  <si>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</si>
  <si>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</si>
  <si>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</si>
  <si>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</si>
  <si>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</si>
  <si>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</si>
  <si>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</si>
  <si>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</si>
  <si>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</si>
  <si>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</si>
  <si>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</si>
  <si>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</si>
  <si>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</si>
  <si>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</si>
  <si>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</si>
  <si>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</si>
  <si>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</si>
  <si>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</si>
  <si>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</si>
  <si>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</si>
  <si>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</si>
  <si>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</si>
  <si>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</si>
  <si>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</si>
  <si>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</si>
  <si>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</si>
  <si>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</si>
  <si>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</si>
  <si>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</si>
  <si>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</si>
  <si>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</si>
  <si>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</si>
  <si>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</si>
  <si>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</si>
  <si>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</si>
  <si>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</si>
  <si>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</si>
  <si>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</si>
  <si>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</si>
  <si>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</si>
  <si>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</si>
  <si>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</si>
  <si>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</si>
  <si>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</si>
  <si>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</si>
  <si>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</si>
  <si>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</si>
  <si>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</si>
  <si>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</si>
  <si>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</si>
  <si>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</si>
  <si>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</si>
  <si>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</si>
  <si>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</si>
  <si>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</si>
  <si>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</si>
  <si>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</si>
  <si>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</si>
  <si>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</si>
  <si>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</si>
  <si>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</si>
  <si>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</si>
  <si>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</si>
  <si>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</si>
  <si>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</si>
  <si>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</si>
  <si>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</si>
  <si>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</si>
  <si>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</si>
  <si>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</si>
  <si>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</si>
  <si>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</si>
  <si>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</si>
  <si>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</si>
  <si>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</si>
  <si>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</si>
  <si>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</si>
  <si>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</si>
  <si>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</si>
  <si>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</si>
  <si>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</si>
  <si>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</si>
  <si>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</si>
  <si>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</si>
  <si>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</si>
  <si>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</si>
  <si>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</si>
  <si>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</si>
  <si>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</si>
  <si>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</si>
  <si>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</si>
  <si>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</si>
  <si>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</si>
  <si>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</si>
  <si>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</si>
  <si>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</si>
  <si>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</si>
  <si>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</si>
  <si>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</si>
  <si>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</si>
  <si>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</si>
  <si>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</si>
  <si>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</si>
  <si>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</si>
  <si>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</si>
  <si>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</si>
  <si>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</si>
  <si>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</si>
  <si>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</si>
  <si>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</si>
  <si>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</si>
  <si>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</si>
  <si>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</si>
  <si>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</si>
  <si>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</si>
  <si>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</si>
  <si>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</si>
  <si>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</si>
  <si>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</si>
  <si>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</si>
  <si>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</si>
  <si>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</si>
  <si>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</si>
  <si>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</si>
  <si>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</si>
  <si>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</si>
  <si>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</si>
  <si>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</si>
  <si>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</si>
  <si>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</si>
  <si>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</si>
  <si>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</si>
  <si>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</si>
  <si>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</si>
  <si>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</si>
  <si>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</si>
  <si>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</si>
  <si>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</si>
  <si>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</si>
  <si>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</si>
  <si>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</si>
  <si>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</si>
  <si>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</si>
  <si>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</si>
  <si>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</si>
  <si>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</si>
  <si>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</si>
  <si>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</si>
  <si>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</si>
  <si>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</si>
  <si>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</si>
  <si>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</si>
  <si>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</si>
  <si>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</si>
  <si>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</si>
  <si>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</si>
  <si>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</si>
  <si>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</si>
  <si>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</si>
  <si>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</si>
  <si>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</si>
  <si>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</si>
  <si>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</si>
  <si>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</si>
  <si>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</si>
  <si>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</si>
  <si>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</si>
  <si>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</si>
  <si>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</si>
  <si>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</si>
  <si>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</si>
  <si>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</si>
  <si>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</si>
  <si>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</si>
  <si>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</si>
  <si>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</si>
  <si>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</si>
  <si>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</si>
  <si>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</si>
  <si>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</si>
  <si>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</si>
  <si>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</si>
  <si>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</si>
  <si>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</si>
  <si>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</si>
  <si>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</si>
  <si>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</si>
  <si>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</si>
  <si>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</si>
  <si>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</si>
  <si>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</si>
  <si>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</si>
  <si>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</si>
  <si>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</si>
  <si>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</si>
  <si>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</si>
  <si>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</si>
  <si>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</si>
  <si>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</si>
  <si>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</si>
  <si>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</si>
  <si>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</si>
  <si>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</si>
  <si>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</si>
  <si>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</si>
  <si>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</si>
  <si>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</si>
  <si>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4641</t>
  </si>
  <si>
    <t>KRPAN KATICA</t>
  </si>
  <si>
    <t>012700419</t>
  </si>
  <si>
    <t>012700416</t>
  </si>
  <si>
    <t>ŠIMIĆ MIJO</t>
  </si>
  <si>
    <t>stanje na dan 31.03.2014.</t>
  </si>
  <si>
    <t>u razdoblju 01.01.2014. do 31.03.2014.</t>
  </si>
  <si>
    <t>za razdoblje od 01.01. do 31.03.2014. godine</t>
  </si>
  <si>
    <t>Obveznik: TEKSTILPROMET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</si>
</sst>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  <xf numFmtId="0" fontId="7" fillId="0" borderId="28" xfId="57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8" t="s">
        <v>249</v>
      </c>
      <c r="B2" s="179"/>
      <c r="C2" s="179"/>
      <c r="D2" s="180"/>
      <c r="E2" s="116">
        <v>41640</v>
      </c>
      <c r="F2" s="12"/>
      <c r="G2" s="13" t="s">
        <v>250</v>
      </c>
      <c r="H2" s="116">
        <v>41729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81" t="s">
        <v>316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1" t="s">
        <v>251</v>
      </c>
      <c r="B6" s="132"/>
      <c r="C6" s="144" t="s">
        <v>322</v>
      </c>
      <c r="D6" s="145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4" t="s">
        <v>252</v>
      </c>
      <c r="B8" s="185"/>
      <c r="C8" s="144" t="s">
        <v>323</v>
      </c>
      <c r="D8" s="145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6" t="s">
        <v>253</v>
      </c>
      <c r="B10" s="176"/>
      <c r="C10" s="144" t="s">
        <v>324</v>
      </c>
      <c r="D10" s="145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1" t="s">
        <v>254</v>
      </c>
      <c r="B12" s="132"/>
      <c r="C12" s="146" t="s">
        <v>325</v>
      </c>
      <c r="D12" s="173"/>
      <c r="E12" s="173"/>
      <c r="F12" s="173"/>
      <c r="G12" s="173"/>
      <c r="H12" s="173"/>
      <c r="I12" s="13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1" t="s">
        <v>255</v>
      </c>
      <c r="B14" s="132"/>
      <c r="C14" s="174">
        <v>10000</v>
      </c>
      <c r="D14" s="175"/>
      <c r="E14" s="16"/>
      <c r="F14" s="146" t="s">
        <v>326</v>
      </c>
      <c r="G14" s="173"/>
      <c r="H14" s="173"/>
      <c r="I14" s="13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1" t="s">
        <v>256</v>
      </c>
      <c r="B16" s="132"/>
      <c r="C16" s="146" t="s">
        <v>327</v>
      </c>
      <c r="D16" s="173"/>
      <c r="E16" s="173"/>
      <c r="F16" s="173"/>
      <c r="G16" s="173"/>
      <c r="H16" s="173"/>
      <c r="I16" s="13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1" t="s">
        <v>257</v>
      </c>
      <c r="B18" s="132"/>
      <c r="C18" s="169" t="s">
        <v>328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1" t="s">
        <v>258</v>
      </c>
      <c r="B20" s="132"/>
      <c r="C20" s="169" t="s">
        <v>329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1" t="s">
        <v>259</v>
      </c>
      <c r="B22" s="132"/>
      <c r="C22" s="117">
        <v>133</v>
      </c>
      <c r="D22" s="146" t="s">
        <v>326</v>
      </c>
      <c r="E22" s="166"/>
      <c r="F22" s="167"/>
      <c r="G22" s="131"/>
      <c r="H22" s="17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1" t="s">
        <v>260</v>
      </c>
      <c r="B24" s="132"/>
      <c r="C24" s="117">
        <v>21</v>
      </c>
      <c r="D24" s="146" t="s">
        <v>330</v>
      </c>
      <c r="E24" s="166"/>
      <c r="F24" s="166"/>
      <c r="G24" s="167"/>
      <c r="H24" s="49" t="s">
        <v>261</v>
      </c>
      <c r="I24" s="118">
        <v>184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317</v>
      </c>
      <c r="I25" s="94"/>
      <c r="J25" s="10"/>
      <c r="K25" s="10"/>
      <c r="L25" s="10"/>
    </row>
    <row r="26" spans="1:12" ht="12.75">
      <c r="A26" s="131" t="s">
        <v>262</v>
      </c>
      <c r="B26" s="132"/>
      <c r="C26" s="119" t="s">
        <v>331</v>
      </c>
      <c r="D26" s="25"/>
      <c r="E26" s="33"/>
      <c r="F26" s="24"/>
      <c r="G26" s="168" t="s">
        <v>263</v>
      </c>
      <c r="H26" s="132"/>
      <c r="I26" s="120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6"/>
      <c r="B30" s="147"/>
      <c r="C30" s="147"/>
      <c r="D30" s="148"/>
      <c r="E30" s="156"/>
      <c r="F30" s="147"/>
      <c r="G30" s="147"/>
      <c r="H30" s="144"/>
      <c r="I30" s="145"/>
      <c r="J30" s="10"/>
      <c r="K30" s="10"/>
      <c r="L30" s="10"/>
    </row>
    <row r="31" spans="1:12" ht="12.75">
      <c r="A31" s="90"/>
      <c r="B31" s="22"/>
      <c r="C31" s="21"/>
      <c r="D31" s="157"/>
      <c r="E31" s="157"/>
      <c r="F31" s="157"/>
      <c r="G31" s="158"/>
      <c r="H31" s="16"/>
      <c r="I31" s="97"/>
      <c r="J31" s="10"/>
      <c r="K31" s="10"/>
      <c r="L31" s="10"/>
    </row>
    <row r="32" spans="1:12" ht="12.75">
      <c r="A32" s="156"/>
      <c r="B32" s="147"/>
      <c r="C32" s="147"/>
      <c r="D32" s="148"/>
      <c r="E32" s="156"/>
      <c r="F32" s="147"/>
      <c r="G32" s="147"/>
      <c r="H32" s="144"/>
      <c r="I32" s="145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6"/>
      <c r="B34" s="147"/>
      <c r="C34" s="147"/>
      <c r="D34" s="148"/>
      <c r="E34" s="156"/>
      <c r="F34" s="147"/>
      <c r="G34" s="147"/>
      <c r="H34" s="144"/>
      <c r="I34" s="14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6"/>
      <c r="B36" s="147"/>
      <c r="C36" s="147"/>
      <c r="D36" s="148"/>
      <c r="E36" s="156"/>
      <c r="F36" s="147"/>
      <c r="G36" s="147"/>
      <c r="H36" s="144"/>
      <c r="I36" s="145"/>
      <c r="J36" s="10"/>
      <c r="K36" s="10"/>
      <c r="L36" s="10"/>
    </row>
    <row r="37" spans="1:12" ht="12.75">
      <c r="A37" s="99"/>
      <c r="B37" s="30"/>
      <c r="C37" s="151"/>
      <c r="D37" s="152"/>
      <c r="E37" s="16"/>
      <c r="F37" s="151"/>
      <c r="G37" s="152"/>
      <c r="H37" s="16"/>
      <c r="I37" s="91"/>
      <c r="J37" s="10"/>
      <c r="K37" s="10"/>
      <c r="L37" s="10"/>
    </row>
    <row r="38" spans="1:12" ht="12.75">
      <c r="A38" s="156"/>
      <c r="B38" s="147"/>
      <c r="C38" s="147"/>
      <c r="D38" s="148"/>
      <c r="E38" s="156"/>
      <c r="F38" s="147"/>
      <c r="G38" s="147"/>
      <c r="H38" s="144"/>
      <c r="I38" s="145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6"/>
      <c r="B40" s="147"/>
      <c r="C40" s="147"/>
      <c r="D40" s="148"/>
      <c r="E40" s="156"/>
      <c r="F40" s="147"/>
      <c r="G40" s="147"/>
      <c r="H40" s="144"/>
      <c r="I40" s="14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6" t="s">
        <v>267</v>
      </c>
      <c r="B44" s="127"/>
      <c r="C44" s="144"/>
      <c r="D44" s="145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99"/>
      <c r="B45" s="30"/>
      <c r="C45" s="151"/>
      <c r="D45" s="152"/>
      <c r="E45" s="16"/>
      <c r="F45" s="151"/>
      <c r="G45" s="153"/>
      <c r="H45" s="35"/>
      <c r="I45" s="103"/>
      <c r="J45" s="10"/>
      <c r="K45" s="10"/>
      <c r="L45" s="10"/>
    </row>
    <row r="46" spans="1:12" ht="12.75">
      <c r="A46" s="126" t="s">
        <v>268</v>
      </c>
      <c r="B46" s="127"/>
      <c r="C46" s="146" t="s">
        <v>333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6" t="s">
        <v>270</v>
      </c>
      <c r="B48" s="127"/>
      <c r="C48" s="133" t="s">
        <v>334</v>
      </c>
      <c r="D48" s="129"/>
      <c r="E48" s="130"/>
      <c r="F48" s="16"/>
      <c r="G48" s="49" t="s">
        <v>271</v>
      </c>
      <c r="H48" s="133" t="s">
        <v>335</v>
      </c>
      <c r="I48" s="13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6" t="s">
        <v>257</v>
      </c>
      <c r="B50" s="127"/>
      <c r="C50" s="128" t="s">
        <v>328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1" t="s">
        <v>272</v>
      </c>
      <c r="B52" s="132"/>
      <c r="C52" s="133" t="s">
        <v>336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4"/>
      <c r="B53" s="20"/>
      <c r="C53" s="140" t="s">
        <v>273</v>
      </c>
      <c r="D53" s="140"/>
      <c r="E53" s="140"/>
      <c r="F53" s="140"/>
      <c r="G53" s="140"/>
      <c r="H53" s="140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5" t="s">
        <v>274</v>
      </c>
      <c r="C55" s="136"/>
      <c r="D55" s="136"/>
      <c r="E55" s="136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37" t="s">
        <v>305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306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307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308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41" t="s">
        <v>277</v>
      </c>
      <c r="H62" s="142"/>
      <c r="I62" s="143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4"/>
      <c r="H63" s="12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186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340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2.5">
      <c r="A4" s="191" t="s">
        <v>59</v>
      </c>
      <c r="B4" s="192"/>
      <c r="C4" s="192"/>
      <c r="D4" s="192"/>
      <c r="E4" s="192"/>
      <c r="F4" s="192"/>
      <c r="G4" s="192"/>
      <c r="H4" s="193"/>
      <c r="I4" s="56" t="s">
        <v>278</v>
      </c>
      <c r="J4" s="57" t="s">
        <v>318</v>
      </c>
      <c r="K4" s="58" t="s">
        <v>319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5">
        <v>2</v>
      </c>
      <c r="J5" s="54">
        <v>3</v>
      </c>
      <c r="K5" s="54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1">
        <f>J9+J16+J26+J35+J39</f>
        <v>337044350</v>
      </c>
      <c r="K8" s="51">
        <f>K9+K16+K26+K35+K39</f>
        <v>335391693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1">
        <f>SUM(J10:J15)</f>
        <v>165831</v>
      </c>
      <c r="K9" s="51">
        <f>SUM(K10:K15)</f>
        <v>142447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165831</v>
      </c>
      <c r="K11" s="7">
        <v>142447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1">
        <f>SUM(J17:J25)</f>
        <v>182884015</v>
      </c>
      <c r="K16" s="51">
        <f>SUM(K17:K25)</f>
        <v>181254742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53578445</v>
      </c>
      <c r="K17" s="7">
        <v>53578445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118225483</v>
      </c>
      <c r="K18" s="7">
        <v>116609013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464023</v>
      </c>
      <c r="K19" s="7">
        <v>466806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102720</v>
      </c>
      <c r="K20" s="7">
        <v>86745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10453244</v>
      </c>
      <c r="K23" s="7">
        <v>10453633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60100</v>
      </c>
      <c r="K24" s="7">
        <v>60100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1">
        <f>SUM(J27:J34)</f>
        <v>153764336</v>
      </c>
      <c r="K26" s="51">
        <f>SUM(K27:K34)</f>
        <v>153764336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152142904</v>
      </c>
      <c r="K27" s="7">
        <v>152142904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1381498</v>
      </c>
      <c r="K31" s="7">
        <v>1381498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239934</v>
      </c>
      <c r="K32" s="7">
        <v>239934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230168</v>
      </c>
      <c r="K39" s="7">
        <v>230168</v>
      </c>
    </row>
    <row r="40" spans="1:11" ht="12.75">
      <c r="A40" s="201" t="s">
        <v>240</v>
      </c>
      <c r="B40" s="202"/>
      <c r="C40" s="202"/>
      <c r="D40" s="202"/>
      <c r="E40" s="202"/>
      <c r="F40" s="202"/>
      <c r="G40" s="202"/>
      <c r="H40" s="203"/>
      <c r="I40" s="1">
        <v>34</v>
      </c>
      <c r="J40" s="51">
        <f>J41+J49+J56+J64</f>
        <v>171632669</v>
      </c>
      <c r="K40" s="51">
        <f>K41+K49+K56+K64</f>
        <v>179961551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1">
        <f>SUM(J42:J48)</f>
        <v>21383119</v>
      </c>
      <c r="K41" s="51">
        <f>SUM(K42:K48)</f>
        <v>27024887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177608</v>
      </c>
      <c r="K42" s="7">
        <v>223468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20773048</v>
      </c>
      <c r="K45" s="7">
        <v>26801419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432463</v>
      </c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1">
        <f>SUM(J50:J55)</f>
        <v>140064165</v>
      </c>
      <c r="K49" s="51">
        <f>SUM(K50:K55)</f>
        <v>143033982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114614512</v>
      </c>
      <c r="K50" s="7">
        <v>122164291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24269130</v>
      </c>
      <c r="K51" s="7">
        <v>20205470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79484</v>
      </c>
      <c r="K53" s="7">
        <v>69629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412026</v>
      </c>
      <c r="K54" s="7">
        <v>281479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689013</v>
      </c>
      <c r="K55" s="7">
        <v>313113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1">
        <f>SUM(J57:J63)</f>
        <v>8299693</v>
      </c>
      <c r="K56" s="51">
        <f>SUM(K57:K63)</f>
        <v>7949398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1699867</v>
      </c>
      <c r="K58" s="7">
        <v>1609893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5858974</v>
      </c>
      <c r="K61" s="7">
        <v>5598653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646749</v>
      </c>
      <c r="K62" s="7">
        <v>646749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94103</v>
      </c>
      <c r="K63" s="7">
        <v>94103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1885692</v>
      </c>
      <c r="K64" s="7">
        <v>1953284</v>
      </c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63774</v>
      </c>
      <c r="K65" s="7">
        <v>15351</v>
      </c>
    </row>
    <row r="66" spans="1:11" ht="12.75">
      <c r="A66" s="201" t="s">
        <v>241</v>
      </c>
      <c r="B66" s="202"/>
      <c r="C66" s="202"/>
      <c r="D66" s="202"/>
      <c r="E66" s="202"/>
      <c r="F66" s="202"/>
      <c r="G66" s="202"/>
      <c r="H66" s="203"/>
      <c r="I66" s="1">
        <v>60</v>
      </c>
      <c r="J66" s="51">
        <f>J7+J8+J40+J65</f>
        <v>508740793</v>
      </c>
      <c r="K66" s="51">
        <f>K7+K8+K40+K65</f>
        <v>515368595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>
        <v>5982957</v>
      </c>
      <c r="K67" s="8">
        <v>5982957</v>
      </c>
    </row>
    <row r="68" spans="1:11" ht="12.75">
      <c r="A68" s="210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00"/>
      <c r="I69" s="3">
        <v>62</v>
      </c>
      <c r="J69" s="52">
        <f>J70+J71+J72+J78+J79+J82+J85</f>
        <v>304811476</v>
      </c>
      <c r="K69" s="52">
        <f>K70+K71+K72+K78+K79+K82+K85</f>
        <v>307211869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32736800</v>
      </c>
      <c r="K70" s="7">
        <v>32736800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33668</v>
      </c>
      <c r="K71" s="7">
        <v>33668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1">
        <f>J73+J74-J75+J76+J77</f>
        <v>9024235</v>
      </c>
      <c r="K72" s="51">
        <f>K73+K74-K75+K76+K77</f>
        <v>9024235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1877460</v>
      </c>
      <c r="K73" s="7">
        <v>1877460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21699</v>
      </c>
      <c r="K74" s="7">
        <v>21699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7125076</v>
      </c>
      <c r="K77" s="7">
        <v>7125076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72787713</v>
      </c>
      <c r="K78" s="7">
        <v>72256216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1">
        <f>J80-J81</f>
        <v>189934068</v>
      </c>
      <c r="K79" s="51">
        <f>K80-K81</f>
        <v>190229060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189934068</v>
      </c>
      <c r="K80" s="7">
        <v>190229060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1">
        <f>J83-J84</f>
        <v>294992</v>
      </c>
      <c r="K82" s="51">
        <f>K83-K84</f>
        <v>2931890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294992</v>
      </c>
      <c r="K83" s="7">
        <v>2931890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1">
        <f>SUM(J87:J89)</f>
        <v>7040138</v>
      </c>
      <c r="K86" s="51">
        <f>SUM(K87:K89)</f>
        <v>7040138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7040138</v>
      </c>
      <c r="K89" s="7">
        <v>7040138</v>
      </c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1">
        <f>SUM(J91:J99)</f>
        <v>34462406</v>
      </c>
      <c r="K90" s="51">
        <f>SUM(K91:K99)</f>
        <v>34814135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34462406</v>
      </c>
      <c r="K93" s="7">
        <v>34814135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1">
        <f>SUM(J101:J112)</f>
        <v>161300170</v>
      </c>
      <c r="K100" s="51">
        <f>SUM(K101:K112)</f>
        <v>165077044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8715577</v>
      </c>
      <c r="K101" s="7">
        <v>6210208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1357279</v>
      </c>
      <c r="K102" s="7">
        <v>1357279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98878295</v>
      </c>
      <c r="K103" s="7">
        <v>99360465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1704790</v>
      </c>
      <c r="K104" s="7">
        <v>3750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42966864</v>
      </c>
      <c r="K105" s="7">
        <v>50086352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900300</v>
      </c>
      <c r="K108" s="7">
        <v>843488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1790731</v>
      </c>
      <c r="K109" s="7">
        <v>2269052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44408</v>
      </c>
      <c r="K110" s="7">
        <v>44408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4941926</v>
      </c>
      <c r="K112" s="7">
        <v>4902042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1126603</v>
      </c>
      <c r="K113" s="7">
        <v>1225409</v>
      </c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1">
        <f>J69+J86+J90+J100+J113</f>
        <v>508740793</v>
      </c>
      <c r="K114" s="51">
        <f>K69+K86+K90+K100+K113</f>
        <v>515368595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5982957</v>
      </c>
      <c r="K115" s="8">
        <v>5982957</v>
      </c>
    </row>
    <row r="116" spans="1:11" ht="12.75">
      <c r="A116" s="210" t="s">
        <v>309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29"/>
      <c r="J117" s="229"/>
      <c r="K117" s="230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310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6" t="s">
        <v>154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40" t="s">
        <v>338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3" t="s">
        <v>340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56" t="s">
        <v>279</v>
      </c>
      <c r="J4" s="231" t="s">
        <v>318</v>
      </c>
      <c r="K4" s="231"/>
      <c r="L4" s="231" t="s">
        <v>319</v>
      </c>
      <c r="M4" s="231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52">
        <f>SUM(J8:J9)</f>
        <v>61933116</v>
      </c>
      <c r="K7" s="52">
        <f>SUM(K8:K9)</f>
        <v>61933116</v>
      </c>
      <c r="L7" s="52">
        <f>SUM(L8:L9)</f>
        <v>54785491</v>
      </c>
      <c r="M7" s="52">
        <f>SUM(M8:M9)</f>
        <v>54785491</v>
      </c>
    </row>
    <row r="8" spans="1:13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50247551</v>
      </c>
      <c r="K8" s="7">
        <v>50247551</v>
      </c>
      <c r="L8" s="7">
        <v>48384557</v>
      </c>
      <c r="M8" s="7">
        <v>48384557</v>
      </c>
    </row>
    <row r="9" spans="1:13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11685565</v>
      </c>
      <c r="K9" s="7">
        <v>11685565</v>
      </c>
      <c r="L9" s="7">
        <v>6400934</v>
      </c>
      <c r="M9" s="7">
        <v>6400934</v>
      </c>
    </row>
    <row r="10" spans="1:13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1">
        <f>J11+J12+J16+J20+J21+J22+J25+J26</f>
        <v>54084872</v>
      </c>
      <c r="K10" s="51">
        <f>K11+K12+K16+K20+K21+K22+K25+K26</f>
        <v>54084872</v>
      </c>
      <c r="L10" s="51">
        <f>L11+L12+L16+L20+L21+L22+L25+L26</f>
        <v>50310451</v>
      </c>
      <c r="M10" s="51">
        <f>M11+M12+M16+M20+M21+M22+M25+M26</f>
        <v>50310451</v>
      </c>
    </row>
    <row r="11" spans="1:13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1">
        <f>SUM(J13:J15)</f>
        <v>45096194</v>
      </c>
      <c r="K12" s="51">
        <f>SUM(K13:K15)</f>
        <v>45096194</v>
      </c>
      <c r="L12" s="51">
        <f>SUM(L13:L15)</f>
        <v>41999961</v>
      </c>
      <c r="M12" s="51">
        <f>SUM(M13:M15)</f>
        <v>41999961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1523924</v>
      </c>
      <c r="K13" s="7">
        <v>1523924</v>
      </c>
      <c r="L13" s="7">
        <v>1008532</v>
      </c>
      <c r="M13" s="7">
        <v>1008532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42087262</v>
      </c>
      <c r="K14" s="7">
        <v>42087262</v>
      </c>
      <c r="L14" s="7">
        <v>39848765</v>
      </c>
      <c r="M14" s="7">
        <v>39848765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1485008</v>
      </c>
      <c r="K15" s="7">
        <v>1485008</v>
      </c>
      <c r="L15" s="7">
        <v>1142664</v>
      </c>
      <c r="M15" s="7">
        <v>1142664</v>
      </c>
    </row>
    <row r="16" spans="1:13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1">
        <f>SUM(J17:J19)</f>
        <v>4145269</v>
      </c>
      <c r="K16" s="51">
        <f>SUM(K17:K19)</f>
        <v>4145269</v>
      </c>
      <c r="L16" s="51">
        <f>SUM(L17:L19)</f>
        <v>3665903</v>
      </c>
      <c r="M16" s="51">
        <f>SUM(M17:M19)</f>
        <v>3665903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2543035</v>
      </c>
      <c r="K17" s="7">
        <v>2543035</v>
      </c>
      <c r="L17" s="7">
        <v>2235833</v>
      </c>
      <c r="M17" s="7">
        <v>2235833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1055923</v>
      </c>
      <c r="K18" s="7">
        <v>1055923</v>
      </c>
      <c r="L18" s="7">
        <v>947641</v>
      </c>
      <c r="M18" s="7">
        <v>947641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546311</v>
      </c>
      <c r="K19" s="7">
        <v>546311</v>
      </c>
      <c r="L19" s="7">
        <v>482429</v>
      </c>
      <c r="M19" s="7">
        <v>482429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1757519</v>
      </c>
      <c r="K20" s="7">
        <v>1757519</v>
      </c>
      <c r="L20" s="7">
        <v>1703926</v>
      </c>
      <c r="M20" s="7">
        <v>1703926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1666091</v>
      </c>
      <c r="K21" s="7">
        <v>1666091</v>
      </c>
      <c r="L21" s="7">
        <v>1585659</v>
      </c>
      <c r="M21" s="7">
        <v>1585659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1">
        <f>SUM(J23:J24)</f>
        <v>409187</v>
      </c>
      <c r="K22" s="51">
        <f>SUM(K23:K24)</f>
        <v>409187</v>
      </c>
      <c r="L22" s="51">
        <f>SUM(L23:L24)</f>
        <v>188614</v>
      </c>
      <c r="M22" s="51">
        <f>SUM(M23:M24)</f>
        <v>188614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409187</v>
      </c>
      <c r="K24" s="7">
        <v>409187</v>
      </c>
      <c r="L24" s="7">
        <v>188614</v>
      </c>
      <c r="M24" s="7">
        <v>188614</v>
      </c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1010612</v>
      </c>
      <c r="K26" s="7">
        <v>1010612</v>
      </c>
      <c r="L26" s="7">
        <v>1166388</v>
      </c>
      <c r="M26" s="7">
        <v>1166388</v>
      </c>
    </row>
    <row r="27" spans="1:13" ht="12.75">
      <c r="A27" s="201" t="s">
        <v>213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1">
        <f>SUM(J28:J32)</f>
        <v>745728</v>
      </c>
      <c r="K27" s="51">
        <f>SUM(K28:K32)</f>
        <v>745728</v>
      </c>
      <c r="L27" s="51">
        <f>SUM(L28:L32)</f>
        <v>720942</v>
      </c>
      <c r="M27" s="51">
        <f>SUM(M28:M32)</f>
        <v>720942</v>
      </c>
    </row>
    <row r="28" spans="1:13" ht="12.75">
      <c r="A28" s="201" t="s">
        <v>227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20582</v>
      </c>
      <c r="K28" s="7">
        <v>20582</v>
      </c>
      <c r="L28" s="7">
        <v>37205</v>
      </c>
      <c r="M28" s="7">
        <v>37205</v>
      </c>
    </row>
    <row r="29" spans="1:13" ht="12.75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725146</v>
      </c>
      <c r="K29" s="7">
        <v>725146</v>
      </c>
      <c r="L29" s="7">
        <v>683737</v>
      </c>
      <c r="M29" s="7">
        <v>683737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223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>
      <c r="A33" s="201" t="s">
        <v>214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1">
        <f>SUM(J34:J37)</f>
        <v>3178246</v>
      </c>
      <c r="K33" s="51">
        <f>SUM(K34:K37)</f>
        <v>3178246</v>
      </c>
      <c r="L33" s="51">
        <f>SUM(L34:L37)</f>
        <v>2217941</v>
      </c>
      <c r="M33" s="51">
        <f>SUM(M34:M37)</f>
        <v>2217941</v>
      </c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3178246</v>
      </c>
      <c r="K35" s="7">
        <v>3178246</v>
      </c>
      <c r="L35" s="7">
        <v>2217941</v>
      </c>
      <c r="M35" s="7">
        <v>2217941</v>
      </c>
    </row>
    <row r="36" spans="1:13" ht="12.75">
      <c r="A36" s="201" t="s">
        <v>224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195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196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225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226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215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1">
        <f>J7+J27+J38+J40</f>
        <v>62678844</v>
      </c>
      <c r="K42" s="51">
        <f>K7+K27+K38+K40</f>
        <v>62678844</v>
      </c>
      <c r="L42" s="51">
        <f>L7+L27+L38+L40</f>
        <v>55506433</v>
      </c>
      <c r="M42" s="51">
        <f>M7+M27+M38+M40</f>
        <v>55506433</v>
      </c>
    </row>
    <row r="43" spans="1:13" ht="12.75">
      <c r="A43" s="201" t="s">
        <v>216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1">
        <f>J10+J33+J39+J41</f>
        <v>57263118</v>
      </c>
      <c r="K43" s="51">
        <f>K10+K33+K39+K41</f>
        <v>57263118</v>
      </c>
      <c r="L43" s="51">
        <f>L10+L33+L39+L41</f>
        <v>52528392</v>
      </c>
      <c r="M43" s="51">
        <f>M10+M33+M39+M41</f>
        <v>52528392</v>
      </c>
    </row>
    <row r="44" spans="1:13" ht="12.75">
      <c r="A44" s="201" t="s">
        <v>236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1">
        <f>J42-J43</f>
        <v>5415726</v>
      </c>
      <c r="K44" s="51">
        <f>K42-K43</f>
        <v>5415726</v>
      </c>
      <c r="L44" s="51">
        <f>L42-L43</f>
        <v>2978041</v>
      </c>
      <c r="M44" s="51">
        <f>M42-M43</f>
        <v>2978041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1">
        <f>IF(J42&gt;J43,J42-J43,0)</f>
        <v>5415726</v>
      </c>
      <c r="K45" s="51">
        <f>IF(K42&gt;K43,K42-K43,0)</f>
        <v>5415726</v>
      </c>
      <c r="L45" s="51">
        <f>IF(L42&gt;L43,L42-L43,0)</f>
        <v>2978041</v>
      </c>
      <c r="M45" s="51">
        <f>IF(M42&gt;M43,M42-M43,0)</f>
        <v>2978041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01" t="s">
        <v>217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74827</v>
      </c>
      <c r="K47" s="7">
        <v>74827</v>
      </c>
      <c r="L47" s="7">
        <v>46151</v>
      </c>
      <c r="M47" s="7">
        <v>46151</v>
      </c>
    </row>
    <row r="48" spans="1:13" ht="12.75">
      <c r="A48" s="201" t="s">
        <v>237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1">
        <f>J44-J47</f>
        <v>5340899</v>
      </c>
      <c r="K48" s="51">
        <f>K44-K47</f>
        <v>5340899</v>
      </c>
      <c r="L48" s="51">
        <f>L44-L47</f>
        <v>2931890</v>
      </c>
      <c r="M48" s="51">
        <f>M44-M47</f>
        <v>2931890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1">
        <f>IF(J48&gt;0,J48,0)</f>
        <v>5340899</v>
      </c>
      <c r="K49" s="51">
        <f>IF(K48&gt;0,K48,0)</f>
        <v>5340899</v>
      </c>
      <c r="L49" s="51">
        <f>IF(L48&gt;0,L48,0)</f>
        <v>2931890</v>
      </c>
      <c r="M49" s="51">
        <f>IF(M48&gt;0,M48,0)</f>
        <v>2931890</v>
      </c>
    </row>
    <row r="50" spans="1:13" ht="12.75">
      <c r="A50" s="234" t="s">
        <v>220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0" t="s">
        <v>311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3"/>
      <c r="J52" s="53"/>
      <c r="K52" s="53"/>
      <c r="L52" s="53"/>
      <c r="M52" s="60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v>5415727</v>
      </c>
      <c r="K56" s="6">
        <v>5415727</v>
      </c>
      <c r="L56" s="6">
        <v>2931890</v>
      </c>
      <c r="M56" s="6">
        <v>2931890</v>
      </c>
    </row>
    <row r="57" spans="1:13" ht="12.75">
      <c r="A57" s="201" t="s">
        <v>221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1" t="s">
        <v>228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229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230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231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232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233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9">
        <f>J56+J66</f>
        <v>5415727</v>
      </c>
      <c r="K67" s="59">
        <f>K56+K66</f>
        <v>5415727</v>
      </c>
      <c r="L67" s="59">
        <f>L56+L66</f>
        <v>2931890</v>
      </c>
      <c r="M67" s="59">
        <f>M56+M66</f>
        <v>2931890</v>
      </c>
    </row>
    <row r="68" spans="1:13" ht="12.75" customHeight="1">
      <c r="A68" s="244" t="s">
        <v>312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64" t="s">
        <v>279</v>
      </c>
      <c r="J4" s="65" t="s">
        <v>318</v>
      </c>
      <c r="K4" s="65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6">
        <v>2</v>
      </c>
      <c r="J5" s="67" t="s">
        <v>282</v>
      </c>
      <c r="K5" s="67" t="s">
        <v>283</v>
      </c>
    </row>
    <row r="6" spans="1:11" ht="12.75">
      <c r="A6" s="210" t="s">
        <v>156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5415727</v>
      </c>
      <c r="K7" s="7">
        <v>2931890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1757519</v>
      </c>
      <c r="K8" s="7">
        <v>1703926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15456724</v>
      </c>
      <c r="K9" s="7">
        <v>3294704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905685</v>
      </c>
      <c r="K12" s="7">
        <v>147230</v>
      </c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62">
        <f>SUM(J7:J12)</f>
        <v>23535655</v>
      </c>
      <c r="K13" s="51">
        <f>SUM(K7:K12)</f>
        <v>8077750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11188894</v>
      </c>
      <c r="K15" s="7">
        <v>2969816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7401661</v>
      </c>
      <c r="K16" s="7">
        <v>5641770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2">
        <f>SUM(J14:J17)</f>
        <v>18590555</v>
      </c>
      <c r="K18" s="51">
        <f>SUM(K14:K17)</f>
        <v>8611586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2">
        <f>IF(J13&gt;J18,J13-J18,0)</f>
        <v>4945100</v>
      </c>
      <c r="K19" s="51">
        <f>IF(K13&gt;K18,K13-K18,0)</f>
        <v>0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2">
        <f>IF(J18&gt;J13,J18-J13,0)</f>
        <v>0</v>
      </c>
      <c r="K20" s="51">
        <f>IF(K18&gt;K13,K18-K13,0)</f>
        <v>533836</v>
      </c>
    </row>
    <row r="21" spans="1:11" ht="12.75">
      <c r="A21" s="210" t="s">
        <v>159</v>
      </c>
      <c r="B21" s="226"/>
      <c r="C21" s="226"/>
      <c r="D21" s="226"/>
      <c r="E21" s="226"/>
      <c r="F21" s="226"/>
      <c r="G21" s="226"/>
      <c r="H21" s="226"/>
      <c r="I21" s="255"/>
      <c r="J21" s="255"/>
      <c r="K21" s="256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2685783</v>
      </c>
      <c r="K26" s="7">
        <v>350294</v>
      </c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62">
        <f>SUM(J22:J26)</f>
        <v>2685783</v>
      </c>
      <c r="K27" s="51">
        <f>SUM(K22:K26)</f>
        <v>350294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8182569</v>
      </c>
      <c r="K28" s="7">
        <v>582765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2">
        <f>SUM(J28:J30)</f>
        <v>8182569</v>
      </c>
      <c r="K31" s="51">
        <f>SUM(K28:K30)</f>
        <v>582765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2">
        <f>IF(J31&gt;J27,J31-J27,0)</f>
        <v>5496786</v>
      </c>
      <c r="K33" s="51">
        <f>IF(K31&gt;K27,K31-K27,0)</f>
        <v>232471</v>
      </c>
    </row>
    <row r="34" spans="1:11" ht="12.75">
      <c r="A34" s="210" t="s">
        <v>160</v>
      </c>
      <c r="B34" s="226"/>
      <c r="C34" s="226"/>
      <c r="D34" s="226"/>
      <c r="E34" s="226"/>
      <c r="F34" s="226"/>
      <c r="G34" s="226"/>
      <c r="H34" s="226"/>
      <c r="I34" s="255"/>
      <c r="J34" s="255"/>
      <c r="K34" s="256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>
        <v>833899</v>
      </c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2">
        <f>SUM(J35:J37)</f>
        <v>0</v>
      </c>
      <c r="K38" s="51">
        <f>SUM(K35:K37)</f>
        <v>833899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3104592</v>
      </c>
      <c r="K43" s="7"/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2">
        <f>SUM(J39:J43)</f>
        <v>3104592</v>
      </c>
      <c r="K44" s="51">
        <f>SUM(K39:K43)</f>
        <v>0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2">
        <f>IF(J38&gt;J44,J38-J44,0)</f>
        <v>0</v>
      </c>
      <c r="K45" s="51">
        <f>IF(K38&gt;K44,K38-K44,0)</f>
        <v>833899</v>
      </c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2">
        <f>IF(J44&gt;J38,J44-J38,0)</f>
        <v>3104592</v>
      </c>
      <c r="K46" s="51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67592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2">
        <f>IF(J20-J19+J33-J32+J46-J45&gt;0,J20-J19+J33-J32+J46-J45,0)</f>
        <v>3656278</v>
      </c>
      <c r="K48" s="5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4174140</v>
      </c>
      <c r="K49" s="7">
        <v>1885692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4945100</v>
      </c>
      <c r="K50" s="7">
        <v>833899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8601378</v>
      </c>
      <c r="K51" s="7">
        <v>766307</v>
      </c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3">
        <f>J49+J50-J51</f>
        <v>517862</v>
      </c>
      <c r="K52" s="59">
        <f>K49+K50-K51</f>
        <v>1953284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A1">
      <selection activeCell="M9" sqref="M9"/>
    </sheetView>
  </sheetViews>
  <sheetFormatPr defaultColWidth="9.140625" defaultRowHeight="12.75"/>
  <cols>
    <col min="1" max="1" width="9.140625" style="73" customWidth="1"/>
    <col min="2" max="2" width="9.00390625" style="73" customWidth="1"/>
    <col min="3" max="3" width="9.140625" style="73" hidden="1" customWidth="1"/>
    <col min="4" max="4" width="10.140625" style="73" bestFit="1" customWidth="1"/>
    <col min="5" max="6" width="9.140625" style="73" customWidth="1"/>
    <col min="7" max="7" width="12.7109375" style="73" customWidth="1"/>
    <col min="8" max="8" width="9.140625" style="73" customWidth="1"/>
    <col min="9" max="10" width="9.57421875" style="73" bestFit="1" customWidth="1"/>
    <col min="11" max="16384" width="9.140625" style="73" customWidth="1"/>
  </cols>
  <sheetData>
    <row r="1" spans="1:11" ht="18" customHeight="1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72"/>
    </row>
    <row r="2" spans="1:11" ht="12.75">
      <c r="A2" s="285" t="s">
        <v>339</v>
      </c>
      <c r="B2" s="285"/>
      <c r="C2" s="285"/>
      <c r="D2" s="285"/>
      <c r="E2" s="285"/>
      <c r="F2" s="285"/>
      <c r="G2" s="285"/>
      <c r="H2" s="285"/>
      <c r="I2" s="285"/>
      <c r="J2" s="285"/>
      <c r="K2" s="74"/>
    </row>
    <row r="3" spans="1:10" ht="23.25">
      <c r="A3" s="280" t="s">
        <v>59</v>
      </c>
      <c r="B3" s="280"/>
      <c r="C3" s="280"/>
      <c r="D3" s="280"/>
      <c r="E3" s="280"/>
      <c r="F3" s="280"/>
      <c r="G3" s="280"/>
      <c r="H3" s="77" t="s">
        <v>304</v>
      </c>
      <c r="I3" s="78" t="s">
        <v>150</v>
      </c>
      <c r="J3" s="78" t="s">
        <v>151</v>
      </c>
    </row>
    <row r="4" spans="1:10" ht="12.75">
      <c r="A4" s="281">
        <v>1</v>
      </c>
      <c r="B4" s="281"/>
      <c r="C4" s="281"/>
      <c r="D4" s="281"/>
      <c r="E4" s="281"/>
      <c r="F4" s="281"/>
      <c r="G4" s="281"/>
      <c r="H4" s="80">
        <v>2</v>
      </c>
      <c r="I4" s="79" t="s">
        <v>282</v>
      </c>
      <c r="J4" s="79" t="s">
        <v>283</v>
      </c>
    </row>
    <row r="5" spans="1:10" ht="12.75">
      <c r="A5" s="272" t="s">
        <v>284</v>
      </c>
      <c r="B5" s="273"/>
      <c r="C5" s="273"/>
      <c r="D5" s="273"/>
      <c r="E5" s="273"/>
      <c r="F5" s="273"/>
      <c r="G5" s="273"/>
      <c r="H5" s="42">
        <v>1</v>
      </c>
      <c r="I5" s="43">
        <v>32736800</v>
      </c>
      <c r="J5" s="43">
        <v>32736800</v>
      </c>
    </row>
    <row r="6" spans="1:10" ht="12.75">
      <c r="A6" s="272" t="s">
        <v>285</v>
      </c>
      <c r="B6" s="273"/>
      <c r="C6" s="273"/>
      <c r="D6" s="273"/>
      <c r="E6" s="273"/>
      <c r="F6" s="273"/>
      <c r="G6" s="273"/>
      <c r="H6" s="42">
        <v>2</v>
      </c>
      <c r="I6" s="44">
        <v>33668</v>
      </c>
      <c r="J6" s="44">
        <v>33668</v>
      </c>
    </row>
    <row r="7" spans="1:10" ht="12.75">
      <c r="A7" s="272" t="s">
        <v>286</v>
      </c>
      <c r="B7" s="273"/>
      <c r="C7" s="273"/>
      <c r="D7" s="273"/>
      <c r="E7" s="273"/>
      <c r="F7" s="273"/>
      <c r="G7" s="273"/>
      <c r="H7" s="42">
        <v>3</v>
      </c>
      <c r="I7" s="44">
        <v>9024236</v>
      </c>
      <c r="J7" s="44">
        <v>9024236</v>
      </c>
    </row>
    <row r="8" spans="1:10" ht="12.75">
      <c r="A8" s="272" t="s">
        <v>287</v>
      </c>
      <c r="B8" s="273"/>
      <c r="C8" s="273"/>
      <c r="D8" s="273"/>
      <c r="E8" s="273"/>
      <c r="F8" s="273"/>
      <c r="G8" s="273"/>
      <c r="H8" s="42">
        <v>4</v>
      </c>
      <c r="I8" s="44">
        <v>189934068</v>
      </c>
      <c r="J8" s="44">
        <v>190229060</v>
      </c>
    </row>
    <row r="9" spans="1:10" ht="12.75">
      <c r="A9" s="272" t="s">
        <v>288</v>
      </c>
      <c r="B9" s="273"/>
      <c r="C9" s="273"/>
      <c r="D9" s="273"/>
      <c r="E9" s="273"/>
      <c r="F9" s="273"/>
      <c r="G9" s="273"/>
      <c r="H9" s="42">
        <v>5</v>
      </c>
      <c r="I9" s="44">
        <v>294992</v>
      </c>
      <c r="J9" s="44">
        <v>2931890</v>
      </c>
    </row>
    <row r="10" spans="1:10" ht="12.75">
      <c r="A10" s="272" t="s">
        <v>289</v>
      </c>
      <c r="B10" s="273"/>
      <c r="C10" s="273"/>
      <c r="D10" s="273"/>
      <c r="E10" s="273"/>
      <c r="F10" s="273"/>
      <c r="G10" s="273"/>
      <c r="H10" s="42">
        <v>6</v>
      </c>
      <c r="I10" s="44"/>
      <c r="J10" s="44"/>
    </row>
    <row r="11" spans="1:10" ht="12.75">
      <c r="A11" s="272" t="s">
        <v>290</v>
      </c>
      <c r="B11" s="273"/>
      <c r="C11" s="273"/>
      <c r="D11" s="273"/>
      <c r="E11" s="273"/>
      <c r="F11" s="273"/>
      <c r="G11" s="273"/>
      <c r="H11" s="42">
        <v>7</v>
      </c>
      <c r="I11" s="44"/>
      <c r="J11" s="44"/>
    </row>
    <row r="12" spans="1:10" ht="12.75">
      <c r="A12" s="272" t="s">
        <v>291</v>
      </c>
      <c r="B12" s="273"/>
      <c r="C12" s="273"/>
      <c r="D12" s="273"/>
      <c r="E12" s="273"/>
      <c r="F12" s="273"/>
      <c r="G12" s="273"/>
      <c r="H12" s="42">
        <v>8</v>
      </c>
      <c r="I12" s="44"/>
      <c r="J12" s="44"/>
    </row>
    <row r="13" spans="1:10" ht="12.75">
      <c r="A13" s="272" t="s">
        <v>292</v>
      </c>
      <c r="B13" s="273"/>
      <c r="C13" s="273"/>
      <c r="D13" s="273"/>
      <c r="E13" s="273"/>
      <c r="F13" s="273"/>
      <c r="G13" s="273"/>
      <c r="H13" s="42">
        <v>9</v>
      </c>
      <c r="I13" s="44">
        <v>72787712</v>
      </c>
      <c r="J13" s="44">
        <v>72256216</v>
      </c>
    </row>
    <row r="14" spans="1:10" ht="12.75">
      <c r="A14" s="274" t="s">
        <v>293</v>
      </c>
      <c r="B14" s="275"/>
      <c r="C14" s="275"/>
      <c r="D14" s="275"/>
      <c r="E14" s="275"/>
      <c r="F14" s="275"/>
      <c r="G14" s="275"/>
      <c r="H14" s="42">
        <v>10</v>
      </c>
      <c r="I14" s="75">
        <f>SUM(I5:I13)</f>
        <v>304811476</v>
      </c>
      <c r="J14" s="75">
        <f>SUM(J5:J13)</f>
        <v>307211870</v>
      </c>
    </row>
    <row r="15" spans="1:10" ht="12.75">
      <c r="A15" s="272" t="s">
        <v>294</v>
      </c>
      <c r="B15" s="273"/>
      <c r="C15" s="273"/>
      <c r="D15" s="273"/>
      <c r="E15" s="273"/>
      <c r="F15" s="273"/>
      <c r="G15" s="273"/>
      <c r="H15" s="42">
        <v>11</v>
      </c>
      <c r="I15" s="44"/>
      <c r="J15" s="44"/>
    </row>
    <row r="16" spans="1:10" ht="12.75">
      <c r="A16" s="272" t="s">
        <v>295</v>
      </c>
      <c r="B16" s="273"/>
      <c r="C16" s="273"/>
      <c r="D16" s="273"/>
      <c r="E16" s="273"/>
      <c r="F16" s="273"/>
      <c r="G16" s="273"/>
      <c r="H16" s="42">
        <v>12</v>
      </c>
      <c r="I16" s="44"/>
      <c r="J16" s="44"/>
    </row>
    <row r="17" spans="1:10" ht="12.75">
      <c r="A17" s="272" t="s">
        <v>296</v>
      </c>
      <c r="B17" s="273"/>
      <c r="C17" s="273"/>
      <c r="D17" s="273"/>
      <c r="E17" s="273"/>
      <c r="F17" s="273"/>
      <c r="G17" s="273"/>
      <c r="H17" s="42">
        <v>13</v>
      </c>
      <c r="I17" s="44"/>
      <c r="J17" s="44"/>
    </row>
    <row r="18" spans="1:10" ht="12.75">
      <c r="A18" s="272" t="s">
        <v>297</v>
      </c>
      <c r="B18" s="273"/>
      <c r="C18" s="273"/>
      <c r="D18" s="273"/>
      <c r="E18" s="273"/>
      <c r="F18" s="273"/>
      <c r="G18" s="273"/>
      <c r="H18" s="42">
        <v>14</v>
      </c>
      <c r="I18" s="44"/>
      <c r="J18" s="44"/>
    </row>
    <row r="19" spans="1:10" ht="12.75">
      <c r="A19" s="272" t="s">
        <v>298</v>
      </c>
      <c r="B19" s="273"/>
      <c r="C19" s="273"/>
      <c r="D19" s="273"/>
      <c r="E19" s="273"/>
      <c r="F19" s="273"/>
      <c r="G19" s="273"/>
      <c r="H19" s="42">
        <v>15</v>
      </c>
      <c r="I19" s="44"/>
      <c r="J19" s="44"/>
    </row>
    <row r="20" spans="1:10" ht="12.75">
      <c r="A20" s="272" t="s">
        <v>299</v>
      </c>
      <c r="B20" s="273"/>
      <c r="C20" s="273"/>
      <c r="D20" s="273"/>
      <c r="E20" s="273"/>
      <c r="F20" s="273"/>
      <c r="G20" s="273"/>
      <c r="H20" s="42">
        <v>16</v>
      </c>
      <c r="I20" s="44"/>
      <c r="J20" s="44"/>
    </row>
    <row r="21" spans="1:10" ht="12.75">
      <c r="A21" s="274" t="s">
        <v>300</v>
      </c>
      <c r="B21" s="275"/>
      <c r="C21" s="275"/>
      <c r="D21" s="275"/>
      <c r="E21" s="275"/>
      <c r="F21" s="275"/>
      <c r="G21" s="275"/>
      <c r="H21" s="42">
        <v>17</v>
      </c>
      <c r="I21" s="76">
        <f>SUM(I15:I20)</f>
        <v>0</v>
      </c>
      <c r="J21" s="76">
        <f>SUM(J15:J20)</f>
        <v>0</v>
      </c>
    </row>
    <row r="22" spans="1:10" ht="12.75">
      <c r="A22" s="276"/>
      <c r="B22" s="277"/>
      <c r="C22" s="277"/>
      <c r="D22" s="277"/>
      <c r="E22" s="277"/>
      <c r="F22" s="277"/>
      <c r="G22" s="277"/>
      <c r="H22" s="278"/>
      <c r="I22" s="278"/>
      <c r="J22" s="279"/>
    </row>
    <row r="23" spans="1:10" ht="12.75">
      <c r="A23" s="264" t="s">
        <v>301</v>
      </c>
      <c r="B23" s="265"/>
      <c r="C23" s="265"/>
      <c r="D23" s="265"/>
      <c r="E23" s="265"/>
      <c r="F23" s="265"/>
      <c r="G23" s="265"/>
      <c r="H23" s="45">
        <v>18</v>
      </c>
      <c r="I23" s="43"/>
      <c r="J23" s="43"/>
    </row>
    <row r="24" spans="1:10" ht="17.25" customHeight="1">
      <c r="A24" s="266" t="s">
        <v>302</v>
      </c>
      <c r="B24" s="267"/>
      <c r="C24" s="267"/>
      <c r="D24" s="267"/>
      <c r="E24" s="267"/>
      <c r="F24" s="267"/>
      <c r="G24" s="267"/>
      <c r="H24" s="46">
        <v>19</v>
      </c>
      <c r="I24" s="76"/>
      <c r="J24" s="76"/>
    </row>
    <row r="25" spans="1:10" ht="30" customHeight="1">
      <c r="A25" s="268" t="s">
        <v>303</v>
      </c>
      <c r="B25" s="269"/>
      <c r="C25" s="269"/>
      <c r="D25" s="269"/>
      <c r="E25" s="269"/>
      <c r="F25" s="269"/>
      <c r="G25" s="269"/>
      <c r="H25" s="269"/>
      <c r="I25" s="269"/>
      <c r="J25" s="269"/>
    </row>
  </sheetData>
  <sheetProtection/>
  <protectedRanges>
    <protectedRange sqref="D2" name="Range1_1"/>
    <protectedRange sqref="F2:G2" name="Range1"/>
  </protectedRanges>
  <mergeCells count="25">
    <mergeCell ref="A2:J2"/>
    <mergeCell ref="A5:G5"/>
    <mergeCell ref="A6:G6"/>
    <mergeCell ref="A7:G7"/>
    <mergeCell ref="A8:G8"/>
    <mergeCell ref="A3:G3"/>
    <mergeCell ref="A4:G4"/>
    <mergeCell ref="A9:G9"/>
    <mergeCell ref="A10:G10"/>
    <mergeCell ref="A17:G17"/>
    <mergeCell ref="A18:G18"/>
    <mergeCell ref="A11:G11"/>
    <mergeCell ref="A12:G12"/>
    <mergeCell ref="A13:G13"/>
    <mergeCell ref="A14:G14"/>
    <mergeCell ref="A23:G23"/>
    <mergeCell ref="A24:G24"/>
    <mergeCell ref="A25:J25"/>
    <mergeCell ref="A1:J1"/>
    <mergeCell ref="A19:G19"/>
    <mergeCell ref="A20:G20"/>
    <mergeCell ref="A21:G21"/>
    <mergeCell ref="A22:J22"/>
    <mergeCell ref="A15:G15"/>
    <mergeCell ref="A16:G16"/>
  </mergeCells>
  <dataValidations count="1">
    <dataValidation allowBlank="1" sqref="K2:IV2 A2 A3:IV65536 A1:IV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1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64" t="s">
        <v>279</v>
      </c>
      <c r="J4" s="65" t="s">
        <v>318</v>
      </c>
      <c r="K4" s="65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70">
        <v>2</v>
      </c>
      <c r="J5" s="71" t="s">
        <v>282</v>
      </c>
      <c r="K5" s="71" t="s">
        <v>283</v>
      </c>
    </row>
    <row r="6" spans="1:11" ht="12.75">
      <c r="A6" s="210" t="s">
        <v>156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1" t="s">
        <v>198</v>
      </c>
      <c r="B12" s="202"/>
      <c r="C12" s="202"/>
      <c r="D12" s="202"/>
      <c r="E12" s="202"/>
      <c r="F12" s="202"/>
      <c r="G12" s="202"/>
      <c r="H12" s="202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01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07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0" t="s">
        <v>159</v>
      </c>
      <c r="B22" s="226"/>
      <c r="C22" s="226"/>
      <c r="D22" s="226"/>
      <c r="E22" s="226"/>
      <c r="F22" s="226"/>
      <c r="G22" s="226"/>
      <c r="H22" s="226"/>
      <c r="I22" s="255"/>
      <c r="J22" s="255"/>
      <c r="K22" s="256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0" t="s">
        <v>160</v>
      </c>
      <c r="B35" s="226"/>
      <c r="C35" s="226"/>
      <c r="D35" s="226"/>
      <c r="E35" s="226"/>
      <c r="F35" s="226"/>
      <c r="G35" s="226"/>
      <c r="H35" s="226"/>
      <c r="I35" s="255">
        <v>0</v>
      </c>
      <c r="J35" s="255"/>
      <c r="K35" s="256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280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315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Josip Rezović</cp:lastModifiedBy>
  <cp:lastPrinted>2014-04-30T07:04:32Z</cp:lastPrinted>
  <dcterms:created xsi:type="dcterms:W3CDTF">2008-10-17T11:51:54Z</dcterms:created>
  <dcterms:modified xsi:type="dcterms:W3CDTF">2014-04-30T07:05:49Z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