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<sst xmlns="http://schemas.openxmlformats.org/spreadsheetml/2006/main" count="393" uniqueCount="341">
  <si>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</si>
  <si>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</si>
  <si>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</si>
  <si>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</si>
  <si>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</si>
  <si>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</si>
  <si>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</si>
  <si>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</si>
  <si>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</si>
  <si>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</si>
  <si>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</si>
  <si>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TEKSTILPROMET D.D.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</si>
  <si>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</si>
  <si>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</si>
  <si>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</si>
  <si>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</si>
  <si>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</si>
  <si>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</si>
  <si>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</si>
  <si>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</si>
  <si>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</si>
  <si>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</si>
  <si>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</si>
  <si>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</si>
  <si>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</si>
  <si>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</si>
  <si>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NE</t>
  </si>
  <si>
    <t>Šifra NKD-a:</t>
  </si>
  <si>
    <t>4641</t>
  </si>
  <si>
    <t>Tvrtke subjekata konsolidacije (prema MSFI):</t>
  </si>
  <si>
    <t>Sjedište:</t>
  </si>
  <si>
    <t>MB:</t>
  </si>
  <si>
    <t>Knjigovodstveni servis:</t>
  </si>
  <si>
    <t>Osoba za kontakt:</t>
  </si>
  <si>
    <t>KRPAN KATICA</t>
  </si>
  <si>
    <t>(unosi se samo prezime i ime osobe za kontakt)</t>
  </si>
  <si>
    <t>Telefon:</t>
  </si>
  <si>
    <t>012700419</t>
  </si>
  <si>
    <t>Telefaks:</t>
  </si>
  <si>
    <t>012700416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</si>
  <si>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</si>
  <si>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</si>
  <si>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</si>
  <si>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</si>
  <si>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</si>
  <si>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</si>
  <si>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</si>
  <si>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</si>
  <si>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</si>
  <si>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</si>
  <si>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</si>
  <si>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</si>
  <si>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</si>
  <si>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</si>
  <si>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</si>
  <si>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</si>
  <si>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</si>
  <si>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</si>
  <si>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</si>
  <si>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</si>
  <si>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</si>
  <si>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</si>
  <si>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</si>
  <si>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</si>
  <si>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</si>
  <si>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</si>
  <si>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</si>
  <si>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</si>
  <si>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</si>
  <si>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</si>
  <si>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</si>
  <si>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</si>
  <si>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</si>
  <si>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</si>
  <si>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</si>
  <si>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</si>
  <si>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</si>
  <si>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</si>
  <si>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</si>
  <si>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</si>
  <si>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</si>
  <si>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</si>
  <si>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</si>
  <si>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</si>
  <si>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</si>
  <si>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</si>
  <si>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</si>
  <si>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</si>
  <si>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</si>
  <si>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</si>
  <si>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</si>
  <si>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</si>
  <si>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</si>
  <si>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</si>
  <si>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</si>
  <si>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</si>
  <si>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</si>
  <si>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</si>
  <si>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</si>
  <si>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</si>
  <si>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</si>
  <si>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</si>
  <si>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</si>
  <si>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</si>
  <si>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</si>
  <si>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</si>
  <si>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</si>
  <si>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</si>
  <si>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</si>
  <si>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</si>
  <si>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</si>
  <si>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</si>
  <si>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</si>
  <si>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</si>
  <si>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</si>
  <si>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</si>
  <si>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</si>
  <si>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</si>
  <si>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</si>
  <si>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</si>
  <si>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</si>
  <si>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</si>
  <si>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</si>
  <si>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</si>
  <si>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</si>
  <si>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</si>
  <si>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</si>
  <si>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</si>
  <si>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</si>
  <si>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</si>
  <si>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</si>
  <si>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</si>
  <si>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</si>
  <si>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</si>
  <si>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</si>
  <si>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</si>
  <si>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</si>
  <si>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</si>
  <si>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</si>
  <si>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</si>
  <si>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</si>
  <si>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</si>
  <si>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</si>
  <si>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</si>
  <si>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</si>
  <si>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</si>
  <si>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</si>
  <si>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</si>
  <si>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</si>
  <si>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</si>
  <si>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</si>
  <si>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</si>
  <si>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</si>
  <si>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</si>
  <si>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</si>
  <si>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</si>
  <si>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</si>
  <si>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</si>
  <si>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</si>
  <si>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</si>
  <si>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</si>
  <si>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</si>
  <si>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</si>
  <si>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</si>
  <si>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</si>
  <si>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</si>
  <si>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</si>
  <si>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</si>
  <si>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</si>
  <si>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</si>
  <si>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</si>
  <si>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</si>
  <si>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</si>
  <si>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</si>
  <si>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</si>
  <si>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</si>
  <si>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</si>
  <si>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</si>
  <si>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</si>
  <si>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</si>
  <si>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</si>
  <si>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</si>
  <si>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</si>
  <si>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</si>
  <si>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</si>
  <si>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</si>
  <si>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</si>
  <si>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</si>
  <si>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</si>
  <si>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</si>
  <si>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</si>
  <si>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</si>
  <si>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</si>
  <si>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</si>
  <si>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</si>
  <si>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</si>
  <si>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</si>
  <si>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</si>
  <si>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</si>
  <si>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</si>
  <si>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</si>
  <si>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</si>
  <si>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</si>
  <si>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</si>
  <si>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</si>
  <si>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</si>
  <si>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</si>
  <si>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</si>
  <si>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</si>
  <si>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</si>
  <si>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</si>
  <si>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</si>
  <si>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</si>
  <si>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</si>
  <si>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</si>
  <si>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</si>
  <si>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</si>
  <si>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</si>
  <si>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</si>
  <si>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</si>
  <si>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</si>
  <si>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</si>
  <si>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</si>
  <si>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</si>
  <si>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</si>
  <si>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</si>
  <si>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</si>
  <si>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</si>
  <si>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</si>
  <si>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</si>
  <si>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</si>
  <si>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</si>
  <si>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</si>
  <si>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</si>
  <si>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</si>
  <si>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</si>
  <si>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</si>
  <si>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</si>
  <si>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</si>
  <si>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</si>
  <si>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</si>
  <si>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</si>
  <si>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</si>
  <si>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</si>
  <si>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</si>
  <si>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</si>
  <si>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</si>
  <si>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</si>
  <si>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</si>
  <si>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</si>
  <si>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</si>
  <si>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</si>
  <si>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</si>
  <si>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</si>
  <si>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</si>
  <si>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</si>
  <si>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</si>
  <si>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</si>
  <si>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</si>
  <si>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</si>
  <si>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</si>
  <si>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</si>
  <si>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</si>
  <si>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</si>
  <si>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</si>
  <si>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</si>
  <si>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</si>
  <si>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</si>
  <si>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</si>
  <si>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</si>
  <si>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</si>
  <si>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</si>
  <si>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</si>
  <si>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</si>
  <si>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</si>
  <si>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</si>
  <si>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</si>
  <si>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</si>
  <si>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</si>
  <si>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</si>
  <si>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</si>
  <si>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</si>
  <si>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</si>
  <si>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</si>
  <si>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</si>
  <si>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</si>
  <si>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</si>
  <si>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</si>
  <si>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</si>
  <si>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</si>
  <si>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</si>
  <si>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</si>
  <si>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</si>
  <si>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</si>
  <si>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</si>
  <si>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</si>
  <si>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</si>
  <si>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</si>
  <si>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</si>
  <si>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</si>
  <si>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</si>
  <si>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</si>
  <si>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</si>
  <si>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</si>
  <si>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</si>
  <si>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</si>
  <si>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</si>
  <si>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</si>
  <si>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</si>
  <si>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</si>
  <si>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</si>
  <si>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</si>
  <si>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</si>
  <si>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</si>
  <si>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</si>
  <si>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</si>
  <si>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</si>
  <si>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</si>
  <si>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</si>
  <si>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</si>
  <si>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</si>
  <si>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</si>
  <si>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</si>
  <si>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</si>
  <si>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</si>
  <si>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</si>
  <si>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</si>
  <si>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</si>
  <si>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</si>
  <si>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</si>
  <si>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</si>
  <si>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</si>
  <si>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</si>
  <si>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</si>
  <si>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</si>
  <si>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stanje na dan 31.12.2013.</t>
  </si>
  <si>
    <t>u razdoblju 01.01.2013. do 31.12.2013.</t>
  </si>
  <si>
    <t>AOP
oznaka</t>
  </si>
  <si>
    <t>za razdoblje od 01.01. do 31.12.2013. godine</t>
  </si>
  <si>
    <t>Obveznik: TEKSTILPROMET</t>
  </si>
  <si>
    <t>Obveznik: TEKSTILPROMET D.D.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</si>
</sst>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53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8" fillId="31" borderId="8" applyNumberFormat="0" applyAlignment="0" applyProtection="0"/>
    <xf numFmtId="0" fontId="1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2" fillId="0" borderId="10" xfId="51" applyFont="1" applyBorder="1" applyAlignment="1">
      <alignment/>
      <protection/>
    </xf>
    <xf numFmtId="0" fontId="2" fillId="0" borderId="11" xfId="51" applyFont="1" applyBorder="1" applyAlignment="1">
      <alignment/>
      <protection/>
    </xf>
    <xf numFmtId="0" fontId="2" fillId="0" borderId="0" xfId="51" applyFont="1" applyAlignment="1">
      <alignment/>
      <protection/>
    </xf>
    <xf numFmtId="164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4" xfId="51" applyFont="1" applyBorder="1" applyAlignment="1" applyProtection="1">
      <alignment horizontal="left" vertical="center" wrapText="1"/>
      <protection hidden="1"/>
    </xf>
    <xf numFmtId="0" fontId="2" fillId="0" borderId="13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2" fillId="0" borderId="14" xfId="51" applyFont="1" applyFill="1" applyBorder="1" applyAlignment="1" applyProtection="1">
      <alignment/>
      <protection hidden="1"/>
    </xf>
    <xf numFmtId="0" fontId="2" fillId="0" borderId="0" xfId="51" applyFont="1" applyBorder="1" applyAlignment="1" applyProtection="1">
      <alignment wrapText="1"/>
      <protection hidden="1"/>
    </xf>
    <xf numFmtId="0" fontId="2" fillId="0" borderId="14" xfId="51" applyFont="1" applyBorder="1" applyAlignment="1" applyProtection="1">
      <alignment wrapText="1"/>
      <protection hidden="1"/>
    </xf>
    <xf numFmtId="0" fontId="2" fillId="0" borderId="13" xfId="51" applyFont="1" applyBorder="1" applyAlignment="1" applyProtection="1">
      <alignment horizontal="right"/>
      <protection hidden="1"/>
    </xf>
    <xf numFmtId="0" fontId="2" fillId="0" borderId="0" xfId="51" applyFont="1" applyBorder="1" applyAlignment="1" applyProtection="1">
      <alignment horizontal="right"/>
      <protection hidden="1"/>
    </xf>
    <xf numFmtId="0" fontId="2" fillId="0" borderId="14" xfId="51" applyFont="1" applyBorder="1" applyAlignment="1" applyProtection="1">
      <alignment/>
      <protection hidden="1"/>
    </xf>
    <xf numFmtId="0" fontId="2" fillId="0" borderId="13" xfId="51" applyFont="1" applyBorder="1" applyAlignment="1" applyProtection="1">
      <alignment horizontal="right" wrapText="1"/>
      <protection hidden="1"/>
    </xf>
    <xf numFmtId="0" fontId="2" fillId="0" borderId="0" xfId="51" applyFont="1" applyBorder="1" applyAlignment="1" applyProtection="1">
      <alignment horizontal="right" wrapText="1"/>
      <protection hidden="1"/>
    </xf>
    <xf numFmtId="0" fontId="2" fillId="0" borderId="0" xfId="51" applyFont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1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Border="1" applyAlignment="1" applyProtection="1">
      <alignment horizontal="right" vertical="center"/>
      <protection hidden="1"/>
    </xf>
    <xf numFmtId="3" fontId="4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1" applyFont="1" applyBorder="1" applyAlignment="1" applyProtection="1">
      <alignment vertical="top"/>
      <protection hidden="1"/>
    </xf>
    <xf numFmtId="0" fontId="4" fillId="0" borderId="15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0" fontId="2" fillId="0" borderId="0" xfId="51" applyFont="1" applyBorder="1" applyAlignment="1">
      <alignment/>
      <protection/>
    </xf>
    <xf numFmtId="49" fontId="4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1" applyFont="1" applyBorder="1" applyAlignment="1" applyProtection="1">
      <alignment horizontal="left" vertical="top" wrapText="1"/>
      <protection hidden="1"/>
    </xf>
    <xf numFmtId="0" fontId="2" fillId="0" borderId="13" xfId="51" applyFont="1" applyBorder="1" applyAlignment="1">
      <alignment/>
      <protection/>
    </xf>
    <xf numFmtId="0" fontId="2" fillId="0" borderId="0" xfId="51" applyFont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 wrapText="1"/>
      <protection hidden="1"/>
    </xf>
    <xf numFmtId="0" fontId="2" fillId="0" borderId="14" xfId="51" applyFont="1" applyBorder="1" applyAlignment="1" applyProtection="1">
      <alignment horizontal="left" vertical="top" indent="2"/>
      <protection hidden="1"/>
    </xf>
    <xf numFmtId="0" fontId="2" fillId="0" borderId="14" xfId="51" applyFont="1" applyBorder="1" applyAlignment="1" applyProtection="1">
      <alignment horizontal="left" vertical="top" wrapText="1" indent="2"/>
      <protection hidden="1"/>
    </xf>
    <xf numFmtId="0" fontId="2" fillId="0" borderId="13" xfId="51" applyFont="1" applyBorder="1" applyAlignment="1" applyProtection="1">
      <alignment horizontal="right" vertical="top"/>
      <protection hidden="1"/>
    </xf>
    <xf numFmtId="0" fontId="2" fillId="0" borderId="0" xfId="51" applyFont="1" applyBorder="1" applyAlignment="1" applyProtection="1">
      <alignment horizontal="right" vertical="top"/>
      <protection hidden="1"/>
    </xf>
    <xf numFmtId="0" fontId="2" fillId="0" borderId="0" xfId="51" applyFont="1" applyBorder="1" applyAlignment="1" applyProtection="1">
      <alignment horizontal="center" vertical="top"/>
      <protection hidden="1"/>
    </xf>
    <xf numFmtId="0" fontId="2" fillId="0" borderId="0" xfId="51" applyFont="1" applyBorder="1" applyAlignment="1" applyProtection="1">
      <alignment horizontal="center"/>
      <protection hidden="1"/>
    </xf>
    <xf numFmtId="0" fontId="4" fillId="0" borderId="13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Fill="1" applyBorder="1" applyAlignment="1">
      <alignment/>
      <protection/>
    </xf>
    <xf numFmtId="49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1" applyNumberFormat="1" applyFont="1" applyBorder="1" applyAlignment="1" applyProtection="1">
      <alignment horizontal="center" vertical="center"/>
      <protection hidden="1" locked="0"/>
    </xf>
    <xf numFmtId="0" fontId="2" fillId="0" borderId="13" xfId="51" applyFont="1" applyBorder="1" applyAlignment="1" applyProtection="1">
      <alignment horizontal="left" vertical="top"/>
      <protection hidden="1"/>
    </xf>
    <xf numFmtId="0" fontId="2" fillId="0" borderId="0" xfId="51" applyFont="1" applyBorder="1" applyAlignment="1" applyProtection="1">
      <alignment horizontal="left" vertical="top"/>
      <protection hidden="1"/>
    </xf>
    <xf numFmtId="0" fontId="2" fillId="0" borderId="14" xfId="51" applyFont="1" applyBorder="1" applyAlignment="1" applyProtection="1">
      <alignment horizontal="left"/>
      <protection hidden="1"/>
    </xf>
    <xf numFmtId="0" fontId="2" fillId="0" borderId="10" xfId="51" applyFont="1" applyBorder="1" applyAlignment="1" applyProtection="1">
      <alignment/>
      <protection hidden="1"/>
    </xf>
    <xf numFmtId="0" fontId="2" fillId="0" borderId="11" xfId="51" applyFont="1" applyBorder="1" applyAlignment="1" applyProtection="1">
      <alignment/>
      <protection hidden="1"/>
    </xf>
    <xf numFmtId="0" fontId="2" fillId="0" borderId="13" xfId="51" applyFont="1" applyBorder="1" applyAlignment="1" applyProtection="1">
      <alignment horizontal="left"/>
      <protection hidden="1"/>
    </xf>
    <xf numFmtId="0" fontId="2" fillId="0" borderId="0" xfId="51" applyFont="1" applyBorder="1" applyAlignment="1" applyProtection="1">
      <alignment vertical="center"/>
      <protection hidden="1"/>
    </xf>
    <xf numFmtId="0" fontId="2" fillId="0" borderId="14" xfId="51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14" xfId="57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1" fillId="0" borderId="0" xfId="57" applyBorder="1" applyAlignment="1">
      <alignment/>
      <protection/>
    </xf>
    <xf numFmtId="0" fontId="1" fillId="0" borderId="14" xfId="57" applyBorder="1" applyAlignment="1">
      <alignment/>
      <protection/>
    </xf>
    <xf numFmtId="0" fontId="4" fillId="0" borderId="13" xfId="51" applyFont="1" applyBorder="1" applyAlignment="1" applyProtection="1">
      <alignment vertical="center"/>
      <protection hidden="1"/>
    </xf>
    <xf numFmtId="0" fontId="2" fillId="0" borderId="16" xfId="51" applyFont="1" applyBorder="1" applyAlignment="1" applyProtection="1">
      <alignment/>
      <protection hidden="1"/>
    </xf>
    <xf numFmtId="0" fontId="2" fillId="0" borderId="16" xfId="51" applyFont="1" applyBorder="1" applyAlignment="1">
      <alignment/>
      <protection/>
    </xf>
    <xf numFmtId="0" fontId="2" fillId="0" borderId="17" xfId="51" applyFont="1" applyBorder="1" applyAlignment="1" applyProtection="1">
      <alignment/>
      <protection hidden="1"/>
    </xf>
    <xf numFmtId="0" fontId="2" fillId="0" borderId="18" xfId="51" applyFont="1" applyFill="1" applyBorder="1" applyAlignment="1" applyProtection="1">
      <alignment horizontal="right" vertical="top" wrapText="1"/>
      <protection hidden="1"/>
    </xf>
    <xf numFmtId="0" fontId="2" fillId="0" borderId="19" xfId="51" applyFont="1" applyFill="1" applyBorder="1" applyAlignment="1" applyProtection="1">
      <alignment horizontal="right" vertical="top" wrapText="1"/>
      <protection hidden="1"/>
    </xf>
    <xf numFmtId="0" fontId="2" fillId="0" borderId="19" xfId="51" applyFont="1" applyFill="1" applyBorder="1" applyAlignment="1" applyProtection="1">
      <alignment/>
      <protection hidden="1"/>
    </xf>
    <xf numFmtId="0" fontId="2" fillId="0" borderId="20" xfId="5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165" fontId="4" fillId="0" borderId="26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57">
      <alignment vertical="top"/>
      <protection/>
    </xf>
    <xf numFmtId="0" fontId="1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14" xfId="57" applyFont="1" applyBorder="1" applyAlignment="1" applyProtection="1">
      <alignment horizontal="left"/>
      <protection hidden="1"/>
    </xf>
    <xf numFmtId="0" fontId="2" fillId="0" borderId="30" xfId="51" applyFont="1" applyBorder="1" applyAlignment="1" applyProtection="1">
      <alignment horizontal="center" vertical="top"/>
      <protection hidden="1"/>
    </xf>
    <xf numFmtId="0" fontId="2" fillId="0" borderId="19" xfId="51" applyFont="1" applyFill="1" applyBorder="1" applyAlignment="1" applyProtection="1">
      <alignment horizontal="center" vertical="top"/>
      <protection hidden="1"/>
    </xf>
    <xf numFmtId="0" fontId="2" fillId="0" borderId="0" xfId="51" applyFont="1" applyBorder="1" applyAlignment="1" applyProtection="1">
      <alignment vertical="center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2" fillId="0" borderId="31" xfId="51" applyFont="1" applyBorder="1" applyAlignment="1" applyProtection="1">
      <alignment horizontal="right" vertical="center" wrapText="1"/>
      <protection hidden="1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2" fillId="0" borderId="31" xfId="51" applyFont="1" applyBorder="1" applyAlignment="1" applyProtection="1">
      <alignment horizontal="right" vertical="center"/>
      <protection hidden="1"/>
    </xf>
    <xf numFmtId="49" fontId="4" fillId="0" borderId="15" xfId="51" applyNumberFormat="1" applyFont="1" applyFill="1" applyBorder="1" applyAlignment="1" applyProtection="1">
      <alignment horizontal="left" vertical="center"/>
      <protection hidden="1" locked="0"/>
    </xf>
    <xf numFmtId="0" fontId="4" fillId="0" borderId="15" xfId="51" applyFont="1" applyFill="1" applyBorder="1" applyAlignment="1" applyProtection="1">
      <alignment horizontal="left" vertical="center"/>
      <protection hidden="1" locked="0"/>
    </xf>
    <xf numFmtId="49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horizontal="center" vertical="top"/>
      <protection hidden="1"/>
    </xf>
    <xf numFmtId="0" fontId="4" fillId="0" borderId="15" xfId="51" applyFont="1" applyFill="1" applyBorder="1" applyAlignment="1" applyProtection="1">
      <alignment horizontal="right" vertical="center"/>
      <protection hidden="1" locked="0"/>
    </xf>
    <xf numFmtId="0" fontId="4" fillId="0" borderId="18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Border="1" applyAlignment="1" applyProtection="1">
      <alignment vertical="top" wrapText="1"/>
      <protection hidden="1"/>
    </xf>
    <xf numFmtId="0" fontId="2" fillId="0" borderId="13" xfId="51" applyFont="1" applyBorder="1" applyAlignment="1" applyProtection="1">
      <alignment horizontal="center" vertic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/>
      <protection/>
    </xf>
    <xf numFmtId="0" fontId="2" fillId="0" borderId="14" xfId="51" applyFont="1" applyBorder="1" applyAlignment="1" applyProtection="1">
      <alignment horizontal="right" vertical="center"/>
      <protection hidden="1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2" fillId="0" borderId="13" xfId="51" applyFont="1" applyBorder="1" applyAlignment="1" applyProtection="1">
      <alignment horizontal="right" vertical="center"/>
      <protection hidden="1"/>
    </xf>
    <xf numFmtId="1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51" applyFont="1" applyBorder="1" applyAlignment="1" applyProtection="1">
      <alignment horizontal="right" vertical="center" wrapText="1"/>
      <protection hidden="1"/>
    </xf>
    <xf numFmtId="0" fontId="2" fillId="0" borderId="13" xfId="51" applyFont="1" applyBorder="1" applyAlignment="1" applyProtection="1">
      <alignment horizontal="right" vertical="center" wrapText="1"/>
      <protection hidden="1"/>
    </xf>
    <xf numFmtId="0" fontId="3" fillId="0" borderId="32" xfId="51" applyFont="1" applyBorder="1" applyAlignment="1">
      <alignment/>
      <protection/>
    </xf>
    <xf numFmtId="0" fontId="4" fillId="0" borderId="31" xfId="51" applyFont="1" applyFill="1" applyBorder="1" applyAlignment="1" applyProtection="1">
      <alignment horizontal="left" vertical="center" wrapText="1"/>
      <protection hidden="1"/>
    </xf>
    <xf numFmtId="0" fontId="5" fillId="0" borderId="31" xfId="51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Border="1" applyAlignment="1">
      <alignment/>
      <protection/>
    </xf>
    <xf numFmtId="0" fontId="16" fillId="0" borderId="0" xfId="57" applyFont="1" applyBorder="1" applyAlignment="1">
      <alignment horizontal="justify" vertical="top" wrapText="1"/>
      <protection/>
    </xf>
    <xf numFmtId="0" fontId="1" fillId="0" borderId="0" xfId="57" applyBorder="1" applyAlignment="1">
      <alignment/>
      <protection/>
    </xf>
    <xf numFmtId="0" fontId="11" fillId="0" borderId="19" xfId="57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0" sqref="H30:I30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37" t="s">
        <v>0</v>
      </c>
      <c r="B1" s="137"/>
      <c r="C1" s="137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38" t="s">
        <v>1</v>
      </c>
      <c r="B2" s="138"/>
      <c r="C2" s="138"/>
      <c r="D2" s="138"/>
      <c r="E2" s="5">
        <v>41275</v>
      </c>
      <c r="F2" s="6"/>
      <c r="G2" s="7" t="s">
        <v>2</v>
      </c>
      <c r="H2" s="5">
        <v>41639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20" t="s">
        <v>4</v>
      </c>
      <c r="B6" s="120"/>
      <c r="C6" s="123" t="s">
        <v>5</v>
      </c>
      <c r="D6" s="123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35" t="s">
        <v>6</v>
      </c>
      <c r="B8" s="135"/>
      <c r="C8" s="123" t="s">
        <v>7</v>
      </c>
      <c r="D8" s="123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36" t="s">
        <v>8</v>
      </c>
      <c r="B10" s="136"/>
      <c r="C10" s="123" t="s">
        <v>9</v>
      </c>
      <c r="D10" s="123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36"/>
      <c r="B11" s="136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20" t="s">
        <v>10</v>
      </c>
      <c r="B12" s="120"/>
      <c r="C12" s="122" t="s">
        <v>11</v>
      </c>
      <c r="D12" s="122"/>
      <c r="E12" s="122"/>
      <c r="F12" s="122"/>
      <c r="G12" s="122"/>
      <c r="H12" s="122"/>
      <c r="I12" s="122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20" t="s">
        <v>12</v>
      </c>
      <c r="B14" s="120"/>
      <c r="C14" s="134">
        <v>10000</v>
      </c>
      <c r="D14" s="134"/>
      <c r="E14" s="14"/>
      <c r="F14" s="122" t="s">
        <v>13</v>
      </c>
      <c r="G14" s="122"/>
      <c r="H14" s="122"/>
      <c r="I14" s="122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20" t="s">
        <v>14</v>
      </c>
      <c r="B16" s="120"/>
      <c r="C16" s="122" t="s">
        <v>15</v>
      </c>
      <c r="D16" s="122"/>
      <c r="E16" s="122"/>
      <c r="F16" s="122"/>
      <c r="G16" s="122"/>
      <c r="H16" s="122"/>
      <c r="I16" s="122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20" t="s">
        <v>16</v>
      </c>
      <c r="B18" s="120"/>
      <c r="C18" s="132" t="s">
        <v>17</v>
      </c>
      <c r="D18" s="132"/>
      <c r="E18" s="132"/>
      <c r="F18" s="132"/>
      <c r="G18" s="132"/>
      <c r="H18" s="132"/>
      <c r="I18" s="132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20" t="s">
        <v>18</v>
      </c>
      <c r="B20" s="120"/>
      <c r="C20" s="132" t="s">
        <v>19</v>
      </c>
      <c r="D20" s="132"/>
      <c r="E20" s="132"/>
      <c r="F20" s="132"/>
      <c r="G20" s="132"/>
      <c r="H20" s="132"/>
      <c r="I20" s="132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20" t="s">
        <v>20</v>
      </c>
      <c r="B22" s="120"/>
      <c r="C22" s="30">
        <v>133</v>
      </c>
      <c r="D22" s="122" t="s">
        <v>13</v>
      </c>
      <c r="E22" s="122"/>
      <c r="F22" s="122"/>
      <c r="G22" s="133"/>
      <c r="H22" s="133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20" t="s">
        <v>21</v>
      </c>
      <c r="B24" s="120"/>
      <c r="C24" s="30">
        <v>21</v>
      </c>
      <c r="D24" s="122" t="s">
        <v>22</v>
      </c>
      <c r="E24" s="122"/>
      <c r="F24" s="122"/>
      <c r="G24" s="122"/>
      <c r="H24" s="32" t="s">
        <v>23</v>
      </c>
      <c r="I24" s="33">
        <v>196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4"/>
      <c r="J25" s="4"/>
      <c r="K25" s="4"/>
      <c r="L25" s="4"/>
    </row>
    <row r="26" spans="1:12" ht="12.75">
      <c r="A26" s="120" t="s">
        <v>25</v>
      </c>
      <c r="B26" s="120"/>
      <c r="C26" s="35" t="s">
        <v>26</v>
      </c>
      <c r="D26" s="36"/>
      <c r="E26" s="37"/>
      <c r="F26" s="14"/>
      <c r="G26" s="131" t="s">
        <v>27</v>
      </c>
      <c r="H26" s="131"/>
      <c r="I26" s="38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9"/>
      <c r="J27" s="4"/>
      <c r="K27" s="4"/>
      <c r="L27" s="4"/>
    </row>
    <row r="28" spans="1:12" ht="12.75">
      <c r="A28" s="128" t="s">
        <v>29</v>
      </c>
      <c r="B28" s="128"/>
      <c r="C28" s="128"/>
      <c r="D28" s="128"/>
      <c r="E28" s="129" t="s">
        <v>30</v>
      </c>
      <c r="F28" s="129"/>
      <c r="G28" s="129"/>
      <c r="H28" s="130" t="s">
        <v>31</v>
      </c>
      <c r="I28" s="130"/>
      <c r="J28" s="4"/>
      <c r="K28" s="4"/>
      <c r="L28" s="4"/>
    </row>
    <row r="29" spans="1:12" ht="12.75">
      <c r="A29" s="40"/>
      <c r="B29" s="37"/>
      <c r="C29" s="37"/>
      <c r="D29" s="28"/>
      <c r="E29" s="14"/>
      <c r="F29" s="14"/>
      <c r="G29" s="14"/>
      <c r="H29" s="41"/>
      <c r="I29" s="39"/>
      <c r="J29" s="4"/>
      <c r="K29" s="4"/>
      <c r="L29" s="4"/>
    </row>
    <row r="30" spans="1:12" ht="12.75">
      <c r="A30" s="125"/>
      <c r="B30" s="125"/>
      <c r="C30" s="125"/>
      <c r="D30" s="125"/>
      <c r="E30" s="126"/>
      <c r="F30" s="126"/>
      <c r="G30" s="126"/>
      <c r="H30" s="123"/>
      <c r="I30" s="123"/>
      <c r="J30" s="4"/>
      <c r="K30" s="4"/>
      <c r="L30" s="4"/>
    </row>
    <row r="31" spans="1:12" ht="12.75" customHeight="1">
      <c r="A31" s="22"/>
      <c r="B31" s="23"/>
      <c r="C31" s="29"/>
      <c r="D31" s="127"/>
      <c r="E31" s="127"/>
      <c r="F31" s="127"/>
      <c r="G31" s="127"/>
      <c r="H31" s="14"/>
      <c r="I31" s="43"/>
      <c r="J31" s="4"/>
      <c r="K31" s="4"/>
      <c r="L31" s="4"/>
    </row>
    <row r="32" spans="1:12" ht="12.75">
      <c r="A32" s="125"/>
      <c r="B32" s="125"/>
      <c r="C32" s="125"/>
      <c r="D32" s="125"/>
      <c r="E32" s="126"/>
      <c r="F32" s="126"/>
      <c r="G32" s="126"/>
      <c r="H32" s="123"/>
      <c r="I32" s="123"/>
      <c r="J32" s="4"/>
      <c r="K32" s="4"/>
      <c r="L32" s="4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4"/>
      <c r="K33" s="4"/>
      <c r="L33" s="4"/>
    </row>
    <row r="34" spans="1:12" ht="12.75">
      <c r="A34" s="125"/>
      <c r="B34" s="125"/>
      <c r="C34" s="125"/>
      <c r="D34" s="125"/>
      <c r="E34" s="126"/>
      <c r="F34" s="126"/>
      <c r="G34" s="126"/>
      <c r="H34" s="123"/>
      <c r="I34" s="123"/>
      <c r="J34" s="4"/>
      <c r="K34" s="4"/>
      <c r="L34" s="4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4"/>
      <c r="K35" s="4"/>
      <c r="L35" s="4"/>
    </row>
    <row r="36" spans="1:12" ht="12.75">
      <c r="A36" s="125"/>
      <c r="B36" s="125"/>
      <c r="C36" s="125"/>
      <c r="D36" s="125"/>
      <c r="E36" s="126"/>
      <c r="F36" s="126"/>
      <c r="G36" s="126"/>
      <c r="H36" s="123"/>
      <c r="I36" s="123"/>
      <c r="J36" s="4"/>
      <c r="K36" s="4"/>
      <c r="L36" s="4"/>
    </row>
    <row r="37" spans="1:12" ht="12.75">
      <c r="A37" s="45"/>
      <c r="B37" s="46"/>
      <c r="C37" s="124"/>
      <c r="D37" s="124"/>
      <c r="E37" s="14"/>
      <c r="F37" s="124"/>
      <c r="G37" s="124"/>
      <c r="H37" s="14"/>
      <c r="I37" s="24"/>
      <c r="J37" s="4"/>
      <c r="K37" s="4"/>
      <c r="L37" s="4"/>
    </row>
    <row r="38" spans="1:12" ht="12.75">
      <c r="A38" s="125"/>
      <c r="B38" s="125"/>
      <c r="C38" s="125"/>
      <c r="D38" s="125"/>
      <c r="E38" s="126"/>
      <c r="F38" s="126"/>
      <c r="G38" s="126"/>
      <c r="H38" s="123"/>
      <c r="I38" s="123"/>
      <c r="J38" s="4"/>
      <c r="K38" s="4"/>
      <c r="L38" s="4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4"/>
      <c r="K39" s="4"/>
      <c r="L39" s="4"/>
    </row>
    <row r="40" spans="1:12" ht="12.75">
      <c r="A40" s="125"/>
      <c r="B40" s="125"/>
      <c r="C40" s="125"/>
      <c r="D40" s="125"/>
      <c r="E40" s="126"/>
      <c r="F40" s="126"/>
      <c r="G40" s="126"/>
      <c r="H40" s="123"/>
      <c r="I40" s="123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51"/>
      <c r="G41" s="51"/>
      <c r="H41" s="52"/>
      <c r="I41" s="53"/>
      <c r="J41" s="4"/>
      <c r="K41" s="4"/>
      <c r="L41" s="4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4"/>
      <c r="K42" s="4"/>
      <c r="L42" s="4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4"/>
      <c r="K43" s="4"/>
      <c r="L43" s="4"/>
    </row>
    <row r="44" spans="1:12" ht="12.75" customHeight="1">
      <c r="A44" s="118" t="s">
        <v>32</v>
      </c>
      <c r="B44" s="118"/>
      <c r="C44" s="123"/>
      <c r="D44" s="123"/>
      <c r="E44" s="28"/>
      <c r="F44" s="122"/>
      <c r="G44" s="122"/>
      <c r="H44" s="122"/>
      <c r="I44" s="122"/>
      <c r="J44" s="4"/>
      <c r="K44" s="4"/>
      <c r="L44" s="4"/>
    </row>
    <row r="45" spans="1:12" ht="12.75">
      <c r="A45" s="45"/>
      <c r="B45" s="46"/>
      <c r="C45" s="124"/>
      <c r="D45" s="124"/>
      <c r="E45" s="14"/>
      <c r="F45" s="124"/>
      <c r="G45" s="124"/>
      <c r="H45" s="57"/>
      <c r="I45" s="58"/>
      <c r="J45" s="4"/>
      <c r="K45" s="4"/>
      <c r="L45" s="4"/>
    </row>
    <row r="46" spans="1:12" ht="12.75" customHeight="1">
      <c r="A46" s="118" t="s">
        <v>33</v>
      </c>
      <c r="B46" s="118"/>
      <c r="C46" s="122" t="s">
        <v>34</v>
      </c>
      <c r="D46" s="122"/>
      <c r="E46" s="122"/>
      <c r="F46" s="122"/>
      <c r="G46" s="122"/>
      <c r="H46" s="122"/>
      <c r="I46" s="122"/>
      <c r="J46" s="4"/>
      <c r="K46" s="4"/>
      <c r="L46" s="4"/>
    </row>
    <row r="47" spans="1:12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18" t="s">
        <v>36</v>
      </c>
      <c r="B48" s="118"/>
      <c r="C48" s="121" t="s">
        <v>37</v>
      </c>
      <c r="D48" s="121"/>
      <c r="E48" s="121"/>
      <c r="F48" s="14"/>
      <c r="G48" s="32" t="s">
        <v>38</v>
      </c>
      <c r="H48" s="121" t="s">
        <v>39</v>
      </c>
      <c r="I48" s="121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18" t="s">
        <v>16</v>
      </c>
      <c r="B50" s="118"/>
      <c r="C50" s="119" t="s">
        <v>17</v>
      </c>
      <c r="D50" s="119"/>
      <c r="E50" s="119"/>
      <c r="F50" s="119"/>
      <c r="G50" s="119"/>
      <c r="H50" s="119"/>
      <c r="I50" s="119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20" t="s">
        <v>40</v>
      </c>
      <c r="B52" s="120"/>
      <c r="C52" s="121" t="s">
        <v>41</v>
      </c>
      <c r="D52" s="121"/>
      <c r="E52" s="121"/>
      <c r="F52" s="121"/>
      <c r="G52" s="121"/>
      <c r="H52" s="121"/>
      <c r="I52" s="121"/>
      <c r="J52" s="4"/>
      <c r="K52" s="4"/>
      <c r="L52" s="4"/>
    </row>
    <row r="53" spans="1:12" ht="12.75">
      <c r="A53" s="59"/>
      <c r="B53" s="27"/>
      <c r="C53" s="115" t="s">
        <v>42</v>
      </c>
      <c r="D53" s="115"/>
      <c r="E53" s="115"/>
      <c r="F53" s="115"/>
      <c r="G53" s="115"/>
      <c r="H53" s="115"/>
      <c r="I53" s="61"/>
      <c r="J53" s="4"/>
      <c r="K53" s="4"/>
      <c r="L53" s="4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4"/>
      <c r="K54" s="4"/>
      <c r="L54" s="4"/>
    </row>
    <row r="55" spans="1:12" ht="12.75">
      <c r="A55" s="59"/>
      <c r="B55" s="116" t="s">
        <v>43</v>
      </c>
      <c r="C55" s="116"/>
      <c r="D55" s="116"/>
      <c r="E55" s="116"/>
      <c r="F55" s="62"/>
      <c r="G55" s="62"/>
      <c r="H55" s="62"/>
      <c r="I55" s="63"/>
      <c r="J55" s="4"/>
      <c r="K55" s="4"/>
      <c r="L55" s="4"/>
    </row>
    <row r="56" spans="1:12" ht="12.75">
      <c r="A56" s="59"/>
      <c r="B56" s="112" t="s">
        <v>44</v>
      </c>
      <c r="C56" s="112"/>
      <c r="D56" s="112"/>
      <c r="E56" s="112"/>
      <c r="F56" s="112"/>
      <c r="G56" s="112"/>
      <c r="H56" s="112"/>
      <c r="I56" s="112"/>
      <c r="J56" s="4"/>
      <c r="K56" s="4"/>
      <c r="L56" s="4"/>
    </row>
    <row r="57" spans="1:12" ht="12.75">
      <c r="A57" s="59"/>
      <c r="B57" s="117" t="s">
        <v>45</v>
      </c>
      <c r="C57" s="117"/>
      <c r="D57" s="117"/>
      <c r="E57" s="117"/>
      <c r="F57" s="117"/>
      <c r="G57" s="117"/>
      <c r="H57" s="117"/>
      <c r="I57" s="63"/>
      <c r="J57" s="4"/>
      <c r="K57" s="4"/>
      <c r="L57" s="4"/>
    </row>
    <row r="58" spans="1:12" ht="12.75">
      <c r="A58" s="59"/>
      <c r="B58" s="112" t="s">
        <v>46</v>
      </c>
      <c r="C58" s="112"/>
      <c r="D58" s="112"/>
      <c r="E58" s="112"/>
      <c r="F58" s="112"/>
      <c r="G58" s="112"/>
      <c r="H58" s="112"/>
      <c r="I58" s="112"/>
      <c r="J58" s="4"/>
      <c r="K58" s="4"/>
      <c r="L58" s="4"/>
    </row>
    <row r="59" spans="1:12" ht="12.75">
      <c r="A59" s="59"/>
      <c r="B59" s="112" t="s">
        <v>47</v>
      </c>
      <c r="C59" s="112"/>
      <c r="D59" s="112"/>
      <c r="E59" s="112"/>
      <c r="F59" s="112"/>
      <c r="G59" s="112"/>
      <c r="H59" s="112"/>
      <c r="I59" s="112"/>
      <c r="J59" s="4"/>
      <c r="K59" s="4"/>
      <c r="L59" s="4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4"/>
      <c r="K60" s="4"/>
      <c r="L60" s="4"/>
    </row>
    <row r="61" spans="1:12" ht="12.75">
      <c r="A61" s="67"/>
      <c r="B61" s="14"/>
      <c r="C61" s="14"/>
      <c r="D61" s="14"/>
      <c r="E61" s="14"/>
      <c r="F61" s="14"/>
      <c r="G61" s="68"/>
      <c r="H61" s="69"/>
      <c r="I61" s="70"/>
      <c r="J61" s="4"/>
      <c r="K61" s="4"/>
      <c r="L61" s="4"/>
    </row>
    <row r="62" spans="1:12" ht="12.75">
      <c r="A62" s="13"/>
      <c r="B62" s="14"/>
      <c r="C62" s="14"/>
      <c r="D62" s="14"/>
      <c r="E62" s="27" t="s">
        <v>48</v>
      </c>
      <c r="F62" s="37"/>
      <c r="G62" s="113" t="s">
        <v>49</v>
      </c>
      <c r="H62" s="113"/>
      <c r="I62" s="113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14"/>
      <c r="H63" s="114"/>
      <c r="I63" s="74"/>
      <c r="J63" s="4"/>
      <c r="K63" s="4"/>
      <c r="L63" s="4"/>
    </row>
  </sheetData>
  <sheetProtection selectLockedCells="1" selectUnlockedCells="1"/>
  <mergeCells count="73">
    <mergeCell ref="A8:B8"/>
    <mergeCell ref="C8:D8"/>
    <mergeCell ref="A10:B11"/>
    <mergeCell ref="C10:D10"/>
    <mergeCell ref="A1:C1"/>
    <mergeCell ref="A2:D2"/>
    <mergeCell ref="A4:I4"/>
    <mergeCell ref="A6:B6"/>
    <mergeCell ref="C6:D6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5" right="0.75" top="1" bottom="1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75" customWidth="1"/>
    <col min="10" max="11" width="9.8515625" style="75" customWidth="1"/>
    <col min="12" max="16384" width="9.140625" style="75" customWidth="1"/>
  </cols>
  <sheetData>
    <row r="1" spans="1:11" ht="12.75" customHeight="1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2.75" customHeight="1">
      <c r="A2" s="153" t="s">
        <v>335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2.75" customHeight="1">
      <c r="A3" s="154" t="s">
        <v>340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22.5" customHeight="1">
      <c r="A4" s="155" t="s">
        <v>51</v>
      </c>
      <c r="B4" s="155"/>
      <c r="C4" s="155"/>
      <c r="D4" s="155"/>
      <c r="E4" s="155"/>
      <c r="F4" s="155"/>
      <c r="G4" s="155"/>
      <c r="H4" s="155"/>
      <c r="I4" s="76" t="s">
        <v>52</v>
      </c>
      <c r="J4" s="77" t="s">
        <v>53</v>
      </c>
      <c r="K4" s="78" t="s">
        <v>54</v>
      </c>
    </row>
    <row r="5" spans="1:11" ht="12.75">
      <c r="A5" s="150">
        <v>1</v>
      </c>
      <c r="B5" s="150"/>
      <c r="C5" s="150"/>
      <c r="D5" s="150"/>
      <c r="E5" s="150"/>
      <c r="F5" s="150"/>
      <c r="G5" s="150"/>
      <c r="H5" s="150"/>
      <c r="I5" s="80">
        <v>2</v>
      </c>
      <c r="J5" s="79">
        <v>3</v>
      </c>
      <c r="K5" s="79">
        <v>4</v>
      </c>
    </row>
    <row r="6" spans="1:11" ht="12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2.75" customHeight="1">
      <c r="A7" s="141" t="s">
        <v>55</v>
      </c>
      <c r="B7" s="141"/>
      <c r="C7" s="141"/>
      <c r="D7" s="141"/>
      <c r="E7" s="141"/>
      <c r="F7" s="141"/>
      <c r="G7" s="141"/>
      <c r="H7" s="141"/>
      <c r="I7" s="81">
        <v>1</v>
      </c>
      <c r="J7" s="82"/>
      <c r="K7" s="82"/>
    </row>
    <row r="8" spans="1:11" ht="12.75" customHeight="1">
      <c r="A8" s="145" t="s">
        <v>56</v>
      </c>
      <c r="B8" s="145"/>
      <c r="C8" s="145"/>
      <c r="D8" s="145"/>
      <c r="E8" s="145"/>
      <c r="F8" s="145"/>
      <c r="G8" s="145"/>
      <c r="H8" s="145"/>
      <c r="I8" s="83">
        <v>2</v>
      </c>
      <c r="J8" s="84">
        <f>J9+J16+J26+J35+J39</f>
        <v>335612379</v>
      </c>
      <c r="K8" s="84">
        <f>K9+K16+K26+K35+K39</f>
        <v>337044350</v>
      </c>
    </row>
    <row r="9" spans="1:11" ht="12.75" customHeight="1">
      <c r="A9" s="142" t="s">
        <v>57</v>
      </c>
      <c r="B9" s="142"/>
      <c r="C9" s="142"/>
      <c r="D9" s="142"/>
      <c r="E9" s="142"/>
      <c r="F9" s="142"/>
      <c r="G9" s="142"/>
      <c r="H9" s="142"/>
      <c r="I9" s="83">
        <v>3</v>
      </c>
      <c r="J9" s="84">
        <f>SUM(J10:J15)</f>
        <v>229484</v>
      </c>
      <c r="K9" s="84">
        <f>SUM(K10:K15)</f>
        <v>165831</v>
      </c>
    </row>
    <row r="10" spans="1:11" ht="12.75" customHeight="1">
      <c r="A10" s="142" t="s">
        <v>58</v>
      </c>
      <c r="B10" s="142"/>
      <c r="C10" s="142"/>
      <c r="D10" s="142"/>
      <c r="E10" s="142"/>
      <c r="F10" s="142"/>
      <c r="G10" s="142"/>
      <c r="H10" s="142"/>
      <c r="I10" s="83">
        <v>4</v>
      </c>
      <c r="J10" s="85"/>
      <c r="K10" s="85"/>
    </row>
    <row r="11" spans="1:11" ht="12.75" customHeight="1">
      <c r="A11" s="142" t="s">
        <v>59</v>
      </c>
      <c r="B11" s="142"/>
      <c r="C11" s="142"/>
      <c r="D11" s="142"/>
      <c r="E11" s="142"/>
      <c r="F11" s="142"/>
      <c r="G11" s="142"/>
      <c r="H11" s="142"/>
      <c r="I11" s="83">
        <v>5</v>
      </c>
      <c r="J11" s="85">
        <v>229484</v>
      </c>
      <c r="K11" s="85">
        <v>165831</v>
      </c>
    </row>
    <row r="12" spans="1:11" ht="12.75" customHeight="1">
      <c r="A12" s="142" t="s">
        <v>60</v>
      </c>
      <c r="B12" s="142"/>
      <c r="C12" s="142"/>
      <c r="D12" s="142"/>
      <c r="E12" s="142"/>
      <c r="F12" s="142"/>
      <c r="G12" s="142"/>
      <c r="H12" s="142"/>
      <c r="I12" s="83">
        <v>6</v>
      </c>
      <c r="J12" s="85"/>
      <c r="K12" s="85"/>
    </row>
    <row r="13" spans="1:11" ht="12.75" customHeight="1">
      <c r="A13" s="142" t="s">
        <v>61</v>
      </c>
      <c r="B13" s="142"/>
      <c r="C13" s="142"/>
      <c r="D13" s="142"/>
      <c r="E13" s="142"/>
      <c r="F13" s="142"/>
      <c r="G13" s="142"/>
      <c r="H13" s="142"/>
      <c r="I13" s="83">
        <v>7</v>
      </c>
      <c r="J13" s="85"/>
      <c r="K13" s="85"/>
    </row>
    <row r="14" spans="1:11" ht="12.75" customHeight="1">
      <c r="A14" s="142" t="s">
        <v>62</v>
      </c>
      <c r="B14" s="142"/>
      <c r="C14" s="142"/>
      <c r="D14" s="142"/>
      <c r="E14" s="142"/>
      <c r="F14" s="142"/>
      <c r="G14" s="142"/>
      <c r="H14" s="142"/>
      <c r="I14" s="83">
        <v>8</v>
      </c>
      <c r="J14" s="85"/>
      <c r="K14" s="85"/>
    </row>
    <row r="15" spans="1:11" ht="12.75" customHeight="1">
      <c r="A15" s="142" t="s">
        <v>63</v>
      </c>
      <c r="B15" s="142"/>
      <c r="C15" s="142"/>
      <c r="D15" s="142"/>
      <c r="E15" s="142"/>
      <c r="F15" s="142"/>
      <c r="G15" s="142"/>
      <c r="H15" s="142"/>
      <c r="I15" s="83">
        <v>9</v>
      </c>
      <c r="J15" s="85"/>
      <c r="K15" s="85"/>
    </row>
    <row r="16" spans="1:11" ht="12.75" customHeight="1">
      <c r="A16" s="142" t="s">
        <v>64</v>
      </c>
      <c r="B16" s="142"/>
      <c r="C16" s="142"/>
      <c r="D16" s="142"/>
      <c r="E16" s="142"/>
      <c r="F16" s="142"/>
      <c r="G16" s="142"/>
      <c r="H16" s="142"/>
      <c r="I16" s="83">
        <v>10</v>
      </c>
      <c r="J16" s="84">
        <f>SUM(J17:J25)</f>
        <v>181097987</v>
      </c>
      <c r="K16" s="84">
        <f>SUM(K17:K25)</f>
        <v>182884015</v>
      </c>
    </row>
    <row r="17" spans="1:11" ht="12.75" customHeight="1">
      <c r="A17" s="142" t="s">
        <v>65</v>
      </c>
      <c r="B17" s="142"/>
      <c r="C17" s="142"/>
      <c r="D17" s="142"/>
      <c r="E17" s="142"/>
      <c r="F17" s="142"/>
      <c r="G17" s="142"/>
      <c r="H17" s="142"/>
      <c r="I17" s="83">
        <v>11</v>
      </c>
      <c r="J17" s="85">
        <v>53578445</v>
      </c>
      <c r="K17" s="85">
        <v>53578445</v>
      </c>
    </row>
    <row r="18" spans="1:11" ht="12.75" customHeight="1">
      <c r="A18" s="142" t="s">
        <v>66</v>
      </c>
      <c r="B18" s="142"/>
      <c r="C18" s="142"/>
      <c r="D18" s="142"/>
      <c r="E18" s="142"/>
      <c r="F18" s="142"/>
      <c r="G18" s="142"/>
      <c r="H18" s="142"/>
      <c r="I18" s="83">
        <v>12</v>
      </c>
      <c r="J18" s="85">
        <v>122609070</v>
      </c>
      <c r="K18" s="85">
        <v>118225483</v>
      </c>
    </row>
    <row r="19" spans="1:11" ht="12.75" customHeight="1">
      <c r="A19" s="142" t="s">
        <v>67</v>
      </c>
      <c r="B19" s="142"/>
      <c r="C19" s="142"/>
      <c r="D19" s="142"/>
      <c r="E19" s="142"/>
      <c r="F19" s="142"/>
      <c r="G19" s="142"/>
      <c r="H19" s="142"/>
      <c r="I19" s="83">
        <v>13</v>
      </c>
      <c r="J19" s="85">
        <v>507459</v>
      </c>
      <c r="K19" s="85">
        <v>464023</v>
      </c>
    </row>
    <row r="20" spans="1:11" ht="12.75" customHeight="1">
      <c r="A20" s="142" t="s">
        <v>68</v>
      </c>
      <c r="B20" s="142"/>
      <c r="C20" s="142"/>
      <c r="D20" s="142"/>
      <c r="E20" s="142"/>
      <c r="F20" s="142"/>
      <c r="G20" s="142"/>
      <c r="H20" s="142"/>
      <c r="I20" s="83">
        <v>14</v>
      </c>
      <c r="J20" s="85">
        <v>198378</v>
      </c>
      <c r="K20" s="85">
        <v>102720</v>
      </c>
    </row>
    <row r="21" spans="1:11" ht="12.75" customHeight="1">
      <c r="A21" s="142" t="s">
        <v>69</v>
      </c>
      <c r="B21" s="142"/>
      <c r="C21" s="142"/>
      <c r="D21" s="142"/>
      <c r="E21" s="142"/>
      <c r="F21" s="142"/>
      <c r="G21" s="142"/>
      <c r="H21" s="142"/>
      <c r="I21" s="83">
        <v>15</v>
      </c>
      <c r="J21" s="85"/>
      <c r="K21" s="85"/>
    </row>
    <row r="22" spans="1:11" ht="12.75" customHeight="1">
      <c r="A22" s="142" t="s">
        <v>70</v>
      </c>
      <c r="B22" s="142"/>
      <c r="C22" s="142"/>
      <c r="D22" s="142"/>
      <c r="E22" s="142"/>
      <c r="F22" s="142"/>
      <c r="G22" s="142"/>
      <c r="H22" s="142"/>
      <c r="I22" s="83">
        <v>16</v>
      </c>
      <c r="J22" s="85"/>
      <c r="K22" s="85"/>
    </row>
    <row r="23" spans="1:11" ht="12.75" customHeight="1">
      <c r="A23" s="142" t="s">
        <v>71</v>
      </c>
      <c r="B23" s="142"/>
      <c r="C23" s="142"/>
      <c r="D23" s="142"/>
      <c r="E23" s="142"/>
      <c r="F23" s="142"/>
      <c r="G23" s="142"/>
      <c r="H23" s="142"/>
      <c r="I23" s="83">
        <v>17</v>
      </c>
      <c r="J23" s="85">
        <v>4144535</v>
      </c>
      <c r="K23" s="85">
        <v>10453244</v>
      </c>
    </row>
    <row r="24" spans="1:11" ht="12.75" customHeight="1">
      <c r="A24" s="142" t="s">
        <v>72</v>
      </c>
      <c r="B24" s="142"/>
      <c r="C24" s="142"/>
      <c r="D24" s="142"/>
      <c r="E24" s="142"/>
      <c r="F24" s="142"/>
      <c r="G24" s="142"/>
      <c r="H24" s="142"/>
      <c r="I24" s="83">
        <v>18</v>
      </c>
      <c r="J24" s="85">
        <v>60100</v>
      </c>
      <c r="K24" s="85">
        <v>60100</v>
      </c>
    </row>
    <row r="25" spans="1:11" ht="12.75" customHeight="1">
      <c r="A25" s="142" t="s">
        <v>73</v>
      </c>
      <c r="B25" s="142"/>
      <c r="C25" s="142"/>
      <c r="D25" s="142"/>
      <c r="E25" s="142"/>
      <c r="F25" s="142"/>
      <c r="G25" s="142"/>
      <c r="H25" s="142"/>
      <c r="I25" s="83">
        <v>19</v>
      </c>
      <c r="J25" s="85"/>
      <c r="K25" s="85"/>
    </row>
    <row r="26" spans="1:11" ht="12.75" customHeight="1">
      <c r="A26" s="142" t="s">
        <v>74</v>
      </c>
      <c r="B26" s="142"/>
      <c r="C26" s="142"/>
      <c r="D26" s="142"/>
      <c r="E26" s="142"/>
      <c r="F26" s="142"/>
      <c r="G26" s="142"/>
      <c r="H26" s="142"/>
      <c r="I26" s="83">
        <v>20</v>
      </c>
      <c r="J26" s="84">
        <f>SUM(J27:J34)</f>
        <v>154061038</v>
      </c>
      <c r="K26" s="84">
        <f>SUM(K27:K34)</f>
        <v>153764336</v>
      </c>
    </row>
    <row r="27" spans="1:11" ht="12.75" customHeight="1">
      <c r="A27" s="142" t="s">
        <v>75</v>
      </c>
      <c r="B27" s="142"/>
      <c r="C27" s="142"/>
      <c r="D27" s="142"/>
      <c r="E27" s="142"/>
      <c r="F27" s="142"/>
      <c r="G27" s="142"/>
      <c r="H27" s="142"/>
      <c r="I27" s="83">
        <v>21</v>
      </c>
      <c r="J27" s="85">
        <v>152059207</v>
      </c>
      <c r="K27" s="85">
        <v>152142904</v>
      </c>
    </row>
    <row r="28" spans="1:11" ht="12.75" customHeight="1">
      <c r="A28" s="142" t="s">
        <v>76</v>
      </c>
      <c r="B28" s="142"/>
      <c r="C28" s="142"/>
      <c r="D28" s="142"/>
      <c r="E28" s="142"/>
      <c r="F28" s="142"/>
      <c r="G28" s="142"/>
      <c r="H28" s="142"/>
      <c r="I28" s="83">
        <v>22</v>
      </c>
      <c r="J28" s="85"/>
      <c r="K28" s="85"/>
    </row>
    <row r="29" spans="1:11" ht="12.75" customHeight="1">
      <c r="A29" s="142" t="s">
        <v>77</v>
      </c>
      <c r="B29" s="142"/>
      <c r="C29" s="142"/>
      <c r="D29" s="142"/>
      <c r="E29" s="142"/>
      <c r="F29" s="142"/>
      <c r="G29" s="142"/>
      <c r="H29" s="142"/>
      <c r="I29" s="83">
        <v>23</v>
      </c>
      <c r="J29" s="85"/>
      <c r="K29" s="85"/>
    </row>
    <row r="30" spans="1:11" ht="12.75" customHeight="1">
      <c r="A30" s="142" t="s">
        <v>78</v>
      </c>
      <c r="B30" s="142"/>
      <c r="C30" s="142"/>
      <c r="D30" s="142"/>
      <c r="E30" s="142"/>
      <c r="F30" s="142"/>
      <c r="G30" s="142"/>
      <c r="H30" s="142"/>
      <c r="I30" s="83">
        <v>24</v>
      </c>
      <c r="J30" s="85"/>
      <c r="K30" s="85"/>
    </row>
    <row r="31" spans="1:11" ht="12.75" customHeight="1">
      <c r="A31" s="142" t="s">
        <v>79</v>
      </c>
      <c r="B31" s="142"/>
      <c r="C31" s="142"/>
      <c r="D31" s="142"/>
      <c r="E31" s="142"/>
      <c r="F31" s="142"/>
      <c r="G31" s="142"/>
      <c r="H31" s="142"/>
      <c r="I31" s="83">
        <v>25</v>
      </c>
      <c r="J31" s="85">
        <v>1409230</v>
      </c>
      <c r="K31" s="85">
        <v>1381498</v>
      </c>
    </row>
    <row r="32" spans="1:11" ht="12.75" customHeight="1">
      <c r="A32" s="142" t="s">
        <v>80</v>
      </c>
      <c r="B32" s="142"/>
      <c r="C32" s="142"/>
      <c r="D32" s="142"/>
      <c r="E32" s="142"/>
      <c r="F32" s="142"/>
      <c r="G32" s="142"/>
      <c r="H32" s="142"/>
      <c r="I32" s="83">
        <v>26</v>
      </c>
      <c r="J32" s="85">
        <v>592601</v>
      </c>
      <c r="K32" s="85">
        <v>239934</v>
      </c>
    </row>
    <row r="33" spans="1:11" ht="12.75" customHeight="1">
      <c r="A33" s="142" t="s">
        <v>81</v>
      </c>
      <c r="B33" s="142"/>
      <c r="C33" s="142"/>
      <c r="D33" s="142"/>
      <c r="E33" s="142"/>
      <c r="F33" s="142"/>
      <c r="G33" s="142"/>
      <c r="H33" s="142"/>
      <c r="I33" s="83">
        <v>27</v>
      </c>
      <c r="J33" s="85"/>
      <c r="K33" s="85"/>
    </row>
    <row r="34" spans="1:11" ht="12.75" customHeight="1">
      <c r="A34" s="142" t="s">
        <v>82</v>
      </c>
      <c r="B34" s="142"/>
      <c r="C34" s="142"/>
      <c r="D34" s="142"/>
      <c r="E34" s="142"/>
      <c r="F34" s="142"/>
      <c r="G34" s="142"/>
      <c r="H34" s="142"/>
      <c r="I34" s="83">
        <v>28</v>
      </c>
      <c r="J34" s="85"/>
      <c r="K34" s="85"/>
    </row>
    <row r="35" spans="1:11" ht="12.75" customHeight="1">
      <c r="A35" s="142" t="s">
        <v>83</v>
      </c>
      <c r="B35" s="142"/>
      <c r="C35" s="142"/>
      <c r="D35" s="142"/>
      <c r="E35" s="142"/>
      <c r="F35" s="142"/>
      <c r="G35" s="142"/>
      <c r="H35" s="142"/>
      <c r="I35" s="83">
        <v>29</v>
      </c>
      <c r="J35" s="84">
        <f>SUM(J36:J38)</f>
        <v>0</v>
      </c>
      <c r="K35" s="84">
        <f>SUM(K36:K38)</f>
        <v>0</v>
      </c>
    </row>
    <row r="36" spans="1:11" ht="12.75" customHeight="1">
      <c r="A36" s="142" t="s">
        <v>84</v>
      </c>
      <c r="B36" s="142"/>
      <c r="C36" s="142"/>
      <c r="D36" s="142"/>
      <c r="E36" s="142"/>
      <c r="F36" s="142"/>
      <c r="G36" s="142"/>
      <c r="H36" s="142"/>
      <c r="I36" s="83">
        <v>30</v>
      </c>
      <c r="J36" s="85"/>
      <c r="K36" s="85"/>
    </row>
    <row r="37" spans="1:11" ht="12.75" customHeight="1">
      <c r="A37" s="142" t="s">
        <v>85</v>
      </c>
      <c r="B37" s="142"/>
      <c r="C37" s="142"/>
      <c r="D37" s="142"/>
      <c r="E37" s="142"/>
      <c r="F37" s="142"/>
      <c r="G37" s="142"/>
      <c r="H37" s="142"/>
      <c r="I37" s="83">
        <v>31</v>
      </c>
      <c r="J37" s="85"/>
      <c r="K37" s="85"/>
    </row>
    <row r="38" spans="1:11" ht="12.75" customHeight="1">
      <c r="A38" s="142" t="s">
        <v>86</v>
      </c>
      <c r="B38" s="142"/>
      <c r="C38" s="142"/>
      <c r="D38" s="142"/>
      <c r="E38" s="142"/>
      <c r="F38" s="142"/>
      <c r="G38" s="142"/>
      <c r="H38" s="142"/>
      <c r="I38" s="83">
        <v>32</v>
      </c>
      <c r="J38" s="85"/>
      <c r="K38" s="85"/>
    </row>
    <row r="39" spans="1:11" ht="12.75" customHeight="1">
      <c r="A39" s="142" t="s">
        <v>87</v>
      </c>
      <c r="B39" s="142"/>
      <c r="C39" s="142"/>
      <c r="D39" s="142"/>
      <c r="E39" s="142"/>
      <c r="F39" s="142"/>
      <c r="G39" s="142"/>
      <c r="H39" s="142"/>
      <c r="I39" s="83">
        <v>33</v>
      </c>
      <c r="J39" s="85">
        <v>223870</v>
      </c>
      <c r="K39" s="85">
        <v>230168</v>
      </c>
    </row>
    <row r="40" spans="1:11" ht="12.75" customHeight="1">
      <c r="A40" s="145" t="s">
        <v>88</v>
      </c>
      <c r="B40" s="145"/>
      <c r="C40" s="145"/>
      <c r="D40" s="145"/>
      <c r="E40" s="145"/>
      <c r="F40" s="145"/>
      <c r="G40" s="145"/>
      <c r="H40" s="145"/>
      <c r="I40" s="83">
        <v>34</v>
      </c>
      <c r="J40" s="84">
        <f>J41+J49+J56+J64</f>
        <v>186796724</v>
      </c>
      <c r="K40" s="84">
        <f>K41+K49+K56+K64</f>
        <v>171632669</v>
      </c>
    </row>
    <row r="41" spans="1:11" ht="12.75" customHeight="1">
      <c r="A41" s="142" t="s">
        <v>89</v>
      </c>
      <c r="B41" s="142"/>
      <c r="C41" s="142"/>
      <c r="D41" s="142"/>
      <c r="E41" s="142"/>
      <c r="F41" s="142"/>
      <c r="G41" s="142"/>
      <c r="H41" s="142"/>
      <c r="I41" s="83">
        <v>35</v>
      </c>
      <c r="J41" s="84">
        <v>31161173</v>
      </c>
      <c r="K41" s="84">
        <f>SUM(K42:K48)</f>
        <v>21383119</v>
      </c>
    </row>
    <row r="42" spans="1:11" ht="12.75" customHeight="1">
      <c r="A42" s="142" t="s">
        <v>90</v>
      </c>
      <c r="B42" s="142"/>
      <c r="C42" s="142"/>
      <c r="D42" s="142"/>
      <c r="E42" s="142"/>
      <c r="F42" s="142"/>
      <c r="G42" s="142"/>
      <c r="H42" s="142"/>
      <c r="I42" s="83">
        <v>36</v>
      </c>
      <c r="J42" s="85">
        <v>243130</v>
      </c>
      <c r="K42" s="85">
        <v>177608</v>
      </c>
    </row>
    <row r="43" spans="1:11" ht="12.75" customHeight="1">
      <c r="A43" s="142" t="s">
        <v>91</v>
      </c>
      <c r="B43" s="142"/>
      <c r="C43" s="142"/>
      <c r="D43" s="142"/>
      <c r="E43" s="142"/>
      <c r="F43" s="142"/>
      <c r="G43" s="142"/>
      <c r="H43" s="142"/>
      <c r="I43" s="83">
        <v>37</v>
      </c>
      <c r="J43" s="85"/>
      <c r="K43" s="85"/>
    </row>
    <row r="44" spans="1:11" ht="12.75" customHeight="1">
      <c r="A44" s="142" t="s">
        <v>92</v>
      </c>
      <c r="B44" s="142"/>
      <c r="C44" s="142"/>
      <c r="D44" s="142"/>
      <c r="E44" s="142"/>
      <c r="F44" s="142"/>
      <c r="G44" s="142"/>
      <c r="H44" s="142"/>
      <c r="I44" s="83">
        <v>38</v>
      </c>
      <c r="J44" s="85"/>
      <c r="K44" s="85"/>
    </row>
    <row r="45" spans="1:11" ht="12.75" customHeight="1">
      <c r="A45" s="142" t="s">
        <v>93</v>
      </c>
      <c r="B45" s="142"/>
      <c r="C45" s="142"/>
      <c r="D45" s="142"/>
      <c r="E45" s="142"/>
      <c r="F45" s="142"/>
      <c r="G45" s="142"/>
      <c r="H45" s="142"/>
      <c r="I45" s="83">
        <v>39</v>
      </c>
      <c r="J45" s="85">
        <v>30447849</v>
      </c>
      <c r="K45" s="85">
        <v>20773048</v>
      </c>
    </row>
    <row r="46" spans="1:11" ht="12.75" customHeight="1">
      <c r="A46" s="142" t="s">
        <v>94</v>
      </c>
      <c r="B46" s="142"/>
      <c r="C46" s="142"/>
      <c r="D46" s="142"/>
      <c r="E46" s="142"/>
      <c r="F46" s="142"/>
      <c r="G46" s="142"/>
      <c r="H46" s="142"/>
      <c r="I46" s="83">
        <v>40</v>
      </c>
      <c r="J46" s="85">
        <v>470194</v>
      </c>
      <c r="K46" s="85">
        <v>432463</v>
      </c>
    </row>
    <row r="47" spans="1:11" ht="12.75" customHeight="1">
      <c r="A47" s="142" t="s">
        <v>95</v>
      </c>
      <c r="B47" s="142"/>
      <c r="C47" s="142"/>
      <c r="D47" s="142"/>
      <c r="E47" s="142"/>
      <c r="F47" s="142"/>
      <c r="G47" s="142"/>
      <c r="H47" s="142"/>
      <c r="I47" s="83">
        <v>41</v>
      </c>
      <c r="J47" s="85"/>
      <c r="K47" s="85"/>
    </row>
    <row r="48" spans="1:11" ht="12.75" customHeight="1">
      <c r="A48" s="142" t="s">
        <v>96</v>
      </c>
      <c r="B48" s="142"/>
      <c r="C48" s="142"/>
      <c r="D48" s="142"/>
      <c r="E48" s="142"/>
      <c r="F48" s="142"/>
      <c r="G48" s="142"/>
      <c r="H48" s="142"/>
      <c r="I48" s="83">
        <v>42</v>
      </c>
      <c r="J48" s="85"/>
      <c r="K48" s="85"/>
    </row>
    <row r="49" spans="1:11" ht="12.75" customHeight="1">
      <c r="A49" s="142" t="s">
        <v>97</v>
      </c>
      <c r="B49" s="142"/>
      <c r="C49" s="142"/>
      <c r="D49" s="142"/>
      <c r="E49" s="142"/>
      <c r="F49" s="142"/>
      <c r="G49" s="142"/>
      <c r="H49" s="142"/>
      <c r="I49" s="83">
        <v>43</v>
      </c>
      <c r="J49" s="84">
        <f>SUM(J50:J55)</f>
        <v>140684429</v>
      </c>
      <c r="K49" s="84">
        <f>SUM(K50:K55)</f>
        <v>140064165</v>
      </c>
    </row>
    <row r="50" spans="1:11" ht="12.75" customHeight="1">
      <c r="A50" s="142" t="s">
        <v>98</v>
      </c>
      <c r="B50" s="142"/>
      <c r="C50" s="142"/>
      <c r="D50" s="142"/>
      <c r="E50" s="142"/>
      <c r="F50" s="142"/>
      <c r="G50" s="142"/>
      <c r="H50" s="142"/>
      <c r="I50" s="83">
        <v>44</v>
      </c>
      <c r="J50" s="85">
        <v>104439700</v>
      </c>
      <c r="K50" s="85">
        <v>114614512</v>
      </c>
    </row>
    <row r="51" spans="1:11" ht="12.75" customHeight="1">
      <c r="A51" s="142" t="s">
        <v>99</v>
      </c>
      <c r="B51" s="142"/>
      <c r="C51" s="142"/>
      <c r="D51" s="142"/>
      <c r="E51" s="142"/>
      <c r="F51" s="142"/>
      <c r="G51" s="142"/>
      <c r="H51" s="142"/>
      <c r="I51" s="83">
        <v>45</v>
      </c>
      <c r="J51" s="85">
        <v>35386828</v>
      </c>
      <c r="K51" s="85">
        <v>24269130</v>
      </c>
    </row>
    <row r="52" spans="1:11" ht="12.75" customHeight="1">
      <c r="A52" s="142" t="s">
        <v>100</v>
      </c>
      <c r="B52" s="142"/>
      <c r="C52" s="142"/>
      <c r="D52" s="142"/>
      <c r="E52" s="142"/>
      <c r="F52" s="142"/>
      <c r="G52" s="142"/>
      <c r="H52" s="142"/>
      <c r="I52" s="83">
        <v>46</v>
      </c>
      <c r="J52" s="85"/>
      <c r="K52" s="85"/>
    </row>
    <row r="53" spans="1:11" ht="12.75" customHeight="1">
      <c r="A53" s="142" t="s">
        <v>101</v>
      </c>
      <c r="B53" s="142"/>
      <c r="C53" s="142"/>
      <c r="D53" s="142"/>
      <c r="E53" s="142"/>
      <c r="F53" s="142"/>
      <c r="G53" s="142"/>
      <c r="H53" s="142"/>
      <c r="I53" s="83">
        <v>47</v>
      </c>
      <c r="J53" s="85">
        <v>7843</v>
      </c>
      <c r="K53" s="85">
        <v>79484</v>
      </c>
    </row>
    <row r="54" spans="1:11" ht="12.75" customHeight="1">
      <c r="A54" s="142" t="s">
        <v>102</v>
      </c>
      <c r="B54" s="142"/>
      <c r="C54" s="142"/>
      <c r="D54" s="142"/>
      <c r="E54" s="142"/>
      <c r="F54" s="142"/>
      <c r="G54" s="142"/>
      <c r="H54" s="142"/>
      <c r="I54" s="83">
        <v>48</v>
      </c>
      <c r="J54" s="85">
        <v>625868</v>
      </c>
      <c r="K54" s="85">
        <v>412026</v>
      </c>
    </row>
    <row r="55" spans="1:11" ht="12.75" customHeight="1">
      <c r="A55" s="142" t="s">
        <v>103</v>
      </c>
      <c r="B55" s="142"/>
      <c r="C55" s="142"/>
      <c r="D55" s="142"/>
      <c r="E55" s="142"/>
      <c r="F55" s="142"/>
      <c r="G55" s="142"/>
      <c r="H55" s="142"/>
      <c r="I55" s="83">
        <v>49</v>
      </c>
      <c r="J55" s="85">
        <v>224190</v>
      </c>
      <c r="K55" s="85">
        <v>689013</v>
      </c>
    </row>
    <row r="56" spans="1:11" ht="12.75" customHeight="1">
      <c r="A56" s="142" t="s">
        <v>104</v>
      </c>
      <c r="B56" s="142"/>
      <c r="C56" s="142"/>
      <c r="D56" s="142"/>
      <c r="E56" s="142"/>
      <c r="F56" s="142"/>
      <c r="G56" s="142"/>
      <c r="H56" s="142"/>
      <c r="I56" s="83">
        <v>50</v>
      </c>
      <c r="J56" s="84">
        <f>SUM(J57:J63)</f>
        <v>10776982</v>
      </c>
      <c r="K56" s="84">
        <f>SUM(K57:K63)</f>
        <v>8299693</v>
      </c>
    </row>
    <row r="57" spans="1:11" ht="12.75" customHeight="1">
      <c r="A57" s="142" t="s">
        <v>75</v>
      </c>
      <c r="B57" s="142"/>
      <c r="C57" s="142"/>
      <c r="D57" s="142"/>
      <c r="E57" s="142"/>
      <c r="F57" s="142"/>
      <c r="G57" s="142"/>
      <c r="H57" s="142"/>
      <c r="I57" s="83">
        <v>51</v>
      </c>
      <c r="J57" s="85"/>
      <c r="K57" s="85"/>
    </row>
    <row r="58" spans="1:11" ht="12.75" customHeight="1">
      <c r="A58" s="142" t="s">
        <v>76</v>
      </c>
      <c r="B58" s="142"/>
      <c r="C58" s="142"/>
      <c r="D58" s="142"/>
      <c r="E58" s="142"/>
      <c r="F58" s="142"/>
      <c r="G58" s="142"/>
      <c r="H58" s="142"/>
      <c r="I58" s="83">
        <v>52</v>
      </c>
      <c r="J58" s="85">
        <v>3474076</v>
      </c>
      <c r="K58" s="85">
        <v>1699867</v>
      </c>
    </row>
    <row r="59" spans="1:11" ht="12.75" customHeight="1">
      <c r="A59" s="142" t="s">
        <v>105</v>
      </c>
      <c r="B59" s="142"/>
      <c r="C59" s="142"/>
      <c r="D59" s="142"/>
      <c r="E59" s="142"/>
      <c r="F59" s="142"/>
      <c r="G59" s="142"/>
      <c r="H59" s="142"/>
      <c r="I59" s="83">
        <v>53</v>
      </c>
      <c r="J59" s="85"/>
      <c r="K59" s="85"/>
    </row>
    <row r="60" spans="1:11" ht="12.75" customHeight="1">
      <c r="A60" s="142" t="s">
        <v>78</v>
      </c>
      <c r="B60" s="142"/>
      <c r="C60" s="142"/>
      <c r="D60" s="142"/>
      <c r="E60" s="142"/>
      <c r="F60" s="142"/>
      <c r="G60" s="142"/>
      <c r="H60" s="142"/>
      <c r="I60" s="83">
        <v>54</v>
      </c>
      <c r="J60" s="85"/>
      <c r="K60" s="85"/>
    </row>
    <row r="61" spans="1:11" ht="12.75" customHeight="1">
      <c r="A61" s="142" t="s">
        <v>79</v>
      </c>
      <c r="B61" s="142"/>
      <c r="C61" s="142"/>
      <c r="D61" s="142"/>
      <c r="E61" s="142"/>
      <c r="F61" s="142"/>
      <c r="G61" s="142"/>
      <c r="H61" s="142"/>
      <c r="I61" s="83">
        <v>55</v>
      </c>
      <c r="J61" s="85">
        <v>6289722</v>
      </c>
      <c r="K61" s="85">
        <v>5858974</v>
      </c>
    </row>
    <row r="62" spans="1:11" ht="12.75" customHeight="1">
      <c r="A62" s="142" t="s">
        <v>80</v>
      </c>
      <c r="B62" s="142"/>
      <c r="C62" s="142"/>
      <c r="D62" s="142"/>
      <c r="E62" s="142"/>
      <c r="F62" s="142"/>
      <c r="G62" s="142"/>
      <c r="H62" s="142"/>
      <c r="I62" s="83">
        <v>56</v>
      </c>
      <c r="J62" s="85">
        <v>919081</v>
      </c>
      <c r="K62" s="85">
        <v>646749</v>
      </c>
    </row>
    <row r="63" spans="1:11" ht="12.75" customHeight="1">
      <c r="A63" s="142" t="s">
        <v>106</v>
      </c>
      <c r="B63" s="142"/>
      <c r="C63" s="142"/>
      <c r="D63" s="142"/>
      <c r="E63" s="142"/>
      <c r="F63" s="142"/>
      <c r="G63" s="142"/>
      <c r="H63" s="142"/>
      <c r="I63" s="83">
        <v>57</v>
      </c>
      <c r="J63" s="85">
        <v>94103</v>
      </c>
      <c r="K63" s="85">
        <v>94103</v>
      </c>
    </row>
    <row r="64" spans="1:11" ht="12.75" customHeight="1">
      <c r="A64" s="142" t="s">
        <v>107</v>
      </c>
      <c r="B64" s="142"/>
      <c r="C64" s="142"/>
      <c r="D64" s="142"/>
      <c r="E64" s="142"/>
      <c r="F64" s="142"/>
      <c r="G64" s="142"/>
      <c r="H64" s="142"/>
      <c r="I64" s="83">
        <v>58</v>
      </c>
      <c r="J64" s="85">
        <v>4174140</v>
      </c>
      <c r="K64" s="85">
        <v>1885692</v>
      </c>
    </row>
    <row r="65" spans="1:11" ht="12.75" customHeight="1">
      <c r="A65" s="145" t="s">
        <v>108</v>
      </c>
      <c r="B65" s="145"/>
      <c r="C65" s="145"/>
      <c r="D65" s="145"/>
      <c r="E65" s="145"/>
      <c r="F65" s="145"/>
      <c r="G65" s="145"/>
      <c r="H65" s="145"/>
      <c r="I65" s="83">
        <v>59</v>
      </c>
      <c r="J65" s="85">
        <v>109784</v>
      </c>
      <c r="K65" s="85">
        <v>63774</v>
      </c>
    </row>
    <row r="66" spans="1:11" ht="12.75" customHeight="1">
      <c r="A66" s="145" t="s">
        <v>109</v>
      </c>
      <c r="B66" s="145"/>
      <c r="C66" s="145"/>
      <c r="D66" s="145"/>
      <c r="E66" s="145"/>
      <c r="F66" s="145"/>
      <c r="G66" s="145"/>
      <c r="H66" s="145"/>
      <c r="I66" s="83">
        <v>60</v>
      </c>
      <c r="J66" s="84">
        <f>J7+J8+J40+J65</f>
        <v>522518887</v>
      </c>
      <c r="K66" s="84">
        <f>K7+K8+K40+K65</f>
        <v>508740793</v>
      </c>
    </row>
    <row r="67" spans="1:11" ht="12.75" customHeight="1">
      <c r="A67" s="149" t="s">
        <v>110</v>
      </c>
      <c r="B67" s="149"/>
      <c r="C67" s="149"/>
      <c r="D67" s="149"/>
      <c r="E67" s="149"/>
      <c r="F67" s="149"/>
      <c r="G67" s="149"/>
      <c r="H67" s="149"/>
      <c r="I67" s="86">
        <v>61</v>
      </c>
      <c r="J67" s="87">
        <v>5655628</v>
      </c>
      <c r="K67" s="87">
        <v>5982957</v>
      </c>
    </row>
    <row r="68" spans="1:11" ht="12.75" customHeight="1">
      <c r="A68" s="147" t="s">
        <v>111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ht="12.75" customHeight="1">
      <c r="A69" s="141" t="s">
        <v>112</v>
      </c>
      <c r="B69" s="141"/>
      <c r="C69" s="141"/>
      <c r="D69" s="141"/>
      <c r="E69" s="141"/>
      <c r="F69" s="141"/>
      <c r="G69" s="141"/>
      <c r="H69" s="141"/>
      <c r="I69" s="81">
        <v>62</v>
      </c>
      <c r="J69" s="88">
        <f>J70+J71+J72+J78+J79+J82+J85</f>
        <v>306663905</v>
      </c>
      <c r="K69" s="88">
        <f>K70+K71+K72+K78+K79+K82+K85</f>
        <v>304811476</v>
      </c>
    </row>
    <row r="70" spans="1:11" ht="12.75" customHeight="1">
      <c r="A70" s="142" t="s">
        <v>113</v>
      </c>
      <c r="B70" s="142"/>
      <c r="C70" s="142"/>
      <c r="D70" s="142"/>
      <c r="E70" s="142"/>
      <c r="F70" s="142"/>
      <c r="G70" s="142"/>
      <c r="H70" s="142"/>
      <c r="I70" s="83">
        <v>63</v>
      </c>
      <c r="J70" s="85">
        <v>32736800</v>
      </c>
      <c r="K70" s="85">
        <v>32736800</v>
      </c>
    </row>
    <row r="71" spans="1:11" ht="12.75" customHeight="1">
      <c r="A71" s="142" t="s">
        <v>114</v>
      </c>
      <c r="B71" s="142"/>
      <c r="C71" s="142"/>
      <c r="D71" s="142"/>
      <c r="E71" s="142"/>
      <c r="F71" s="142"/>
      <c r="G71" s="142"/>
      <c r="H71" s="142"/>
      <c r="I71" s="83">
        <v>64</v>
      </c>
      <c r="J71" s="85">
        <v>33668</v>
      </c>
      <c r="K71" s="85">
        <v>33668</v>
      </c>
    </row>
    <row r="72" spans="1:11" ht="12.75" customHeight="1">
      <c r="A72" s="142" t="s">
        <v>115</v>
      </c>
      <c r="B72" s="142"/>
      <c r="C72" s="142"/>
      <c r="D72" s="142"/>
      <c r="E72" s="142"/>
      <c r="F72" s="142"/>
      <c r="G72" s="142"/>
      <c r="H72" s="142"/>
      <c r="I72" s="83">
        <v>65</v>
      </c>
      <c r="J72" s="84">
        <f>J73+J74-J75+J76+J77</f>
        <v>9130740</v>
      </c>
      <c r="K72" s="84">
        <f>K73+K74-K75+K76+K77</f>
        <v>9024235</v>
      </c>
    </row>
    <row r="73" spans="1:11" ht="12.75" customHeight="1">
      <c r="A73" s="142" t="s">
        <v>116</v>
      </c>
      <c r="B73" s="142"/>
      <c r="C73" s="142"/>
      <c r="D73" s="142"/>
      <c r="E73" s="142"/>
      <c r="F73" s="142"/>
      <c r="G73" s="142"/>
      <c r="H73" s="142"/>
      <c r="I73" s="83">
        <v>66</v>
      </c>
      <c r="J73" s="85">
        <v>1877460</v>
      </c>
      <c r="K73" s="85">
        <v>1877460</v>
      </c>
    </row>
    <row r="74" spans="1:11" ht="12.75" customHeight="1">
      <c r="A74" s="142" t="s">
        <v>117</v>
      </c>
      <c r="B74" s="142"/>
      <c r="C74" s="142"/>
      <c r="D74" s="142"/>
      <c r="E74" s="142"/>
      <c r="F74" s="142"/>
      <c r="G74" s="142"/>
      <c r="H74" s="142"/>
      <c r="I74" s="83">
        <v>67</v>
      </c>
      <c r="J74" s="85">
        <v>21699</v>
      </c>
      <c r="K74" s="85">
        <v>21699</v>
      </c>
    </row>
    <row r="75" spans="1:11" ht="12.75" customHeight="1">
      <c r="A75" s="142" t="s">
        <v>118</v>
      </c>
      <c r="B75" s="142"/>
      <c r="C75" s="142"/>
      <c r="D75" s="142"/>
      <c r="E75" s="142"/>
      <c r="F75" s="142"/>
      <c r="G75" s="142"/>
      <c r="H75" s="142"/>
      <c r="I75" s="83">
        <v>68</v>
      </c>
      <c r="J75" s="85"/>
      <c r="K75" s="85"/>
    </row>
    <row r="76" spans="1:11" ht="12.75" customHeight="1">
      <c r="A76" s="142" t="s">
        <v>119</v>
      </c>
      <c r="B76" s="142"/>
      <c r="C76" s="142"/>
      <c r="D76" s="142"/>
      <c r="E76" s="142"/>
      <c r="F76" s="142"/>
      <c r="G76" s="142"/>
      <c r="H76" s="142"/>
      <c r="I76" s="83">
        <v>69</v>
      </c>
      <c r="J76" s="85"/>
      <c r="K76" s="85"/>
    </row>
    <row r="77" spans="1:11" ht="12.75" customHeight="1">
      <c r="A77" s="142" t="s">
        <v>120</v>
      </c>
      <c r="B77" s="142"/>
      <c r="C77" s="142"/>
      <c r="D77" s="142"/>
      <c r="E77" s="142"/>
      <c r="F77" s="142"/>
      <c r="G77" s="142"/>
      <c r="H77" s="142"/>
      <c r="I77" s="83">
        <v>70</v>
      </c>
      <c r="J77" s="85">
        <v>7231581</v>
      </c>
      <c r="K77" s="85">
        <v>7125076</v>
      </c>
    </row>
    <row r="78" spans="1:11" ht="12.75" customHeight="1">
      <c r="A78" s="142" t="s">
        <v>121</v>
      </c>
      <c r="B78" s="142"/>
      <c r="C78" s="142"/>
      <c r="D78" s="142"/>
      <c r="E78" s="142"/>
      <c r="F78" s="142"/>
      <c r="G78" s="142"/>
      <c r="H78" s="142"/>
      <c r="I78" s="83">
        <v>71</v>
      </c>
      <c r="J78" s="85">
        <v>74834928</v>
      </c>
      <c r="K78" s="85">
        <v>72787713</v>
      </c>
    </row>
    <row r="79" spans="1:11" ht="12.75" customHeight="1">
      <c r="A79" s="142" t="s">
        <v>122</v>
      </c>
      <c r="B79" s="142"/>
      <c r="C79" s="142"/>
      <c r="D79" s="142"/>
      <c r="E79" s="142"/>
      <c r="F79" s="142"/>
      <c r="G79" s="142"/>
      <c r="H79" s="142"/>
      <c r="I79" s="83">
        <v>72</v>
      </c>
      <c r="J79" s="84">
        <v>189593921</v>
      </c>
      <c r="K79" s="84">
        <f>K80-K81</f>
        <v>189934068</v>
      </c>
    </row>
    <row r="80" spans="1:11" ht="12.75" customHeight="1">
      <c r="A80" s="148" t="s">
        <v>123</v>
      </c>
      <c r="B80" s="148"/>
      <c r="C80" s="148"/>
      <c r="D80" s="148"/>
      <c r="E80" s="148"/>
      <c r="F80" s="148"/>
      <c r="G80" s="148"/>
      <c r="H80" s="148"/>
      <c r="I80" s="83">
        <v>73</v>
      </c>
      <c r="J80" s="85">
        <v>189593921</v>
      </c>
      <c r="K80" s="85">
        <v>189934068</v>
      </c>
    </row>
    <row r="81" spans="1:11" ht="12.75" customHeight="1">
      <c r="A81" s="148" t="s">
        <v>124</v>
      </c>
      <c r="B81" s="148"/>
      <c r="C81" s="148"/>
      <c r="D81" s="148"/>
      <c r="E81" s="148"/>
      <c r="F81" s="148"/>
      <c r="G81" s="148"/>
      <c r="H81" s="148"/>
      <c r="I81" s="83">
        <v>74</v>
      </c>
      <c r="J81" s="85"/>
      <c r="K81" s="85"/>
    </row>
    <row r="82" spans="1:11" ht="12.75" customHeight="1">
      <c r="A82" s="142" t="s">
        <v>125</v>
      </c>
      <c r="B82" s="142"/>
      <c r="C82" s="142"/>
      <c r="D82" s="142"/>
      <c r="E82" s="142"/>
      <c r="F82" s="142"/>
      <c r="G82" s="142"/>
      <c r="H82" s="142"/>
      <c r="I82" s="83">
        <v>75</v>
      </c>
      <c r="J82" s="84">
        <v>333848</v>
      </c>
      <c r="K82" s="84">
        <v>294992</v>
      </c>
    </row>
    <row r="83" spans="1:11" ht="12.75" customHeight="1">
      <c r="A83" s="148" t="s">
        <v>126</v>
      </c>
      <c r="B83" s="148"/>
      <c r="C83" s="148"/>
      <c r="D83" s="148"/>
      <c r="E83" s="148"/>
      <c r="F83" s="148"/>
      <c r="G83" s="148"/>
      <c r="H83" s="148"/>
      <c r="I83" s="83">
        <v>76</v>
      </c>
      <c r="J83" s="85">
        <v>333848</v>
      </c>
      <c r="K83" s="85">
        <v>294992</v>
      </c>
    </row>
    <row r="84" spans="1:11" ht="12.75" customHeight="1">
      <c r="A84" s="148" t="s">
        <v>127</v>
      </c>
      <c r="B84" s="148"/>
      <c r="C84" s="148"/>
      <c r="D84" s="148"/>
      <c r="E84" s="148"/>
      <c r="F84" s="148"/>
      <c r="G84" s="148"/>
      <c r="H84" s="148"/>
      <c r="I84" s="83">
        <v>77</v>
      </c>
      <c r="J84" s="85"/>
      <c r="K84" s="85"/>
    </row>
    <row r="85" spans="1:11" ht="12.75" customHeight="1">
      <c r="A85" s="142" t="s">
        <v>128</v>
      </c>
      <c r="B85" s="142"/>
      <c r="C85" s="142"/>
      <c r="D85" s="142"/>
      <c r="E85" s="142"/>
      <c r="F85" s="142"/>
      <c r="G85" s="142"/>
      <c r="H85" s="142"/>
      <c r="I85" s="83">
        <v>78</v>
      </c>
      <c r="J85" s="85"/>
      <c r="K85" s="85"/>
    </row>
    <row r="86" spans="1:11" ht="12.75" customHeight="1">
      <c r="A86" s="145" t="s">
        <v>129</v>
      </c>
      <c r="B86" s="145"/>
      <c r="C86" s="145"/>
      <c r="D86" s="145"/>
      <c r="E86" s="145"/>
      <c r="F86" s="145"/>
      <c r="G86" s="145"/>
      <c r="H86" s="145"/>
      <c r="I86" s="83">
        <v>79</v>
      </c>
      <c r="J86" s="84">
        <f>SUM(J87:J89)</f>
        <v>6449102</v>
      </c>
      <c r="K86" s="84">
        <f>SUM(K87:K89)</f>
        <v>7040138</v>
      </c>
    </row>
    <row r="87" spans="1:11" ht="12.75" customHeight="1">
      <c r="A87" s="142" t="s">
        <v>130</v>
      </c>
      <c r="B87" s="142"/>
      <c r="C87" s="142"/>
      <c r="D87" s="142"/>
      <c r="E87" s="142"/>
      <c r="F87" s="142"/>
      <c r="G87" s="142"/>
      <c r="H87" s="142"/>
      <c r="I87" s="83">
        <v>80</v>
      </c>
      <c r="J87" s="85"/>
      <c r="K87" s="85"/>
    </row>
    <row r="88" spans="1:11" ht="12.75" customHeight="1">
      <c r="A88" s="142" t="s">
        <v>131</v>
      </c>
      <c r="B88" s="142"/>
      <c r="C88" s="142"/>
      <c r="D88" s="142"/>
      <c r="E88" s="142"/>
      <c r="F88" s="142"/>
      <c r="G88" s="142"/>
      <c r="H88" s="142"/>
      <c r="I88" s="83">
        <v>81</v>
      </c>
      <c r="J88" s="85"/>
      <c r="K88" s="85"/>
    </row>
    <row r="89" spans="1:11" ht="12.75" customHeight="1">
      <c r="A89" s="142" t="s">
        <v>132</v>
      </c>
      <c r="B89" s="142"/>
      <c r="C89" s="142"/>
      <c r="D89" s="142"/>
      <c r="E89" s="142"/>
      <c r="F89" s="142"/>
      <c r="G89" s="142"/>
      <c r="H89" s="142"/>
      <c r="I89" s="83">
        <v>82</v>
      </c>
      <c r="J89" s="85">
        <v>6449102</v>
      </c>
      <c r="K89" s="85">
        <v>7040138</v>
      </c>
    </row>
    <row r="90" spans="1:11" ht="12.75" customHeight="1">
      <c r="A90" s="145" t="s">
        <v>133</v>
      </c>
      <c r="B90" s="145"/>
      <c r="C90" s="145"/>
      <c r="D90" s="145"/>
      <c r="E90" s="145"/>
      <c r="F90" s="145"/>
      <c r="G90" s="145"/>
      <c r="H90" s="145"/>
      <c r="I90" s="83">
        <v>83</v>
      </c>
      <c r="J90" s="84">
        <f>SUM(J91:J99)</f>
        <v>14529321</v>
      </c>
      <c r="K90" s="84">
        <f>SUM(K91:K99)</f>
        <v>34462406</v>
      </c>
    </row>
    <row r="91" spans="1:11" ht="12.75" customHeight="1">
      <c r="A91" s="142" t="s">
        <v>134</v>
      </c>
      <c r="B91" s="142"/>
      <c r="C91" s="142"/>
      <c r="D91" s="142"/>
      <c r="E91" s="142"/>
      <c r="F91" s="142"/>
      <c r="G91" s="142"/>
      <c r="H91" s="142"/>
      <c r="I91" s="83">
        <v>84</v>
      </c>
      <c r="J91" s="85"/>
      <c r="K91" s="85"/>
    </row>
    <row r="92" spans="1:11" ht="12.75" customHeight="1">
      <c r="A92" s="142" t="s">
        <v>135</v>
      </c>
      <c r="B92" s="142"/>
      <c r="C92" s="142"/>
      <c r="D92" s="142"/>
      <c r="E92" s="142"/>
      <c r="F92" s="142"/>
      <c r="G92" s="142"/>
      <c r="H92" s="142"/>
      <c r="I92" s="83">
        <v>85</v>
      </c>
      <c r="J92" s="85"/>
      <c r="K92" s="85"/>
    </row>
    <row r="93" spans="1:11" ht="12.75" customHeight="1">
      <c r="A93" s="142" t="s">
        <v>136</v>
      </c>
      <c r="B93" s="142"/>
      <c r="C93" s="142"/>
      <c r="D93" s="142"/>
      <c r="E93" s="142"/>
      <c r="F93" s="142"/>
      <c r="G93" s="142"/>
      <c r="H93" s="142"/>
      <c r="I93" s="83">
        <v>86</v>
      </c>
      <c r="J93" s="85">
        <v>14529321</v>
      </c>
      <c r="K93" s="85">
        <v>34462406</v>
      </c>
    </row>
    <row r="94" spans="1:11" ht="12.75" customHeight="1">
      <c r="A94" s="142" t="s">
        <v>137</v>
      </c>
      <c r="B94" s="142"/>
      <c r="C94" s="142"/>
      <c r="D94" s="142"/>
      <c r="E94" s="142"/>
      <c r="F94" s="142"/>
      <c r="G94" s="142"/>
      <c r="H94" s="142"/>
      <c r="I94" s="83">
        <v>87</v>
      </c>
      <c r="J94" s="85"/>
      <c r="K94" s="85"/>
    </row>
    <row r="95" spans="1:11" ht="12.75" customHeight="1">
      <c r="A95" s="142" t="s">
        <v>138</v>
      </c>
      <c r="B95" s="142"/>
      <c r="C95" s="142"/>
      <c r="D95" s="142"/>
      <c r="E95" s="142"/>
      <c r="F95" s="142"/>
      <c r="G95" s="142"/>
      <c r="H95" s="142"/>
      <c r="I95" s="83">
        <v>88</v>
      </c>
      <c r="J95" s="85"/>
      <c r="K95" s="85"/>
    </row>
    <row r="96" spans="1:11" ht="12.75" customHeight="1">
      <c r="A96" s="142" t="s">
        <v>139</v>
      </c>
      <c r="B96" s="142"/>
      <c r="C96" s="142"/>
      <c r="D96" s="142"/>
      <c r="E96" s="142"/>
      <c r="F96" s="142"/>
      <c r="G96" s="142"/>
      <c r="H96" s="142"/>
      <c r="I96" s="83">
        <v>89</v>
      </c>
      <c r="J96" s="85"/>
      <c r="K96" s="85"/>
    </row>
    <row r="97" spans="1:11" ht="12.75" customHeight="1">
      <c r="A97" s="142" t="s">
        <v>140</v>
      </c>
      <c r="B97" s="142"/>
      <c r="C97" s="142"/>
      <c r="D97" s="142"/>
      <c r="E97" s="142"/>
      <c r="F97" s="142"/>
      <c r="G97" s="142"/>
      <c r="H97" s="142"/>
      <c r="I97" s="83">
        <v>90</v>
      </c>
      <c r="J97" s="85"/>
      <c r="K97" s="85"/>
    </row>
    <row r="98" spans="1:11" ht="12.75" customHeight="1">
      <c r="A98" s="142" t="s">
        <v>141</v>
      </c>
      <c r="B98" s="142"/>
      <c r="C98" s="142"/>
      <c r="D98" s="142"/>
      <c r="E98" s="142"/>
      <c r="F98" s="142"/>
      <c r="G98" s="142"/>
      <c r="H98" s="142"/>
      <c r="I98" s="83">
        <v>91</v>
      </c>
      <c r="J98" s="85"/>
      <c r="K98" s="85"/>
    </row>
    <row r="99" spans="1:11" ht="12.75" customHeight="1">
      <c r="A99" s="142" t="s">
        <v>142</v>
      </c>
      <c r="B99" s="142"/>
      <c r="C99" s="142"/>
      <c r="D99" s="142"/>
      <c r="E99" s="142"/>
      <c r="F99" s="142"/>
      <c r="G99" s="142"/>
      <c r="H99" s="142"/>
      <c r="I99" s="83">
        <v>92</v>
      </c>
      <c r="J99" s="85"/>
      <c r="K99" s="85"/>
    </row>
    <row r="100" spans="1:11" ht="12.75" customHeight="1">
      <c r="A100" s="145" t="s">
        <v>143</v>
      </c>
      <c r="B100" s="145"/>
      <c r="C100" s="145"/>
      <c r="D100" s="145"/>
      <c r="E100" s="145"/>
      <c r="F100" s="145"/>
      <c r="G100" s="145"/>
      <c r="H100" s="145"/>
      <c r="I100" s="83">
        <v>93</v>
      </c>
      <c r="J100" s="84">
        <f>SUM(J101:J112)</f>
        <v>193858051</v>
      </c>
      <c r="K100" s="84">
        <f>SUM(K101:K112)</f>
        <v>161300170</v>
      </c>
    </row>
    <row r="101" spans="1:11" ht="12.75" customHeight="1">
      <c r="A101" s="142" t="s">
        <v>134</v>
      </c>
      <c r="B101" s="142"/>
      <c r="C101" s="142"/>
      <c r="D101" s="142"/>
      <c r="E101" s="142"/>
      <c r="F101" s="142"/>
      <c r="G101" s="142"/>
      <c r="H101" s="142"/>
      <c r="I101" s="83">
        <v>94</v>
      </c>
      <c r="J101" s="85">
        <v>8223747</v>
      </c>
      <c r="K101" s="85">
        <v>8715577</v>
      </c>
    </row>
    <row r="102" spans="1:11" ht="12.75" customHeight="1">
      <c r="A102" s="142" t="s">
        <v>135</v>
      </c>
      <c r="B102" s="142"/>
      <c r="C102" s="142"/>
      <c r="D102" s="142"/>
      <c r="E102" s="142"/>
      <c r="F102" s="142"/>
      <c r="G102" s="142"/>
      <c r="H102" s="142"/>
      <c r="I102" s="83">
        <v>95</v>
      </c>
      <c r="J102" s="85">
        <v>1315470</v>
      </c>
      <c r="K102" s="85">
        <v>1357279</v>
      </c>
    </row>
    <row r="103" spans="1:11" ht="12.75" customHeight="1">
      <c r="A103" s="142" t="s">
        <v>136</v>
      </c>
      <c r="B103" s="142"/>
      <c r="C103" s="142"/>
      <c r="D103" s="142"/>
      <c r="E103" s="142"/>
      <c r="F103" s="142"/>
      <c r="G103" s="142"/>
      <c r="H103" s="142"/>
      <c r="I103" s="83">
        <v>96</v>
      </c>
      <c r="J103" s="85">
        <v>123923707</v>
      </c>
      <c r="K103" s="85">
        <v>98878295</v>
      </c>
    </row>
    <row r="104" spans="1:11" ht="12.75" customHeight="1">
      <c r="A104" s="142" t="s">
        <v>137</v>
      </c>
      <c r="B104" s="142"/>
      <c r="C104" s="142"/>
      <c r="D104" s="142"/>
      <c r="E104" s="142"/>
      <c r="F104" s="142"/>
      <c r="G104" s="142"/>
      <c r="H104" s="142"/>
      <c r="I104" s="83">
        <v>97</v>
      </c>
      <c r="J104" s="85">
        <v>5106454</v>
      </c>
      <c r="K104" s="85">
        <v>1704790</v>
      </c>
    </row>
    <row r="105" spans="1:11" ht="12.75" customHeight="1">
      <c r="A105" s="142" t="s">
        <v>138</v>
      </c>
      <c r="B105" s="142"/>
      <c r="C105" s="142"/>
      <c r="D105" s="142"/>
      <c r="E105" s="142"/>
      <c r="F105" s="142"/>
      <c r="G105" s="142"/>
      <c r="H105" s="142"/>
      <c r="I105" s="83">
        <v>98</v>
      </c>
      <c r="J105" s="85">
        <v>48380341</v>
      </c>
      <c r="K105" s="85">
        <v>42966864</v>
      </c>
    </row>
    <row r="106" spans="1:11" ht="12.75" customHeight="1">
      <c r="A106" s="142" t="s">
        <v>139</v>
      </c>
      <c r="B106" s="142"/>
      <c r="C106" s="142"/>
      <c r="D106" s="142"/>
      <c r="E106" s="142"/>
      <c r="F106" s="142"/>
      <c r="G106" s="142"/>
      <c r="H106" s="142"/>
      <c r="I106" s="83">
        <v>99</v>
      </c>
      <c r="J106" s="85"/>
      <c r="K106" s="85"/>
    </row>
    <row r="107" spans="1:11" ht="12.75" customHeight="1">
      <c r="A107" s="142" t="s">
        <v>140</v>
      </c>
      <c r="B107" s="142"/>
      <c r="C107" s="142"/>
      <c r="D107" s="142"/>
      <c r="E107" s="142"/>
      <c r="F107" s="142"/>
      <c r="G107" s="142"/>
      <c r="H107" s="142"/>
      <c r="I107" s="83">
        <v>100</v>
      </c>
      <c r="J107" s="85"/>
      <c r="K107" s="85"/>
    </row>
    <row r="108" spans="1:11" ht="12.75" customHeight="1">
      <c r="A108" s="142" t="s">
        <v>144</v>
      </c>
      <c r="B108" s="142"/>
      <c r="C108" s="142"/>
      <c r="D108" s="142"/>
      <c r="E108" s="142"/>
      <c r="F108" s="142"/>
      <c r="G108" s="142"/>
      <c r="H108" s="142"/>
      <c r="I108" s="83">
        <v>101</v>
      </c>
      <c r="J108" s="85">
        <v>965083</v>
      </c>
      <c r="K108" s="85">
        <v>900300</v>
      </c>
    </row>
    <row r="109" spans="1:11" ht="12.75" customHeight="1">
      <c r="A109" s="142" t="s">
        <v>145</v>
      </c>
      <c r="B109" s="142"/>
      <c r="C109" s="142"/>
      <c r="D109" s="142"/>
      <c r="E109" s="142"/>
      <c r="F109" s="142"/>
      <c r="G109" s="142"/>
      <c r="H109" s="142"/>
      <c r="I109" s="83">
        <v>102</v>
      </c>
      <c r="J109" s="85">
        <v>1522285</v>
      </c>
      <c r="K109" s="85">
        <v>1790731</v>
      </c>
    </row>
    <row r="110" spans="1:11" ht="12.75" customHeight="1">
      <c r="A110" s="142" t="s">
        <v>146</v>
      </c>
      <c r="B110" s="142"/>
      <c r="C110" s="142"/>
      <c r="D110" s="142"/>
      <c r="E110" s="142"/>
      <c r="F110" s="142"/>
      <c r="G110" s="142"/>
      <c r="H110" s="142"/>
      <c r="I110" s="83">
        <v>103</v>
      </c>
      <c r="J110" s="85">
        <v>44408</v>
      </c>
      <c r="K110" s="85">
        <v>44408</v>
      </c>
    </row>
    <row r="111" spans="1:11" ht="12.75" customHeight="1">
      <c r="A111" s="142" t="s">
        <v>147</v>
      </c>
      <c r="B111" s="142"/>
      <c r="C111" s="142"/>
      <c r="D111" s="142"/>
      <c r="E111" s="142"/>
      <c r="F111" s="142"/>
      <c r="G111" s="142"/>
      <c r="H111" s="142"/>
      <c r="I111" s="83">
        <v>104</v>
      </c>
      <c r="J111" s="85"/>
      <c r="K111" s="85"/>
    </row>
    <row r="112" spans="1:11" ht="12.75" customHeight="1">
      <c r="A112" s="142" t="s">
        <v>148</v>
      </c>
      <c r="B112" s="142"/>
      <c r="C112" s="142"/>
      <c r="D112" s="142"/>
      <c r="E112" s="142"/>
      <c r="F112" s="142"/>
      <c r="G112" s="142"/>
      <c r="H112" s="142"/>
      <c r="I112" s="83">
        <v>105</v>
      </c>
      <c r="J112" s="85">
        <v>4376556</v>
      </c>
      <c r="K112" s="85">
        <v>4941926</v>
      </c>
    </row>
    <row r="113" spans="1:11" ht="12.75" customHeight="1">
      <c r="A113" s="145" t="s">
        <v>149</v>
      </c>
      <c r="B113" s="145"/>
      <c r="C113" s="145"/>
      <c r="D113" s="145"/>
      <c r="E113" s="145"/>
      <c r="F113" s="145"/>
      <c r="G113" s="145"/>
      <c r="H113" s="145"/>
      <c r="I113" s="83">
        <v>106</v>
      </c>
      <c r="J113" s="85">
        <v>1018508</v>
      </c>
      <c r="K113" s="85">
        <v>1126603</v>
      </c>
    </row>
    <row r="114" spans="1:11" ht="12.75" customHeight="1">
      <c r="A114" s="145" t="s">
        <v>150</v>
      </c>
      <c r="B114" s="145"/>
      <c r="C114" s="145"/>
      <c r="D114" s="145"/>
      <c r="E114" s="145"/>
      <c r="F114" s="145"/>
      <c r="G114" s="145"/>
      <c r="H114" s="145"/>
      <c r="I114" s="83">
        <v>107</v>
      </c>
      <c r="J114" s="84">
        <f>J69+J86+J90+J100+J113</f>
        <v>522518887</v>
      </c>
      <c r="K114" s="84">
        <f>K69+K86+K90+K100+K113</f>
        <v>508740793</v>
      </c>
    </row>
    <row r="115" spans="1:11" ht="12.75" customHeight="1">
      <c r="A115" s="146" t="s">
        <v>151</v>
      </c>
      <c r="B115" s="146"/>
      <c r="C115" s="146"/>
      <c r="D115" s="146"/>
      <c r="E115" s="146"/>
      <c r="F115" s="146"/>
      <c r="G115" s="146"/>
      <c r="H115" s="146"/>
      <c r="I115" s="89">
        <v>108</v>
      </c>
      <c r="J115" s="87">
        <v>5982957</v>
      </c>
      <c r="K115" s="87">
        <v>5982957</v>
      </c>
    </row>
    <row r="116" spans="1:11" ht="12.75" customHeight="1">
      <c r="A116" s="147" t="s">
        <v>152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1:11" ht="12.75" customHeight="1">
      <c r="A117" s="141" t="s">
        <v>153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</row>
    <row r="118" spans="1:11" ht="12.75" customHeight="1">
      <c r="A118" s="142" t="s">
        <v>154</v>
      </c>
      <c r="B118" s="142"/>
      <c r="C118" s="142"/>
      <c r="D118" s="142"/>
      <c r="E118" s="142"/>
      <c r="F118" s="142"/>
      <c r="G118" s="142"/>
      <c r="H118" s="142"/>
      <c r="I118" s="83">
        <v>109</v>
      </c>
      <c r="J118" s="85"/>
      <c r="K118" s="85"/>
    </row>
    <row r="119" spans="1:11" ht="12.75" customHeight="1">
      <c r="A119" s="143" t="s">
        <v>155</v>
      </c>
      <c r="B119" s="143"/>
      <c r="C119" s="143"/>
      <c r="D119" s="143"/>
      <c r="E119" s="143"/>
      <c r="F119" s="143"/>
      <c r="G119" s="143"/>
      <c r="H119" s="143"/>
      <c r="I119" s="86">
        <v>110</v>
      </c>
      <c r="J119" s="87"/>
      <c r="K119" s="87"/>
    </row>
    <row r="120" spans="1:11" ht="12.75" customHeight="1">
      <c r="A120" s="144" t="s">
        <v>156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</row>
    <row r="121" spans="1:11" ht="12.7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</row>
  </sheetData>
  <sheetProtection selectLockedCells="1" selectUnlockedCells="1"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7:K117"/>
    <mergeCell ref="A118:H118"/>
    <mergeCell ref="A119:H119"/>
    <mergeCell ref="A120:K120"/>
    <mergeCell ref="A113:H113"/>
    <mergeCell ref="A114:H114"/>
    <mergeCell ref="A115:H115"/>
    <mergeCell ref="A116:K116"/>
  </mergeCells>
  <dataValidations count="1">
    <dataValidation allowBlank="1" sqref="A1:IV248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9" width="9.14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140625" style="75" customWidth="1"/>
  </cols>
  <sheetData>
    <row r="1" spans="1:13" ht="12.75" customHeight="1">
      <c r="A1" s="152" t="s">
        <v>157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2.75" customHeight="1">
      <c r="A2" s="164" t="s">
        <v>336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2.75" customHeight="1">
      <c r="A3" s="165" t="s">
        <v>339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ht="23.25" customHeight="1">
      <c r="A4" s="155" t="s">
        <v>51</v>
      </c>
      <c r="B4" s="155"/>
      <c r="C4" s="155"/>
      <c r="D4" s="155"/>
      <c r="E4" s="155"/>
      <c r="F4" s="155"/>
      <c r="G4" s="155"/>
      <c r="H4" s="155"/>
      <c r="I4" s="76" t="s">
        <v>158</v>
      </c>
      <c r="J4" s="163" t="s">
        <v>53</v>
      </c>
      <c r="K4" s="163"/>
      <c r="L4" s="163" t="s">
        <v>54</v>
      </c>
      <c r="M4" s="163"/>
    </row>
    <row r="5" spans="1:13" ht="22.5">
      <c r="A5" s="155"/>
      <c r="B5" s="155"/>
      <c r="C5" s="155"/>
      <c r="D5" s="155"/>
      <c r="E5" s="155"/>
      <c r="F5" s="155"/>
      <c r="G5" s="155"/>
      <c r="H5" s="155"/>
      <c r="I5" s="76"/>
      <c r="J5" s="78" t="s">
        <v>159</v>
      </c>
      <c r="K5" s="78" t="s">
        <v>160</v>
      </c>
      <c r="L5" s="78" t="s">
        <v>159</v>
      </c>
      <c r="M5" s="78" t="s">
        <v>160</v>
      </c>
    </row>
    <row r="6" spans="1:13" ht="12.75">
      <c r="A6" s="163">
        <v>1</v>
      </c>
      <c r="B6" s="163"/>
      <c r="C6" s="163"/>
      <c r="D6" s="163"/>
      <c r="E6" s="163"/>
      <c r="F6" s="163"/>
      <c r="G6" s="163"/>
      <c r="H6" s="163"/>
      <c r="I6" s="90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 customHeight="1">
      <c r="A7" s="141" t="s">
        <v>161</v>
      </c>
      <c r="B7" s="141"/>
      <c r="C7" s="141"/>
      <c r="D7" s="141"/>
      <c r="E7" s="141"/>
      <c r="F7" s="141"/>
      <c r="G7" s="141"/>
      <c r="H7" s="141"/>
      <c r="I7" s="81">
        <v>111</v>
      </c>
      <c r="J7" s="88">
        <f>SUM(J8:J9)</f>
        <v>259486758</v>
      </c>
      <c r="K7" s="88">
        <f>SUM(K8:K9)</f>
        <v>59374193</v>
      </c>
      <c r="L7" s="88">
        <f>SUM(L8:L9)</f>
        <v>235623865</v>
      </c>
      <c r="M7" s="88">
        <f>SUM(M8:M9)</f>
        <v>57509388</v>
      </c>
    </row>
    <row r="8" spans="1:13" ht="12.75" customHeight="1">
      <c r="A8" s="145" t="s">
        <v>162</v>
      </c>
      <c r="B8" s="145"/>
      <c r="C8" s="145"/>
      <c r="D8" s="145"/>
      <c r="E8" s="145"/>
      <c r="F8" s="145"/>
      <c r="G8" s="145"/>
      <c r="H8" s="145"/>
      <c r="I8" s="83">
        <v>112</v>
      </c>
      <c r="J8" s="85">
        <v>228349572</v>
      </c>
      <c r="K8" s="85">
        <v>52885120</v>
      </c>
      <c r="L8" s="85">
        <v>202894804</v>
      </c>
      <c r="M8" s="85">
        <v>50768505</v>
      </c>
    </row>
    <row r="9" spans="1:13" ht="12.75" customHeight="1">
      <c r="A9" s="145" t="s">
        <v>163</v>
      </c>
      <c r="B9" s="145"/>
      <c r="C9" s="145"/>
      <c r="D9" s="145"/>
      <c r="E9" s="145"/>
      <c r="F9" s="145"/>
      <c r="G9" s="145"/>
      <c r="H9" s="145"/>
      <c r="I9" s="83">
        <v>113</v>
      </c>
      <c r="J9" s="85">
        <v>31137186</v>
      </c>
      <c r="K9" s="85">
        <v>6489073</v>
      </c>
      <c r="L9" s="85">
        <v>32729061</v>
      </c>
      <c r="M9" s="85">
        <v>6740883</v>
      </c>
    </row>
    <row r="10" spans="1:13" ht="12.75" customHeight="1">
      <c r="A10" s="145" t="s">
        <v>164</v>
      </c>
      <c r="B10" s="145"/>
      <c r="C10" s="145"/>
      <c r="D10" s="145"/>
      <c r="E10" s="145"/>
      <c r="F10" s="145"/>
      <c r="G10" s="145"/>
      <c r="H10" s="145"/>
      <c r="I10" s="83">
        <v>114</v>
      </c>
      <c r="J10" s="84">
        <f>J11+J12+J16+J20+J21+J22+J25+J26</f>
        <v>251137393</v>
      </c>
      <c r="K10" s="84">
        <f>K11+K12+K16+K20+K21+K22+K25+K26</f>
        <v>57018227</v>
      </c>
      <c r="L10" s="84">
        <f>L11+L12+L16+L20+L21+L22+L25+L26</f>
        <v>226547852</v>
      </c>
      <c r="M10" s="84">
        <f>M11+M12+M16+M20+M21+M22+M25+M26</f>
        <v>58024099</v>
      </c>
    </row>
    <row r="11" spans="1:13" ht="12.75" customHeight="1">
      <c r="A11" s="145" t="s">
        <v>165</v>
      </c>
      <c r="B11" s="145"/>
      <c r="C11" s="145"/>
      <c r="D11" s="145"/>
      <c r="E11" s="145"/>
      <c r="F11" s="145"/>
      <c r="G11" s="145"/>
      <c r="H11" s="145"/>
      <c r="I11" s="83">
        <v>115</v>
      </c>
      <c r="J11" s="85"/>
      <c r="K11" s="85"/>
      <c r="L11" s="85"/>
      <c r="M11" s="85"/>
    </row>
    <row r="12" spans="1:13" ht="12.75" customHeight="1">
      <c r="A12" s="145" t="s">
        <v>166</v>
      </c>
      <c r="B12" s="145"/>
      <c r="C12" s="145"/>
      <c r="D12" s="145"/>
      <c r="E12" s="145"/>
      <c r="F12" s="145"/>
      <c r="G12" s="145"/>
      <c r="H12" s="145"/>
      <c r="I12" s="83">
        <v>116</v>
      </c>
      <c r="J12" s="84">
        <f>SUM(J13:J15)</f>
        <v>205611738</v>
      </c>
      <c r="K12" s="84">
        <f>SUM(K13:K15)</f>
        <v>48546023</v>
      </c>
      <c r="L12" s="84">
        <f>SUM(L13:L15)</f>
        <v>181865066</v>
      </c>
      <c r="M12" s="84">
        <f>SUM(M13:M15)</f>
        <v>46964215</v>
      </c>
    </row>
    <row r="13" spans="1:13" ht="12.75" customHeight="1">
      <c r="A13" s="142" t="s">
        <v>167</v>
      </c>
      <c r="B13" s="142"/>
      <c r="C13" s="142"/>
      <c r="D13" s="142"/>
      <c r="E13" s="142"/>
      <c r="F13" s="142"/>
      <c r="G13" s="142"/>
      <c r="H13" s="142"/>
      <c r="I13" s="83">
        <v>117</v>
      </c>
      <c r="J13" s="85">
        <v>5470671</v>
      </c>
      <c r="K13" s="85">
        <v>1402004</v>
      </c>
      <c r="L13" s="85">
        <v>4540786</v>
      </c>
      <c r="M13" s="85">
        <v>1065069</v>
      </c>
    </row>
    <row r="14" spans="1:13" ht="12.75" customHeight="1">
      <c r="A14" s="142" t="s">
        <v>168</v>
      </c>
      <c r="B14" s="142"/>
      <c r="C14" s="142"/>
      <c r="D14" s="142"/>
      <c r="E14" s="142"/>
      <c r="F14" s="142"/>
      <c r="G14" s="142"/>
      <c r="H14" s="142"/>
      <c r="I14" s="83">
        <v>118</v>
      </c>
      <c r="J14" s="85">
        <v>191086422</v>
      </c>
      <c r="K14" s="85">
        <v>44701682</v>
      </c>
      <c r="L14" s="85">
        <v>169978910</v>
      </c>
      <c r="M14" s="85">
        <v>43874281</v>
      </c>
    </row>
    <row r="15" spans="1:13" ht="12.75" customHeight="1">
      <c r="A15" s="142" t="s">
        <v>169</v>
      </c>
      <c r="B15" s="142"/>
      <c r="C15" s="142"/>
      <c r="D15" s="142"/>
      <c r="E15" s="142"/>
      <c r="F15" s="142"/>
      <c r="G15" s="142"/>
      <c r="H15" s="142"/>
      <c r="I15" s="83">
        <v>119</v>
      </c>
      <c r="J15" s="85">
        <v>9054645</v>
      </c>
      <c r="K15" s="85">
        <v>2442337</v>
      </c>
      <c r="L15" s="85">
        <v>7345370</v>
      </c>
      <c r="M15" s="85">
        <v>2024865</v>
      </c>
    </row>
    <row r="16" spans="1:13" ht="12.75" customHeight="1">
      <c r="A16" s="145" t="s">
        <v>170</v>
      </c>
      <c r="B16" s="145"/>
      <c r="C16" s="145"/>
      <c r="D16" s="145"/>
      <c r="E16" s="145"/>
      <c r="F16" s="145"/>
      <c r="G16" s="145"/>
      <c r="H16" s="145"/>
      <c r="I16" s="83">
        <v>120</v>
      </c>
      <c r="J16" s="84">
        <f>SUM(J17:J19)</f>
        <v>18917837</v>
      </c>
      <c r="K16" s="84">
        <f>SUM(K17:K19)</f>
        <v>4240786</v>
      </c>
      <c r="L16" s="84">
        <f>SUM(L17:L19)</f>
        <v>16379579</v>
      </c>
      <c r="M16" s="84">
        <f>SUM(M17:M19)</f>
        <v>3833327</v>
      </c>
    </row>
    <row r="17" spans="1:13" ht="12.75" customHeight="1">
      <c r="A17" s="142" t="s">
        <v>171</v>
      </c>
      <c r="B17" s="142"/>
      <c r="C17" s="142"/>
      <c r="D17" s="142"/>
      <c r="E17" s="142"/>
      <c r="F17" s="142"/>
      <c r="G17" s="142"/>
      <c r="H17" s="142"/>
      <c r="I17" s="83">
        <v>121</v>
      </c>
      <c r="J17" s="85">
        <v>11547173</v>
      </c>
      <c r="K17" s="85">
        <v>2620911</v>
      </c>
      <c r="L17" s="85">
        <v>10021889</v>
      </c>
      <c r="M17" s="85">
        <v>2354093</v>
      </c>
    </row>
    <row r="18" spans="1:13" ht="12.75" customHeight="1">
      <c r="A18" s="142" t="s">
        <v>172</v>
      </c>
      <c r="B18" s="142"/>
      <c r="C18" s="142"/>
      <c r="D18" s="142"/>
      <c r="E18" s="142"/>
      <c r="F18" s="142"/>
      <c r="G18" s="142"/>
      <c r="H18" s="142"/>
      <c r="I18" s="83">
        <v>122</v>
      </c>
      <c r="J18" s="85">
        <v>4780431</v>
      </c>
      <c r="K18" s="85">
        <v>1062169</v>
      </c>
      <c r="L18" s="85">
        <v>4207956</v>
      </c>
      <c r="M18" s="85">
        <v>977354</v>
      </c>
    </row>
    <row r="19" spans="1:13" ht="12.75" customHeight="1">
      <c r="A19" s="142" t="s">
        <v>173</v>
      </c>
      <c r="B19" s="142"/>
      <c r="C19" s="142"/>
      <c r="D19" s="142"/>
      <c r="E19" s="142"/>
      <c r="F19" s="142"/>
      <c r="G19" s="142"/>
      <c r="H19" s="142"/>
      <c r="I19" s="83">
        <v>123</v>
      </c>
      <c r="J19" s="85">
        <v>2590233</v>
      </c>
      <c r="K19" s="85">
        <v>557706</v>
      </c>
      <c r="L19" s="85">
        <v>2149734</v>
      </c>
      <c r="M19" s="85">
        <v>501880</v>
      </c>
    </row>
    <row r="20" spans="1:13" ht="12.75" customHeight="1">
      <c r="A20" s="145" t="s">
        <v>174</v>
      </c>
      <c r="B20" s="145"/>
      <c r="C20" s="145"/>
      <c r="D20" s="145"/>
      <c r="E20" s="145"/>
      <c r="F20" s="145"/>
      <c r="G20" s="145"/>
      <c r="H20" s="145"/>
      <c r="I20" s="83">
        <v>124</v>
      </c>
      <c r="J20" s="85">
        <v>7058948</v>
      </c>
      <c r="K20" s="85">
        <v>-3191323</v>
      </c>
      <c r="L20" s="85">
        <v>6838295</v>
      </c>
      <c r="M20" s="85">
        <v>1706232</v>
      </c>
    </row>
    <row r="21" spans="1:13" ht="12.75" customHeight="1">
      <c r="A21" s="145" t="s">
        <v>175</v>
      </c>
      <c r="B21" s="145"/>
      <c r="C21" s="145"/>
      <c r="D21" s="145"/>
      <c r="E21" s="145"/>
      <c r="F21" s="145"/>
      <c r="G21" s="145"/>
      <c r="H21" s="145"/>
      <c r="I21" s="83">
        <v>125</v>
      </c>
      <c r="J21" s="85">
        <v>7573067</v>
      </c>
      <c r="K21" s="85">
        <v>2338219</v>
      </c>
      <c r="L21" s="85">
        <v>7075906</v>
      </c>
      <c r="M21" s="85">
        <v>2411733</v>
      </c>
    </row>
    <row r="22" spans="1:13" ht="12.75" customHeight="1">
      <c r="A22" s="145" t="s">
        <v>176</v>
      </c>
      <c r="B22" s="145"/>
      <c r="C22" s="145"/>
      <c r="D22" s="145"/>
      <c r="E22" s="145"/>
      <c r="F22" s="145"/>
      <c r="G22" s="145"/>
      <c r="H22" s="145"/>
      <c r="I22" s="83">
        <v>126</v>
      </c>
      <c r="J22" s="84">
        <v>3927253</v>
      </c>
      <c r="K22" s="84">
        <v>2291440</v>
      </c>
      <c r="L22" s="84">
        <f>SUM(L23:L24)</f>
        <v>5573605</v>
      </c>
      <c r="M22" s="84">
        <v>-862836</v>
      </c>
    </row>
    <row r="23" spans="1:13" ht="12.75" customHeight="1">
      <c r="A23" s="142" t="s">
        <v>177</v>
      </c>
      <c r="B23" s="142"/>
      <c r="C23" s="142"/>
      <c r="D23" s="142"/>
      <c r="E23" s="142"/>
      <c r="F23" s="142"/>
      <c r="G23" s="142"/>
      <c r="H23" s="142"/>
      <c r="I23" s="83">
        <v>127</v>
      </c>
      <c r="J23" s="85"/>
      <c r="K23" s="85"/>
      <c r="L23" s="85"/>
      <c r="M23" s="85"/>
    </row>
    <row r="24" spans="1:13" ht="12.75" customHeight="1">
      <c r="A24" s="142" t="s">
        <v>178</v>
      </c>
      <c r="B24" s="142"/>
      <c r="C24" s="142"/>
      <c r="D24" s="142"/>
      <c r="E24" s="142"/>
      <c r="F24" s="142"/>
      <c r="G24" s="142"/>
      <c r="H24" s="142"/>
      <c r="I24" s="83">
        <v>128</v>
      </c>
      <c r="J24" s="85">
        <v>3927253</v>
      </c>
      <c r="K24" s="85">
        <v>2291440</v>
      </c>
      <c r="L24" s="85">
        <v>5573605</v>
      </c>
      <c r="M24" s="85">
        <v>-862836</v>
      </c>
    </row>
    <row r="25" spans="1:13" ht="12.75" customHeight="1">
      <c r="A25" s="145" t="s">
        <v>179</v>
      </c>
      <c r="B25" s="145"/>
      <c r="C25" s="145"/>
      <c r="D25" s="145"/>
      <c r="E25" s="145"/>
      <c r="F25" s="145"/>
      <c r="G25" s="145"/>
      <c r="H25" s="145"/>
      <c r="I25" s="83">
        <v>129</v>
      </c>
      <c r="J25" s="85"/>
      <c r="K25" s="85"/>
      <c r="L25" s="85">
        <v>609821</v>
      </c>
      <c r="M25" s="85">
        <v>609821</v>
      </c>
    </row>
    <row r="26" spans="1:13" ht="12.75" customHeight="1">
      <c r="A26" s="145" t="s">
        <v>180</v>
      </c>
      <c r="B26" s="145"/>
      <c r="C26" s="145"/>
      <c r="D26" s="145"/>
      <c r="E26" s="145"/>
      <c r="F26" s="145"/>
      <c r="G26" s="145"/>
      <c r="H26" s="145"/>
      <c r="I26" s="83">
        <v>130</v>
      </c>
      <c r="J26" s="85">
        <v>8048550</v>
      </c>
      <c r="K26" s="85">
        <v>2793082</v>
      </c>
      <c r="L26" s="85">
        <v>8205580</v>
      </c>
      <c r="M26" s="85">
        <v>3361607</v>
      </c>
    </row>
    <row r="27" spans="1:13" ht="12.75" customHeight="1">
      <c r="A27" s="145" t="s">
        <v>181</v>
      </c>
      <c r="B27" s="145"/>
      <c r="C27" s="145"/>
      <c r="D27" s="145"/>
      <c r="E27" s="145"/>
      <c r="F27" s="145"/>
      <c r="G27" s="145"/>
      <c r="H27" s="145"/>
      <c r="I27" s="83">
        <v>131</v>
      </c>
      <c r="J27" s="84">
        <f>SUM(J28:J32)</f>
        <v>4376851</v>
      </c>
      <c r="K27" s="84">
        <f>SUM(K28:K32)</f>
        <v>1276019</v>
      </c>
      <c r="L27" s="84">
        <f>SUM(L28:L32)</f>
        <v>3281864</v>
      </c>
      <c r="M27" s="84">
        <f>SUM(M28:M32)</f>
        <v>909299</v>
      </c>
    </row>
    <row r="28" spans="1:13" ht="12.75" customHeight="1">
      <c r="A28" s="145" t="s">
        <v>182</v>
      </c>
      <c r="B28" s="145"/>
      <c r="C28" s="145"/>
      <c r="D28" s="145"/>
      <c r="E28" s="145"/>
      <c r="F28" s="145"/>
      <c r="G28" s="145"/>
      <c r="H28" s="145"/>
      <c r="I28" s="83">
        <v>132</v>
      </c>
      <c r="J28" s="85">
        <v>587646</v>
      </c>
      <c r="K28" s="85">
        <v>243279</v>
      </c>
      <c r="L28" s="85">
        <v>300977</v>
      </c>
      <c r="M28" s="85">
        <v>207462</v>
      </c>
    </row>
    <row r="29" spans="1:13" ht="12.75" customHeight="1">
      <c r="A29" s="145" t="s">
        <v>183</v>
      </c>
      <c r="B29" s="145"/>
      <c r="C29" s="145"/>
      <c r="D29" s="145"/>
      <c r="E29" s="145"/>
      <c r="F29" s="145"/>
      <c r="G29" s="145"/>
      <c r="H29" s="145"/>
      <c r="I29" s="83">
        <v>133</v>
      </c>
      <c r="J29" s="85">
        <v>3789205</v>
      </c>
      <c r="K29" s="85">
        <v>1032740</v>
      </c>
      <c r="L29" s="85">
        <v>2980887</v>
      </c>
      <c r="M29" s="85">
        <v>701837</v>
      </c>
    </row>
    <row r="30" spans="1:13" ht="12.75" customHeight="1">
      <c r="A30" s="145" t="s">
        <v>184</v>
      </c>
      <c r="B30" s="145"/>
      <c r="C30" s="145"/>
      <c r="D30" s="145"/>
      <c r="E30" s="145"/>
      <c r="F30" s="145"/>
      <c r="G30" s="145"/>
      <c r="H30" s="145"/>
      <c r="I30" s="83">
        <v>134</v>
      </c>
      <c r="J30" s="85"/>
      <c r="K30" s="85"/>
      <c r="L30" s="85"/>
      <c r="M30" s="85"/>
    </row>
    <row r="31" spans="1:13" ht="12.75" customHeight="1">
      <c r="A31" s="145" t="s">
        <v>185</v>
      </c>
      <c r="B31" s="145"/>
      <c r="C31" s="145"/>
      <c r="D31" s="145"/>
      <c r="E31" s="145"/>
      <c r="F31" s="145"/>
      <c r="G31" s="145"/>
      <c r="H31" s="145"/>
      <c r="I31" s="83">
        <v>135</v>
      </c>
      <c r="J31" s="85"/>
      <c r="K31" s="85"/>
      <c r="L31" s="85"/>
      <c r="M31" s="85"/>
    </row>
    <row r="32" spans="1:13" ht="12.75" customHeight="1">
      <c r="A32" s="145" t="s">
        <v>186</v>
      </c>
      <c r="B32" s="145"/>
      <c r="C32" s="145"/>
      <c r="D32" s="145"/>
      <c r="E32" s="145"/>
      <c r="F32" s="145"/>
      <c r="G32" s="145"/>
      <c r="H32" s="145"/>
      <c r="I32" s="83">
        <v>136</v>
      </c>
      <c r="J32" s="85"/>
      <c r="K32" s="85"/>
      <c r="L32" s="85"/>
      <c r="M32" s="85"/>
    </row>
    <row r="33" spans="1:13" ht="12.75" customHeight="1">
      <c r="A33" s="145" t="s">
        <v>187</v>
      </c>
      <c r="B33" s="145"/>
      <c r="C33" s="145"/>
      <c r="D33" s="145"/>
      <c r="E33" s="145"/>
      <c r="F33" s="145"/>
      <c r="G33" s="145"/>
      <c r="H33" s="145"/>
      <c r="I33" s="83">
        <v>137</v>
      </c>
      <c r="J33" s="84">
        <f>SUM(J34:J37)</f>
        <v>12115461</v>
      </c>
      <c r="K33" s="84">
        <f>SUM(K34:K37)</f>
        <v>3403800</v>
      </c>
      <c r="L33" s="84">
        <f>SUM(L34:L37)</f>
        <v>11884816</v>
      </c>
      <c r="M33" s="84">
        <f>SUM(M34:M37)</f>
        <v>4373094</v>
      </c>
    </row>
    <row r="34" spans="1:13" ht="12.75" customHeight="1">
      <c r="A34" s="145" t="s">
        <v>188</v>
      </c>
      <c r="B34" s="145"/>
      <c r="C34" s="145"/>
      <c r="D34" s="145"/>
      <c r="E34" s="145"/>
      <c r="F34" s="145"/>
      <c r="G34" s="145"/>
      <c r="H34" s="145"/>
      <c r="I34" s="83">
        <v>138</v>
      </c>
      <c r="J34" s="85">
        <v>258646</v>
      </c>
      <c r="K34" s="85">
        <v>258646</v>
      </c>
      <c r="L34" s="85">
        <v>395951</v>
      </c>
      <c r="M34" s="85">
        <v>395951</v>
      </c>
    </row>
    <row r="35" spans="1:13" ht="12.75" customHeight="1">
      <c r="A35" s="145" t="s">
        <v>189</v>
      </c>
      <c r="B35" s="145"/>
      <c r="C35" s="145"/>
      <c r="D35" s="145"/>
      <c r="E35" s="145"/>
      <c r="F35" s="145"/>
      <c r="G35" s="145"/>
      <c r="H35" s="145"/>
      <c r="I35" s="83">
        <v>139</v>
      </c>
      <c r="J35" s="85">
        <v>11856815</v>
      </c>
      <c r="K35" s="85">
        <v>3145154</v>
      </c>
      <c r="L35" s="85">
        <v>11452880</v>
      </c>
      <c r="M35" s="85">
        <v>3941158</v>
      </c>
    </row>
    <row r="36" spans="1:13" ht="12.75" customHeight="1">
      <c r="A36" s="145" t="s">
        <v>190</v>
      </c>
      <c r="B36" s="145"/>
      <c r="C36" s="145"/>
      <c r="D36" s="145"/>
      <c r="E36" s="145"/>
      <c r="F36" s="145"/>
      <c r="G36" s="145"/>
      <c r="H36" s="145"/>
      <c r="I36" s="83">
        <v>140</v>
      </c>
      <c r="J36" s="85"/>
      <c r="K36" s="85"/>
      <c r="L36" s="85"/>
      <c r="M36" s="85"/>
    </row>
    <row r="37" spans="1:13" ht="12.75" customHeight="1">
      <c r="A37" s="145" t="s">
        <v>191</v>
      </c>
      <c r="B37" s="145"/>
      <c r="C37" s="145"/>
      <c r="D37" s="145"/>
      <c r="E37" s="145"/>
      <c r="F37" s="145"/>
      <c r="G37" s="145"/>
      <c r="H37" s="145"/>
      <c r="I37" s="83">
        <v>141</v>
      </c>
      <c r="J37" s="85"/>
      <c r="K37" s="85"/>
      <c r="L37" s="85">
        <v>35985</v>
      </c>
      <c r="M37" s="85">
        <v>35985</v>
      </c>
    </row>
    <row r="38" spans="1:13" ht="12.75" customHeight="1">
      <c r="A38" s="145" t="s">
        <v>192</v>
      </c>
      <c r="B38" s="145"/>
      <c r="C38" s="145"/>
      <c r="D38" s="145"/>
      <c r="E38" s="145"/>
      <c r="F38" s="145"/>
      <c r="G38" s="145"/>
      <c r="H38" s="145"/>
      <c r="I38" s="83">
        <v>142</v>
      </c>
      <c r="J38" s="85"/>
      <c r="K38" s="85"/>
      <c r="L38" s="85"/>
      <c r="M38" s="85"/>
    </row>
    <row r="39" spans="1:13" ht="12.75" customHeight="1">
      <c r="A39" s="145" t="s">
        <v>193</v>
      </c>
      <c r="B39" s="145"/>
      <c r="C39" s="145"/>
      <c r="D39" s="145"/>
      <c r="E39" s="145"/>
      <c r="F39" s="145"/>
      <c r="G39" s="145"/>
      <c r="H39" s="145"/>
      <c r="I39" s="83">
        <v>143</v>
      </c>
      <c r="J39" s="85"/>
      <c r="K39" s="85"/>
      <c r="L39" s="85"/>
      <c r="M39" s="85"/>
    </row>
    <row r="40" spans="1:13" ht="12.75" customHeight="1">
      <c r="A40" s="145" t="s">
        <v>194</v>
      </c>
      <c r="B40" s="145"/>
      <c r="C40" s="145"/>
      <c r="D40" s="145"/>
      <c r="E40" s="145"/>
      <c r="F40" s="145"/>
      <c r="G40" s="145"/>
      <c r="H40" s="145"/>
      <c r="I40" s="83">
        <v>144</v>
      </c>
      <c r="J40" s="85"/>
      <c r="K40" s="85"/>
      <c r="L40" s="85"/>
      <c r="M40" s="85"/>
    </row>
    <row r="41" spans="1:13" ht="12.75" customHeight="1">
      <c r="A41" s="145" t="s">
        <v>195</v>
      </c>
      <c r="B41" s="145"/>
      <c r="C41" s="145"/>
      <c r="D41" s="145"/>
      <c r="E41" s="145"/>
      <c r="F41" s="145"/>
      <c r="G41" s="145"/>
      <c r="H41" s="145"/>
      <c r="I41" s="83">
        <v>145</v>
      </c>
      <c r="J41" s="85"/>
      <c r="K41" s="85"/>
      <c r="L41" s="85"/>
      <c r="M41" s="85"/>
    </row>
    <row r="42" spans="1:13" ht="12.75" customHeight="1">
      <c r="A42" s="145" t="s">
        <v>196</v>
      </c>
      <c r="B42" s="145"/>
      <c r="C42" s="145"/>
      <c r="D42" s="145"/>
      <c r="E42" s="145"/>
      <c r="F42" s="145"/>
      <c r="G42" s="145"/>
      <c r="H42" s="145"/>
      <c r="I42" s="83">
        <v>146</v>
      </c>
      <c r="J42" s="84">
        <f>J7+J27+J38+J40</f>
        <v>263863609</v>
      </c>
      <c r="K42" s="84">
        <f>K7+K27+K38+K40</f>
        <v>60650212</v>
      </c>
      <c r="L42" s="84">
        <f>L7+L27+L38+L40</f>
        <v>238905729</v>
      </c>
      <c r="M42" s="84">
        <f>M7+M27+M38+M40</f>
        <v>58418687</v>
      </c>
    </row>
    <row r="43" spans="1:13" ht="12.75" customHeight="1">
      <c r="A43" s="145" t="s">
        <v>197</v>
      </c>
      <c r="B43" s="145"/>
      <c r="C43" s="145"/>
      <c r="D43" s="145"/>
      <c r="E43" s="145"/>
      <c r="F43" s="145"/>
      <c r="G43" s="145"/>
      <c r="H43" s="145"/>
      <c r="I43" s="83">
        <v>147</v>
      </c>
      <c r="J43" s="84">
        <f>J10+J33+J39+J41</f>
        <v>263252854</v>
      </c>
      <c r="K43" s="84">
        <f>K10+K33+K39+K41</f>
        <v>60422027</v>
      </c>
      <c r="L43" s="84">
        <f>L10+L33+L39+L41</f>
        <v>238432668</v>
      </c>
      <c r="M43" s="84">
        <f>M10+M33+M39+M41</f>
        <v>62397193</v>
      </c>
    </row>
    <row r="44" spans="1:13" ht="12.75" customHeight="1">
      <c r="A44" s="145" t="s">
        <v>198</v>
      </c>
      <c r="B44" s="145"/>
      <c r="C44" s="145"/>
      <c r="D44" s="145"/>
      <c r="E44" s="145"/>
      <c r="F44" s="145"/>
      <c r="G44" s="145"/>
      <c r="H44" s="145"/>
      <c r="I44" s="83">
        <v>148</v>
      </c>
      <c r="J44" s="84">
        <f>J42-J43</f>
        <v>610755</v>
      </c>
      <c r="K44" s="84">
        <f>K42-K43</f>
        <v>228185</v>
      </c>
      <c r="L44" s="84">
        <f>L42-L43</f>
        <v>473061</v>
      </c>
      <c r="M44" s="84">
        <f>M42-M43</f>
        <v>-3978506</v>
      </c>
    </row>
    <row r="45" spans="1:13" ht="12.75" customHeight="1">
      <c r="A45" s="148" t="s">
        <v>199</v>
      </c>
      <c r="B45" s="148"/>
      <c r="C45" s="148"/>
      <c r="D45" s="148"/>
      <c r="E45" s="148"/>
      <c r="F45" s="148"/>
      <c r="G45" s="148"/>
      <c r="H45" s="148"/>
      <c r="I45" s="83">
        <v>149</v>
      </c>
      <c r="J45" s="84">
        <f>IF(J42&gt;J43,J42-J43,0)</f>
        <v>610755</v>
      </c>
      <c r="K45" s="84">
        <f>IF(K42&gt;K43,K42-K43,0)</f>
        <v>228185</v>
      </c>
      <c r="L45" s="84">
        <f>IF(L42&gt;L43,L42-L43,0)</f>
        <v>473061</v>
      </c>
      <c r="M45" s="84">
        <f>IF(M42&gt;M43,M42-M43,0)</f>
        <v>0</v>
      </c>
    </row>
    <row r="46" spans="1:13" ht="12.75" customHeight="1">
      <c r="A46" s="148" t="s">
        <v>200</v>
      </c>
      <c r="B46" s="148"/>
      <c r="C46" s="148"/>
      <c r="D46" s="148"/>
      <c r="E46" s="148"/>
      <c r="F46" s="148"/>
      <c r="G46" s="148"/>
      <c r="H46" s="148"/>
      <c r="I46" s="83">
        <v>150</v>
      </c>
      <c r="J46" s="84">
        <f>IF(J43&gt;J42,J43-J42,0)</f>
        <v>0</v>
      </c>
      <c r="K46" s="84"/>
      <c r="L46" s="84">
        <f>IF(L43&gt;L42,L43-L42,0)</f>
        <v>0</v>
      </c>
      <c r="M46" s="84">
        <f>IF(M43&gt;M42,M43-M42,0)</f>
        <v>3978506</v>
      </c>
    </row>
    <row r="47" spans="1:13" ht="12.75" customHeight="1">
      <c r="A47" s="145" t="s">
        <v>201</v>
      </c>
      <c r="B47" s="145"/>
      <c r="C47" s="145"/>
      <c r="D47" s="145"/>
      <c r="E47" s="145"/>
      <c r="F47" s="145"/>
      <c r="G47" s="145"/>
      <c r="H47" s="145"/>
      <c r="I47" s="83">
        <v>151</v>
      </c>
      <c r="J47" s="85">
        <v>276907</v>
      </c>
      <c r="K47" s="85"/>
      <c r="L47" s="85">
        <v>178069</v>
      </c>
      <c r="M47" s="85"/>
    </row>
    <row r="48" spans="1:13" ht="12.75" customHeight="1">
      <c r="A48" s="145" t="s">
        <v>202</v>
      </c>
      <c r="B48" s="145"/>
      <c r="C48" s="145"/>
      <c r="D48" s="145"/>
      <c r="E48" s="145"/>
      <c r="F48" s="145"/>
      <c r="G48" s="145"/>
      <c r="H48" s="145"/>
      <c r="I48" s="83">
        <v>152</v>
      </c>
      <c r="J48" s="84">
        <f>J44-J47</f>
        <v>333848</v>
      </c>
      <c r="K48" s="84">
        <f>K44-K47</f>
        <v>228185</v>
      </c>
      <c r="L48" s="84">
        <f>L44-L47</f>
        <v>294992</v>
      </c>
      <c r="M48" s="84">
        <f>M44-M47</f>
        <v>-3978506</v>
      </c>
    </row>
    <row r="49" spans="1:13" ht="12.75" customHeight="1">
      <c r="A49" s="148" t="s">
        <v>203</v>
      </c>
      <c r="B49" s="148"/>
      <c r="C49" s="148"/>
      <c r="D49" s="148"/>
      <c r="E49" s="148"/>
      <c r="F49" s="148"/>
      <c r="G49" s="148"/>
      <c r="H49" s="148"/>
      <c r="I49" s="83">
        <v>153</v>
      </c>
      <c r="J49" s="84">
        <f>IF(J48&gt;0,J48,0)</f>
        <v>333848</v>
      </c>
      <c r="K49" s="84">
        <f>IF(K48&gt;0,K48,0)</f>
        <v>228185</v>
      </c>
      <c r="L49" s="84">
        <f>IF(L48&gt;0,L48,0)</f>
        <v>294992</v>
      </c>
      <c r="M49" s="84">
        <f>IF(M48&gt;0,M48,0)</f>
        <v>0</v>
      </c>
    </row>
    <row r="50" spans="1:13" ht="12.75" customHeight="1">
      <c r="A50" s="161" t="s">
        <v>204</v>
      </c>
      <c r="B50" s="161"/>
      <c r="C50" s="161"/>
      <c r="D50" s="161"/>
      <c r="E50" s="161"/>
      <c r="F50" s="161"/>
      <c r="G50" s="161"/>
      <c r="H50" s="161"/>
      <c r="I50" s="89">
        <v>154</v>
      </c>
      <c r="J50" s="91">
        <f>IF(J48&lt;0,-J48,0)</f>
        <v>0</v>
      </c>
      <c r="K50" s="91"/>
      <c r="L50" s="91">
        <f>IF(L48&lt;0,-L48,0)</f>
        <v>0</v>
      </c>
      <c r="M50" s="91">
        <f>IF(M48&lt;0,-M48,0)</f>
        <v>3978506</v>
      </c>
    </row>
    <row r="51" spans="1:13" ht="12.75" customHeight="1">
      <c r="A51" s="160" t="s">
        <v>205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</row>
    <row r="52" spans="1:13" ht="12.75" customHeight="1">
      <c r="A52" s="162" t="s">
        <v>206</v>
      </c>
      <c r="B52" s="162"/>
      <c r="C52" s="162"/>
      <c r="D52" s="162"/>
      <c r="E52" s="162"/>
      <c r="F52" s="162"/>
      <c r="G52" s="162"/>
      <c r="H52" s="162"/>
      <c r="I52" s="92"/>
      <c r="J52" s="92"/>
      <c r="K52" s="92"/>
      <c r="L52" s="92"/>
      <c r="M52" s="93"/>
    </row>
    <row r="53" spans="1:13" ht="12.75" customHeight="1">
      <c r="A53" s="157" t="s">
        <v>207</v>
      </c>
      <c r="B53" s="157"/>
      <c r="C53" s="157"/>
      <c r="D53" s="157"/>
      <c r="E53" s="157"/>
      <c r="F53" s="157"/>
      <c r="G53" s="157"/>
      <c r="H53" s="157"/>
      <c r="I53" s="83">
        <v>155</v>
      </c>
      <c r="J53" s="85"/>
      <c r="K53" s="85"/>
      <c r="L53" s="85"/>
      <c r="M53" s="85"/>
    </row>
    <row r="54" spans="1:13" ht="12.75" customHeight="1">
      <c r="A54" s="157" t="s">
        <v>208</v>
      </c>
      <c r="B54" s="157"/>
      <c r="C54" s="157"/>
      <c r="D54" s="157"/>
      <c r="E54" s="157"/>
      <c r="F54" s="157"/>
      <c r="G54" s="157"/>
      <c r="H54" s="157"/>
      <c r="I54" s="83">
        <v>156</v>
      </c>
      <c r="J54" s="87"/>
      <c r="K54" s="87"/>
      <c r="L54" s="87"/>
      <c r="M54" s="87"/>
    </row>
    <row r="55" spans="1:13" ht="12.75" customHeight="1">
      <c r="A55" s="160" t="s">
        <v>209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</row>
    <row r="56" spans="1:13" ht="12.75" customHeight="1">
      <c r="A56" s="141" t="s">
        <v>210</v>
      </c>
      <c r="B56" s="141"/>
      <c r="C56" s="141"/>
      <c r="D56" s="141"/>
      <c r="E56" s="141"/>
      <c r="F56" s="141"/>
      <c r="G56" s="141"/>
      <c r="H56" s="141"/>
      <c r="I56" s="94">
        <v>157</v>
      </c>
      <c r="J56" s="82">
        <v>333848</v>
      </c>
      <c r="K56" s="82">
        <v>228185</v>
      </c>
      <c r="L56" s="82">
        <v>294992</v>
      </c>
      <c r="M56" s="82">
        <v>-3978506</v>
      </c>
    </row>
    <row r="57" spans="1:13" ht="12.75" customHeight="1">
      <c r="A57" s="145" t="s">
        <v>211</v>
      </c>
      <c r="B57" s="145"/>
      <c r="C57" s="145"/>
      <c r="D57" s="145"/>
      <c r="E57" s="145"/>
      <c r="F57" s="145"/>
      <c r="G57" s="145"/>
      <c r="H57" s="145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 customHeight="1">
      <c r="A58" s="145" t="s">
        <v>212</v>
      </c>
      <c r="B58" s="145"/>
      <c r="C58" s="145"/>
      <c r="D58" s="145"/>
      <c r="E58" s="145"/>
      <c r="F58" s="145"/>
      <c r="G58" s="145"/>
      <c r="H58" s="145"/>
      <c r="I58" s="83">
        <v>159</v>
      </c>
      <c r="J58" s="85"/>
      <c r="K58" s="85"/>
      <c r="L58" s="85"/>
      <c r="M58" s="85"/>
    </row>
    <row r="59" spans="1:13" ht="12.75" customHeight="1">
      <c r="A59" s="145" t="s">
        <v>213</v>
      </c>
      <c r="B59" s="145"/>
      <c r="C59" s="145"/>
      <c r="D59" s="145"/>
      <c r="E59" s="145"/>
      <c r="F59" s="145"/>
      <c r="G59" s="145"/>
      <c r="H59" s="145"/>
      <c r="I59" s="83">
        <v>160</v>
      </c>
      <c r="J59" s="85"/>
      <c r="K59" s="85"/>
      <c r="L59" s="85"/>
      <c r="M59" s="85"/>
    </row>
    <row r="60" spans="1:13" ht="12.75" customHeight="1">
      <c r="A60" s="145" t="s">
        <v>214</v>
      </c>
      <c r="B60" s="145"/>
      <c r="C60" s="145"/>
      <c r="D60" s="145"/>
      <c r="E60" s="145"/>
      <c r="F60" s="145"/>
      <c r="G60" s="145"/>
      <c r="H60" s="145"/>
      <c r="I60" s="83">
        <v>161</v>
      </c>
      <c r="J60" s="85"/>
      <c r="K60" s="85"/>
      <c r="L60" s="85"/>
      <c r="M60" s="85"/>
    </row>
    <row r="61" spans="1:13" ht="12.75" customHeight="1">
      <c r="A61" s="145" t="s">
        <v>215</v>
      </c>
      <c r="B61" s="145"/>
      <c r="C61" s="145"/>
      <c r="D61" s="145"/>
      <c r="E61" s="145"/>
      <c r="F61" s="145"/>
      <c r="G61" s="145"/>
      <c r="H61" s="145"/>
      <c r="I61" s="83">
        <v>162</v>
      </c>
      <c r="J61" s="85"/>
      <c r="K61" s="85"/>
      <c r="L61" s="85"/>
      <c r="M61" s="85"/>
    </row>
    <row r="62" spans="1:13" ht="12.75" customHeight="1">
      <c r="A62" s="145" t="s">
        <v>216</v>
      </c>
      <c r="B62" s="145"/>
      <c r="C62" s="145"/>
      <c r="D62" s="145"/>
      <c r="E62" s="145"/>
      <c r="F62" s="145"/>
      <c r="G62" s="145"/>
      <c r="H62" s="145"/>
      <c r="I62" s="83">
        <v>163</v>
      </c>
      <c r="J62" s="85"/>
      <c r="K62" s="85"/>
      <c r="L62" s="85"/>
      <c r="M62" s="85"/>
    </row>
    <row r="63" spans="1:13" ht="12.75" customHeight="1">
      <c r="A63" s="145" t="s">
        <v>217</v>
      </c>
      <c r="B63" s="145"/>
      <c r="C63" s="145"/>
      <c r="D63" s="145"/>
      <c r="E63" s="145"/>
      <c r="F63" s="145"/>
      <c r="G63" s="145"/>
      <c r="H63" s="145"/>
      <c r="I63" s="83">
        <v>164</v>
      </c>
      <c r="J63" s="85"/>
      <c r="K63" s="85"/>
      <c r="L63" s="85"/>
      <c r="M63" s="85"/>
    </row>
    <row r="64" spans="1:13" ht="12.75" customHeight="1">
      <c r="A64" s="145" t="s">
        <v>218</v>
      </c>
      <c r="B64" s="145"/>
      <c r="C64" s="145"/>
      <c r="D64" s="145"/>
      <c r="E64" s="145"/>
      <c r="F64" s="145"/>
      <c r="G64" s="145"/>
      <c r="H64" s="145"/>
      <c r="I64" s="83">
        <v>165</v>
      </c>
      <c r="J64" s="85"/>
      <c r="K64" s="85"/>
      <c r="L64" s="85"/>
      <c r="M64" s="85"/>
    </row>
    <row r="65" spans="1:13" ht="12.75" customHeight="1">
      <c r="A65" s="145" t="s">
        <v>219</v>
      </c>
      <c r="B65" s="145"/>
      <c r="C65" s="145"/>
      <c r="D65" s="145"/>
      <c r="E65" s="145"/>
      <c r="F65" s="145"/>
      <c r="G65" s="145"/>
      <c r="H65" s="145"/>
      <c r="I65" s="83">
        <v>166</v>
      </c>
      <c r="J65" s="85"/>
      <c r="K65" s="85"/>
      <c r="L65" s="85"/>
      <c r="M65" s="85"/>
    </row>
    <row r="66" spans="1:13" ht="12.75" customHeight="1">
      <c r="A66" s="145" t="s">
        <v>220</v>
      </c>
      <c r="B66" s="145"/>
      <c r="C66" s="145"/>
      <c r="D66" s="145"/>
      <c r="E66" s="145"/>
      <c r="F66" s="145"/>
      <c r="G66" s="145"/>
      <c r="H66" s="145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 customHeight="1">
      <c r="A67" s="145" t="s">
        <v>221</v>
      </c>
      <c r="B67" s="145"/>
      <c r="C67" s="145"/>
      <c r="D67" s="145"/>
      <c r="E67" s="145"/>
      <c r="F67" s="145"/>
      <c r="G67" s="145"/>
      <c r="H67" s="145"/>
      <c r="I67" s="83">
        <v>168</v>
      </c>
      <c r="J67" s="91">
        <f>J56+J66</f>
        <v>333848</v>
      </c>
      <c r="K67" s="91">
        <f>K56+K66</f>
        <v>228185</v>
      </c>
      <c r="L67" s="91">
        <f>L56+L66</f>
        <v>294992</v>
      </c>
      <c r="M67" s="91">
        <f>M56+M66</f>
        <v>-3978506</v>
      </c>
    </row>
    <row r="68" spans="1:13" ht="12.75" customHeight="1">
      <c r="A68" s="159" t="s">
        <v>222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</row>
    <row r="69" spans="1:13" ht="12.75" customHeight="1">
      <c r="A69" s="156" t="s">
        <v>223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</row>
    <row r="70" spans="1:13" ht="12.75" customHeight="1">
      <c r="A70" s="157" t="s">
        <v>207</v>
      </c>
      <c r="B70" s="157"/>
      <c r="C70" s="157"/>
      <c r="D70" s="157"/>
      <c r="E70" s="157"/>
      <c r="F70" s="157"/>
      <c r="G70" s="157"/>
      <c r="H70" s="157"/>
      <c r="I70" s="83">
        <v>169</v>
      </c>
      <c r="J70" s="85"/>
      <c r="K70" s="85"/>
      <c r="L70" s="85"/>
      <c r="M70" s="85"/>
    </row>
    <row r="71" spans="1:13" ht="12.75" customHeight="1">
      <c r="A71" s="158" t="s">
        <v>208</v>
      </c>
      <c r="B71" s="158"/>
      <c r="C71" s="158"/>
      <c r="D71" s="158"/>
      <c r="E71" s="158"/>
      <c r="F71" s="158"/>
      <c r="G71" s="158"/>
      <c r="H71" s="158"/>
      <c r="I71" s="86">
        <v>170</v>
      </c>
      <c r="J71" s="87"/>
      <c r="K71" s="87"/>
      <c r="L71" s="87"/>
      <c r="M71" s="87"/>
    </row>
  </sheetData>
  <sheetProtection selectLockedCells="1" selectUnlockedCells="1"/>
  <mergeCells count="73"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M55"/>
    <mergeCell ref="A56:H56"/>
    <mergeCell ref="A49:H49"/>
    <mergeCell ref="A50:H50"/>
    <mergeCell ref="A51:M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M69"/>
    <mergeCell ref="A70:H70"/>
    <mergeCell ref="A71:H71"/>
    <mergeCell ref="A65:H65"/>
    <mergeCell ref="A66:H66"/>
    <mergeCell ref="A67:H67"/>
    <mergeCell ref="A68:M68"/>
  </mergeCells>
  <dataValidations count="1">
    <dataValidation allowBlank="1" sqref="A1:IV199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7" width="9.140625" style="75" customWidth="1"/>
    <col min="8" max="8" width="7.00390625" style="75" customWidth="1"/>
    <col min="9" max="16384" width="9.140625" style="75" customWidth="1"/>
  </cols>
  <sheetData>
    <row r="1" spans="1:11" ht="12.75" customHeight="1">
      <c r="A1" s="170" t="s">
        <v>224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1" t="s">
        <v>336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72" t="s">
        <v>339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33.75" customHeight="1">
      <c r="A4" s="173" t="s">
        <v>51</v>
      </c>
      <c r="B4" s="173"/>
      <c r="C4" s="173"/>
      <c r="D4" s="173"/>
      <c r="E4" s="173"/>
      <c r="F4" s="173"/>
      <c r="G4" s="173"/>
      <c r="H4" s="173"/>
      <c r="I4" s="95" t="s">
        <v>158</v>
      </c>
      <c r="J4" s="96" t="s">
        <v>53</v>
      </c>
      <c r="K4" s="96" t="s">
        <v>54</v>
      </c>
    </row>
    <row r="5" spans="1:11" ht="12.75">
      <c r="A5" s="169">
        <v>1</v>
      </c>
      <c r="B5" s="169"/>
      <c r="C5" s="169"/>
      <c r="D5" s="169"/>
      <c r="E5" s="169"/>
      <c r="F5" s="169"/>
      <c r="G5" s="169"/>
      <c r="H5" s="169"/>
      <c r="I5" s="97">
        <v>2</v>
      </c>
      <c r="J5" s="98" t="s">
        <v>225</v>
      </c>
      <c r="K5" s="98" t="s">
        <v>226</v>
      </c>
    </row>
    <row r="6" spans="1:11" ht="12.75" customHeight="1">
      <c r="A6" s="147" t="s">
        <v>227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6" t="s">
        <v>228</v>
      </c>
      <c r="B7" s="166"/>
      <c r="C7" s="166"/>
      <c r="D7" s="166"/>
      <c r="E7" s="166"/>
      <c r="F7" s="166"/>
      <c r="G7" s="166"/>
      <c r="H7" s="166"/>
      <c r="I7" s="83">
        <v>1</v>
      </c>
      <c r="J7" s="85">
        <v>333848</v>
      </c>
      <c r="K7" s="85">
        <v>294992</v>
      </c>
    </row>
    <row r="8" spans="1:11" ht="12.75" customHeight="1">
      <c r="A8" s="166" t="s">
        <v>229</v>
      </c>
      <c r="B8" s="166"/>
      <c r="C8" s="166"/>
      <c r="D8" s="166"/>
      <c r="E8" s="166"/>
      <c r="F8" s="166"/>
      <c r="G8" s="166"/>
      <c r="H8" s="166"/>
      <c r="I8" s="83">
        <v>2</v>
      </c>
      <c r="J8" s="85">
        <v>7058948</v>
      </c>
      <c r="K8" s="85">
        <v>6838295</v>
      </c>
    </row>
    <row r="9" spans="1:11" ht="12.75" customHeight="1">
      <c r="A9" s="166" t="s">
        <v>230</v>
      </c>
      <c r="B9" s="166"/>
      <c r="C9" s="166"/>
      <c r="D9" s="166"/>
      <c r="E9" s="166"/>
      <c r="F9" s="166"/>
      <c r="G9" s="166"/>
      <c r="H9" s="166"/>
      <c r="I9" s="83">
        <v>3</v>
      </c>
      <c r="J9" s="85">
        <v>31979070</v>
      </c>
      <c r="K9" s="85"/>
    </row>
    <row r="10" spans="1:11" ht="12.75" customHeight="1">
      <c r="A10" s="166" t="s">
        <v>231</v>
      </c>
      <c r="B10" s="166"/>
      <c r="C10" s="166"/>
      <c r="D10" s="166"/>
      <c r="E10" s="166"/>
      <c r="F10" s="166"/>
      <c r="G10" s="166"/>
      <c r="H10" s="166"/>
      <c r="I10" s="83">
        <v>4</v>
      </c>
      <c r="J10" s="85"/>
      <c r="K10" s="85">
        <v>620263</v>
      </c>
    </row>
    <row r="11" spans="1:11" ht="12.75" customHeight="1">
      <c r="A11" s="166" t="s">
        <v>232</v>
      </c>
      <c r="B11" s="166"/>
      <c r="C11" s="166"/>
      <c r="D11" s="166"/>
      <c r="E11" s="166"/>
      <c r="F11" s="166"/>
      <c r="G11" s="166"/>
      <c r="H11" s="166"/>
      <c r="I11" s="83">
        <v>5</v>
      </c>
      <c r="J11" s="85">
        <v>15470477</v>
      </c>
      <c r="K11" s="85">
        <v>9778055</v>
      </c>
    </row>
    <row r="12" spans="1:11" ht="12.75" customHeight="1">
      <c r="A12" s="166" t="s">
        <v>233</v>
      </c>
      <c r="B12" s="166"/>
      <c r="C12" s="166"/>
      <c r="D12" s="166"/>
      <c r="E12" s="166"/>
      <c r="F12" s="166"/>
      <c r="G12" s="166"/>
      <c r="H12" s="166"/>
      <c r="I12" s="83">
        <v>6</v>
      </c>
      <c r="J12" s="85">
        <v>48357</v>
      </c>
      <c r="K12" s="85">
        <v>745141</v>
      </c>
    </row>
    <row r="13" spans="1:11" ht="12.75" customHeight="1">
      <c r="A13" s="168" t="s">
        <v>234</v>
      </c>
      <c r="B13" s="168"/>
      <c r="C13" s="168"/>
      <c r="D13" s="168"/>
      <c r="E13" s="168"/>
      <c r="F13" s="168"/>
      <c r="G13" s="168"/>
      <c r="H13" s="168"/>
      <c r="I13" s="83">
        <v>7</v>
      </c>
      <c r="J13" s="84">
        <f>SUM(J7:J12)</f>
        <v>54890700</v>
      </c>
      <c r="K13" s="84">
        <f>SUM(K7:K12)</f>
        <v>18276746</v>
      </c>
    </row>
    <row r="14" spans="1:11" ht="12.75" customHeight="1">
      <c r="A14" s="166" t="s">
        <v>235</v>
      </c>
      <c r="B14" s="166"/>
      <c r="C14" s="166"/>
      <c r="D14" s="166"/>
      <c r="E14" s="166"/>
      <c r="F14" s="166"/>
      <c r="G14" s="166"/>
      <c r="H14" s="166"/>
      <c r="I14" s="83">
        <v>8</v>
      </c>
      <c r="J14" s="85">
        <v>4652171</v>
      </c>
      <c r="K14" s="85">
        <v>7512469</v>
      </c>
    </row>
    <row r="15" spans="1:11" ht="12.75" customHeight="1">
      <c r="A15" s="166" t="s">
        <v>236</v>
      </c>
      <c r="B15" s="166"/>
      <c r="C15" s="166"/>
      <c r="D15" s="166"/>
      <c r="E15" s="166"/>
      <c r="F15" s="166"/>
      <c r="G15" s="166"/>
      <c r="H15" s="166"/>
      <c r="I15" s="83">
        <v>9</v>
      </c>
      <c r="J15" s="85"/>
      <c r="K15" s="85"/>
    </row>
    <row r="16" spans="1:11" ht="12.75" customHeight="1">
      <c r="A16" s="166" t="s">
        <v>237</v>
      </c>
      <c r="B16" s="166"/>
      <c r="C16" s="166"/>
      <c r="D16" s="166"/>
      <c r="E16" s="166"/>
      <c r="F16" s="166"/>
      <c r="G16" s="166"/>
      <c r="H16" s="166"/>
      <c r="I16" s="83">
        <v>10</v>
      </c>
      <c r="J16" s="85"/>
      <c r="K16" s="85"/>
    </row>
    <row r="17" spans="1:11" ht="12.75" customHeight="1">
      <c r="A17" s="166" t="s">
        <v>238</v>
      </c>
      <c r="B17" s="166"/>
      <c r="C17" s="166"/>
      <c r="D17" s="166"/>
      <c r="E17" s="166"/>
      <c r="F17" s="166"/>
      <c r="G17" s="166"/>
      <c r="H17" s="166"/>
      <c r="I17" s="83">
        <v>11</v>
      </c>
      <c r="J17" s="85">
        <v>1427913</v>
      </c>
      <c r="K17" s="85"/>
    </row>
    <row r="18" spans="1:11" ht="12.75" customHeight="1">
      <c r="A18" s="168" t="s">
        <v>239</v>
      </c>
      <c r="B18" s="168"/>
      <c r="C18" s="168"/>
      <c r="D18" s="168"/>
      <c r="E18" s="168"/>
      <c r="F18" s="168"/>
      <c r="G18" s="168"/>
      <c r="H18" s="168"/>
      <c r="I18" s="83">
        <v>12</v>
      </c>
      <c r="J18" s="84">
        <f>SUM(J14:J17)</f>
        <v>6080084</v>
      </c>
      <c r="K18" s="84">
        <f>SUM(K14:K17)</f>
        <v>7512469</v>
      </c>
    </row>
    <row r="19" spans="1:11" ht="12.75" customHeight="1">
      <c r="A19" s="168" t="s">
        <v>240</v>
      </c>
      <c r="B19" s="168"/>
      <c r="C19" s="168"/>
      <c r="D19" s="168"/>
      <c r="E19" s="168"/>
      <c r="F19" s="168"/>
      <c r="G19" s="168"/>
      <c r="H19" s="168"/>
      <c r="I19" s="83">
        <v>13</v>
      </c>
      <c r="J19" s="84">
        <f>IF(J13&gt;J18,J13-J18,0)</f>
        <v>48810616</v>
      </c>
      <c r="K19" s="84">
        <f>IF(K13&gt;K18,K13-K18,0)</f>
        <v>10764277</v>
      </c>
    </row>
    <row r="20" spans="1:11" ht="12.75" customHeight="1">
      <c r="A20" s="168" t="s">
        <v>241</v>
      </c>
      <c r="B20" s="168"/>
      <c r="C20" s="168"/>
      <c r="D20" s="168"/>
      <c r="E20" s="168"/>
      <c r="F20" s="168"/>
      <c r="G20" s="168"/>
      <c r="H20" s="168"/>
      <c r="I20" s="83">
        <v>14</v>
      </c>
      <c r="J20" s="84">
        <f>IF(J18&gt;J13,J18-J13,0)</f>
        <v>0</v>
      </c>
      <c r="K20" s="84">
        <f>IF(K18&gt;K13,K18-K13,0)</f>
        <v>0</v>
      </c>
    </row>
    <row r="21" spans="1:11" ht="12.75" customHeight="1">
      <c r="A21" s="147" t="s">
        <v>242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2.75" customHeight="1">
      <c r="A22" s="166" t="s">
        <v>243</v>
      </c>
      <c r="B22" s="166"/>
      <c r="C22" s="166"/>
      <c r="D22" s="166"/>
      <c r="E22" s="166"/>
      <c r="F22" s="166"/>
      <c r="G22" s="166"/>
      <c r="H22" s="166"/>
      <c r="I22" s="83">
        <v>15</v>
      </c>
      <c r="J22" s="85"/>
      <c r="K22" s="85"/>
    </row>
    <row r="23" spans="1:11" ht="12.75" customHeight="1">
      <c r="A23" s="166" t="s">
        <v>244</v>
      </c>
      <c r="B23" s="166"/>
      <c r="C23" s="166"/>
      <c r="D23" s="166"/>
      <c r="E23" s="166"/>
      <c r="F23" s="166"/>
      <c r="G23" s="166"/>
      <c r="H23" s="166"/>
      <c r="I23" s="83">
        <v>16</v>
      </c>
      <c r="J23" s="85"/>
      <c r="K23" s="85"/>
    </row>
    <row r="24" spans="1:11" ht="12.75" customHeight="1">
      <c r="A24" s="166" t="s">
        <v>245</v>
      </c>
      <c r="B24" s="166"/>
      <c r="C24" s="166"/>
      <c r="D24" s="166"/>
      <c r="E24" s="166"/>
      <c r="F24" s="166"/>
      <c r="G24" s="166"/>
      <c r="H24" s="166"/>
      <c r="I24" s="83">
        <v>17</v>
      </c>
      <c r="J24" s="85"/>
      <c r="K24" s="85"/>
    </row>
    <row r="25" spans="1:11" ht="12.75" customHeight="1">
      <c r="A25" s="166" t="s">
        <v>246</v>
      </c>
      <c r="B25" s="166"/>
      <c r="C25" s="166"/>
      <c r="D25" s="166"/>
      <c r="E25" s="166"/>
      <c r="F25" s="166"/>
      <c r="G25" s="166"/>
      <c r="H25" s="166"/>
      <c r="I25" s="83">
        <v>18</v>
      </c>
      <c r="J25" s="85"/>
      <c r="K25" s="85"/>
    </row>
    <row r="26" spans="1:11" ht="12.75" customHeight="1">
      <c r="A26" s="166" t="s">
        <v>247</v>
      </c>
      <c r="B26" s="166"/>
      <c r="C26" s="166"/>
      <c r="D26" s="166"/>
      <c r="E26" s="166"/>
      <c r="F26" s="166"/>
      <c r="G26" s="166"/>
      <c r="H26" s="166"/>
      <c r="I26" s="83">
        <v>19</v>
      </c>
      <c r="J26" s="85">
        <v>106505</v>
      </c>
      <c r="K26" s="85">
        <v>2773992</v>
      </c>
    </row>
    <row r="27" spans="1:11" ht="12.75" customHeight="1">
      <c r="A27" s="168" t="s">
        <v>248</v>
      </c>
      <c r="B27" s="168"/>
      <c r="C27" s="168"/>
      <c r="D27" s="168"/>
      <c r="E27" s="168"/>
      <c r="F27" s="168"/>
      <c r="G27" s="168"/>
      <c r="H27" s="168"/>
      <c r="I27" s="83">
        <v>20</v>
      </c>
      <c r="J27" s="84">
        <f>SUM(J22:J26)</f>
        <v>106505</v>
      </c>
      <c r="K27" s="84">
        <f>SUM(K22:K26)</f>
        <v>2773992</v>
      </c>
    </row>
    <row r="28" spans="1:11" ht="12.75" customHeight="1">
      <c r="A28" s="166" t="s">
        <v>249</v>
      </c>
      <c r="B28" s="166"/>
      <c r="C28" s="166"/>
      <c r="D28" s="166"/>
      <c r="E28" s="166"/>
      <c r="F28" s="166"/>
      <c r="G28" s="166"/>
      <c r="H28" s="166"/>
      <c r="I28" s="83">
        <v>21</v>
      </c>
      <c r="J28" s="85">
        <v>2359562</v>
      </c>
      <c r="K28" s="85">
        <v>10714390</v>
      </c>
    </row>
    <row r="29" spans="1:11" ht="12.75" customHeight="1">
      <c r="A29" s="166" t="s">
        <v>250</v>
      </c>
      <c r="B29" s="166"/>
      <c r="C29" s="166"/>
      <c r="D29" s="166"/>
      <c r="E29" s="166"/>
      <c r="F29" s="166"/>
      <c r="G29" s="166"/>
      <c r="H29" s="166"/>
      <c r="I29" s="83">
        <v>22</v>
      </c>
      <c r="J29" s="85"/>
      <c r="K29" s="85"/>
    </row>
    <row r="30" spans="1:11" ht="12.75" customHeight="1">
      <c r="A30" s="166" t="s">
        <v>251</v>
      </c>
      <c r="B30" s="166"/>
      <c r="C30" s="166"/>
      <c r="D30" s="166"/>
      <c r="E30" s="166"/>
      <c r="F30" s="166"/>
      <c r="G30" s="166"/>
      <c r="H30" s="166"/>
      <c r="I30" s="83">
        <v>23</v>
      </c>
      <c r="J30" s="85">
        <v>36314366</v>
      </c>
      <c r="K30" s="85"/>
    </row>
    <row r="31" spans="1:11" ht="12.75" customHeight="1">
      <c r="A31" s="168" t="s">
        <v>252</v>
      </c>
      <c r="B31" s="168"/>
      <c r="C31" s="168"/>
      <c r="D31" s="168"/>
      <c r="E31" s="168"/>
      <c r="F31" s="168"/>
      <c r="G31" s="168"/>
      <c r="H31" s="168"/>
      <c r="I31" s="83">
        <v>24</v>
      </c>
      <c r="J31" s="84">
        <f>SUM(J28:J30)</f>
        <v>38673928</v>
      </c>
      <c r="K31" s="84">
        <f>SUM(K28:K30)</f>
        <v>10714390</v>
      </c>
    </row>
    <row r="32" spans="1:11" ht="12.75" customHeight="1">
      <c r="A32" s="168" t="s">
        <v>253</v>
      </c>
      <c r="B32" s="168"/>
      <c r="C32" s="168"/>
      <c r="D32" s="168"/>
      <c r="E32" s="168"/>
      <c r="F32" s="168"/>
      <c r="G32" s="168"/>
      <c r="H32" s="168"/>
      <c r="I32" s="83">
        <v>25</v>
      </c>
      <c r="J32" s="84">
        <f>IF(J27&gt;J31,J27-J31,0)</f>
        <v>0</v>
      </c>
      <c r="K32" s="84">
        <f>IF(K27&gt;K31,K27-K31,0)</f>
        <v>0</v>
      </c>
    </row>
    <row r="33" spans="1:11" ht="12.75" customHeight="1">
      <c r="A33" s="168" t="s">
        <v>254</v>
      </c>
      <c r="B33" s="168"/>
      <c r="C33" s="168"/>
      <c r="D33" s="168"/>
      <c r="E33" s="168"/>
      <c r="F33" s="168"/>
      <c r="G33" s="168"/>
      <c r="H33" s="168"/>
      <c r="I33" s="83">
        <v>26</v>
      </c>
      <c r="J33" s="84">
        <f>IF(J31&gt;J27,J31-J27,0)</f>
        <v>38567423</v>
      </c>
      <c r="K33" s="84">
        <f>IF(K31&gt;K27,K31-K27,0)</f>
        <v>7940398</v>
      </c>
    </row>
    <row r="34" spans="1:11" ht="12.75" customHeight="1">
      <c r="A34" s="147" t="s">
        <v>255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 customHeight="1">
      <c r="A35" s="166" t="s">
        <v>256</v>
      </c>
      <c r="B35" s="166"/>
      <c r="C35" s="166"/>
      <c r="D35" s="166"/>
      <c r="E35" s="166"/>
      <c r="F35" s="166"/>
      <c r="G35" s="166"/>
      <c r="H35" s="166"/>
      <c r="I35" s="83">
        <v>27</v>
      </c>
      <c r="J35" s="85"/>
      <c r="K35" s="85"/>
    </row>
    <row r="36" spans="1:11" ht="12.75" customHeight="1">
      <c r="A36" s="166" t="s">
        <v>257</v>
      </c>
      <c r="B36" s="166"/>
      <c r="C36" s="166"/>
      <c r="D36" s="166"/>
      <c r="E36" s="166"/>
      <c r="F36" s="166"/>
      <c r="G36" s="166"/>
      <c r="H36" s="166"/>
      <c r="I36" s="83">
        <v>28</v>
      </c>
      <c r="J36" s="85"/>
      <c r="K36" s="85"/>
    </row>
    <row r="37" spans="1:11" ht="12.75" customHeight="1">
      <c r="A37" s="166" t="s">
        <v>258</v>
      </c>
      <c r="B37" s="166"/>
      <c r="C37" s="166"/>
      <c r="D37" s="166"/>
      <c r="E37" s="166"/>
      <c r="F37" s="166"/>
      <c r="G37" s="166"/>
      <c r="H37" s="166"/>
      <c r="I37" s="83">
        <v>29</v>
      </c>
      <c r="J37" s="85">
        <v>12266719</v>
      </c>
      <c r="K37" s="85">
        <v>19933086</v>
      </c>
    </row>
    <row r="38" spans="1:11" ht="12.75" customHeight="1">
      <c r="A38" s="168" t="s">
        <v>259</v>
      </c>
      <c r="B38" s="168"/>
      <c r="C38" s="168"/>
      <c r="D38" s="168"/>
      <c r="E38" s="168"/>
      <c r="F38" s="168"/>
      <c r="G38" s="168"/>
      <c r="H38" s="168"/>
      <c r="I38" s="83">
        <v>30</v>
      </c>
      <c r="J38" s="84">
        <f>SUM(J35:J37)</f>
        <v>12266719</v>
      </c>
      <c r="K38" s="84">
        <f>SUM(K35:K37)</f>
        <v>19933086</v>
      </c>
    </row>
    <row r="39" spans="1:11" ht="12.75" customHeight="1">
      <c r="A39" s="166" t="s">
        <v>260</v>
      </c>
      <c r="B39" s="166"/>
      <c r="C39" s="166"/>
      <c r="D39" s="166"/>
      <c r="E39" s="166"/>
      <c r="F39" s="166"/>
      <c r="G39" s="166"/>
      <c r="H39" s="166"/>
      <c r="I39" s="83">
        <v>31</v>
      </c>
      <c r="J39" s="85">
        <v>18943444</v>
      </c>
      <c r="K39" s="85">
        <v>25045413</v>
      </c>
    </row>
    <row r="40" spans="1:11" ht="12.75" customHeight="1">
      <c r="A40" s="166" t="s">
        <v>261</v>
      </c>
      <c r="B40" s="166"/>
      <c r="C40" s="166"/>
      <c r="D40" s="166"/>
      <c r="E40" s="166"/>
      <c r="F40" s="166"/>
      <c r="G40" s="166"/>
      <c r="H40" s="166"/>
      <c r="I40" s="83">
        <v>32</v>
      </c>
      <c r="J40" s="85">
        <v>1964208</v>
      </c>
      <c r="K40" s="85"/>
    </row>
    <row r="41" spans="1:11" ht="12.75" customHeight="1">
      <c r="A41" s="166" t="s">
        <v>262</v>
      </c>
      <c r="B41" s="166"/>
      <c r="C41" s="166"/>
      <c r="D41" s="166"/>
      <c r="E41" s="166"/>
      <c r="F41" s="166"/>
      <c r="G41" s="166"/>
      <c r="H41" s="166"/>
      <c r="I41" s="83">
        <v>33</v>
      </c>
      <c r="J41" s="85"/>
      <c r="K41" s="85"/>
    </row>
    <row r="42" spans="1:11" ht="12.75" customHeight="1">
      <c r="A42" s="166" t="s">
        <v>263</v>
      </c>
      <c r="B42" s="166"/>
      <c r="C42" s="166"/>
      <c r="D42" s="166"/>
      <c r="E42" s="166"/>
      <c r="F42" s="166"/>
      <c r="G42" s="166"/>
      <c r="H42" s="166"/>
      <c r="I42" s="83">
        <v>34</v>
      </c>
      <c r="J42" s="85"/>
      <c r="K42" s="85"/>
    </row>
    <row r="43" spans="1:11" ht="12.75" customHeight="1">
      <c r="A43" s="166" t="s">
        <v>264</v>
      </c>
      <c r="B43" s="166"/>
      <c r="C43" s="166"/>
      <c r="D43" s="166"/>
      <c r="E43" s="166"/>
      <c r="F43" s="166"/>
      <c r="G43" s="166"/>
      <c r="H43" s="166"/>
      <c r="I43" s="83">
        <v>35</v>
      </c>
      <c r="J43" s="85"/>
      <c r="K43" s="85"/>
    </row>
    <row r="44" spans="1:11" ht="12.75" customHeight="1">
      <c r="A44" s="168" t="s">
        <v>265</v>
      </c>
      <c r="B44" s="168"/>
      <c r="C44" s="168"/>
      <c r="D44" s="168"/>
      <c r="E44" s="168"/>
      <c r="F44" s="168"/>
      <c r="G44" s="168"/>
      <c r="H44" s="168"/>
      <c r="I44" s="83">
        <v>36</v>
      </c>
      <c r="J44" s="84">
        <f>SUM(J39:J43)</f>
        <v>20907652</v>
      </c>
      <c r="K44" s="84">
        <f>SUM(K39:K43)</f>
        <v>25045413</v>
      </c>
    </row>
    <row r="45" spans="1:11" ht="12.75" customHeight="1">
      <c r="A45" s="168" t="s">
        <v>266</v>
      </c>
      <c r="B45" s="168"/>
      <c r="C45" s="168"/>
      <c r="D45" s="168"/>
      <c r="E45" s="168"/>
      <c r="F45" s="168"/>
      <c r="G45" s="168"/>
      <c r="H45" s="168"/>
      <c r="I45" s="83">
        <v>37</v>
      </c>
      <c r="J45" s="84">
        <f>IF(J38&gt;J44,J38-J44,0)</f>
        <v>0</v>
      </c>
      <c r="K45" s="84">
        <f>IF(K38&gt;K44,K38-K44,0)</f>
        <v>0</v>
      </c>
    </row>
    <row r="46" spans="1:11" ht="12.75" customHeight="1">
      <c r="A46" s="168" t="s">
        <v>267</v>
      </c>
      <c r="B46" s="168"/>
      <c r="C46" s="168"/>
      <c r="D46" s="168"/>
      <c r="E46" s="168"/>
      <c r="F46" s="168"/>
      <c r="G46" s="168"/>
      <c r="H46" s="168"/>
      <c r="I46" s="83">
        <v>38</v>
      </c>
      <c r="J46" s="84">
        <f>IF(J44&gt;J38,J44-J38,0)</f>
        <v>8640933</v>
      </c>
      <c r="K46" s="84">
        <f>IF(K44&gt;K38,K44-K38,0)</f>
        <v>5112327</v>
      </c>
    </row>
    <row r="47" spans="1:11" ht="12.75" customHeight="1">
      <c r="A47" s="166" t="s">
        <v>268</v>
      </c>
      <c r="B47" s="166"/>
      <c r="C47" s="166"/>
      <c r="D47" s="166"/>
      <c r="E47" s="166"/>
      <c r="F47" s="166"/>
      <c r="G47" s="166"/>
      <c r="H47" s="166"/>
      <c r="I47" s="83">
        <v>39</v>
      </c>
      <c r="J47" s="84">
        <f>IF(J19-J20+J32-J33+J45-J46&gt;0,J19-J20+J32-J33+J45-J46,0)</f>
        <v>1602260</v>
      </c>
      <c r="K47" s="84">
        <f>IF(K19-K20+K32-K33+K45-K46&gt;0,K19-K20+K32-K33+K45-K46,0)</f>
        <v>0</v>
      </c>
    </row>
    <row r="48" spans="1:11" ht="12.75" customHeight="1">
      <c r="A48" s="166" t="s">
        <v>269</v>
      </c>
      <c r="B48" s="166"/>
      <c r="C48" s="166"/>
      <c r="D48" s="166"/>
      <c r="E48" s="166"/>
      <c r="F48" s="166"/>
      <c r="G48" s="166"/>
      <c r="H48" s="166"/>
      <c r="I48" s="83">
        <v>40</v>
      </c>
      <c r="J48" s="84">
        <f>IF(J20-J19+J33-J32+J46-J45&gt;0,J20-J19+J33-J32+J46-J45,0)</f>
        <v>0</v>
      </c>
      <c r="K48" s="84">
        <f>IF(K20-K19+K33-K32+K46-K45&gt;0,K20-K19+K33-K32+K46-K45,0)</f>
        <v>2288448</v>
      </c>
    </row>
    <row r="49" spans="1:11" ht="12.75" customHeight="1">
      <c r="A49" s="166" t="s">
        <v>270</v>
      </c>
      <c r="B49" s="166"/>
      <c r="C49" s="166"/>
      <c r="D49" s="166"/>
      <c r="E49" s="166"/>
      <c r="F49" s="166"/>
      <c r="G49" s="166"/>
      <c r="H49" s="166"/>
      <c r="I49" s="83">
        <v>41</v>
      </c>
      <c r="J49" s="85">
        <v>2571880</v>
      </c>
      <c r="K49" s="85">
        <v>4174140</v>
      </c>
    </row>
    <row r="50" spans="1:11" ht="12.75" customHeight="1">
      <c r="A50" s="166" t="s">
        <v>271</v>
      </c>
      <c r="B50" s="166"/>
      <c r="C50" s="166"/>
      <c r="D50" s="166"/>
      <c r="E50" s="166"/>
      <c r="F50" s="166"/>
      <c r="G50" s="166"/>
      <c r="H50" s="166"/>
      <c r="I50" s="83">
        <v>42</v>
      </c>
      <c r="J50" s="85">
        <v>1602260</v>
      </c>
      <c r="K50" s="85"/>
    </row>
    <row r="51" spans="1:11" ht="12.75" customHeight="1">
      <c r="A51" s="166" t="s">
        <v>272</v>
      </c>
      <c r="B51" s="166"/>
      <c r="C51" s="166"/>
      <c r="D51" s="166"/>
      <c r="E51" s="166"/>
      <c r="F51" s="166"/>
      <c r="G51" s="166"/>
      <c r="H51" s="166"/>
      <c r="I51" s="83">
        <v>43</v>
      </c>
      <c r="J51" s="85"/>
      <c r="K51" s="85">
        <v>1885692</v>
      </c>
    </row>
    <row r="52" spans="1:11" ht="12.75" customHeight="1">
      <c r="A52" s="167" t="s">
        <v>273</v>
      </c>
      <c r="B52" s="167"/>
      <c r="C52" s="167"/>
      <c r="D52" s="167"/>
      <c r="E52" s="167"/>
      <c r="F52" s="167"/>
      <c r="G52" s="167"/>
      <c r="H52" s="167"/>
      <c r="I52" s="86">
        <v>44</v>
      </c>
      <c r="J52" s="91">
        <f>J49+J50-J51</f>
        <v>4174140</v>
      </c>
      <c r="K52" s="91">
        <f>K49+K50-K51</f>
        <v>2288448</v>
      </c>
    </row>
  </sheetData>
  <sheetProtection selectLockedCells="1" selectUnlockedCells="1"/>
  <mergeCells count="52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9" sqref="N9"/>
    </sheetView>
  </sheetViews>
  <sheetFormatPr defaultColWidth="9.140625" defaultRowHeight="12.75"/>
  <cols>
    <col min="1" max="1" width="9.140625" style="105" customWidth="1"/>
    <col min="2" max="2" width="1.7109375" style="105" customWidth="1"/>
    <col min="3" max="4" width="9.140625" style="105" customWidth="1"/>
    <col min="5" max="5" width="10.140625" style="105" customWidth="1"/>
    <col min="6" max="6" width="3.7109375" style="105" customWidth="1"/>
    <col min="7" max="7" width="15.7109375" style="105" customWidth="1"/>
    <col min="8" max="8" width="9.140625" style="105" hidden="1" customWidth="1"/>
    <col min="9" max="9" width="9.140625" style="105" customWidth="1"/>
    <col min="10" max="11" width="9.57421875" style="105" customWidth="1"/>
    <col min="12" max="16384" width="9.140625" style="105" customWidth="1"/>
  </cols>
  <sheetData>
    <row r="1" spans="1:12" ht="18" customHeight="1">
      <c r="A1" s="180" t="s">
        <v>310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06"/>
    </row>
    <row r="2" spans="1:12" ht="12.75" customHeight="1">
      <c r="A2" s="184" t="s">
        <v>338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07"/>
    </row>
    <row r="3" spans="1:11" ht="24" customHeight="1">
      <c r="A3" s="173" t="s">
        <v>51</v>
      </c>
      <c r="B3" s="173"/>
      <c r="C3" s="173"/>
      <c r="D3" s="173"/>
      <c r="E3" s="173"/>
      <c r="F3" s="173"/>
      <c r="G3" s="173"/>
      <c r="H3" s="173"/>
      <c r="I3" s="95" t="s">
        <v>337</v>
      </c>
      <c r="J3" s="96" t="s">
        <v>311</v>
      </c>
      <c r="K3" s="96" t="s">
        <v>312</v>
      </c>
    </row>
    <row r="4" spans="1:11" ht="12.75" customHeight="1">
      <c r="A4" s="179">
        <v>1</v>
      </c>
      <c r="B4" s="179"/>
      <c r="C4" s="179"/>
      <c r="D4" s="179"/>
      <c r="E4" s="179"/>
      <c r="F4" s="179"/>
      <c r="G4" s="179"/>
      <c r="H4" s="179"/>
      <c r="I4" s="108">
        <v>2</v>
      </c>
      <c r="J4" s="98" t="s">
        <v>225</v>
      </c>
      <c r="K4" s="98" t="s">
        <v>226</v>
      </c>
    </row>
    <row r="5" spans="1:11" ht="12.75" customHeight="1">
      <c r="A5" s="166" t="s">
        <v>313</v>
      </c>
      <c r="B5" s="166"/>
      <c r="C5" s="166"/>
      <c r="D5" s="166"/>
      <c r="E5" s="166"/>
      <c r="F5" s="166"/>
      <c r="G5" s="166"/>
      <c r="H5" s="166"/>
      <c r="I5" s="83">
        <v>1</v>
      </c>
      <c r="J5" s="82">
        <v>32736800</v>
      </c>
      <c r="K5" s="82">
        <v>32736800</v>
      </c>
    </row>
    <row r="6" spans="1:11" ht="12.75" customHeight="1">
      <c r="A6" s="166" t="s">
        <v>314</v>
      </c>
      <c r="B6" s="166"/>
      <c r="C6" s="166"/>
      <c r="D6" s="166"/>
      <c r="E6" s="166"/>
      <c r="F6" s="166"/>
      <c r="G6" s="166"/>
      <c r="H6" s="166"/>
      <c r="I6" s="83">
        <v>2</v>
      </c>
      <c r="J6" s="85">
        <v>33668</v>
      </c>
      <c r="K6" s="85">
        <v>33668</v>
      </c>
    </row>
    <row r="7" spans="1:11" ht="12.75" customHeight="1">
      <c r="A7" s="166" t="s">
        <v>315</v>
      </c>
      <c r="B7" s="166"/>
      <c r="C7" s="166"/>
      <c r="D7" s="166"/>
      <c r="E7" s="166"/>
      <c r="F7" s="166"/>
      <c r="G7" s="166"/>
      <c r="H7" s="166"/>
      <c r="I7" s="83">
        <v>3</v>
      </c>
      <c r="J7" s="85">
        <v>9130741</v>
      </c>
      <c r="K7" s="85">
        <v>9024236</v>
      </c>
    </row>
    <row r="8" spans="1:11" ht="12.75" customHeight="1">
      <c r="A8" s="166" t="s">
        <v>316</v>
      </c>
      <c r="B8" s="166"/>
      <c r="C8" s="166"/>
      <c r="D8" s="166"/>
      <c r="E8" s="166"/>
      <c r="F8" s="166"/>
      <c r="G8" s="166"/>
      <c r="H8" s="166"/>
      <c r="I8" s="83">
        <v>4</v>
      </c>
      <c r="J8" s="85">
        <v>189593921</v>
      </c>
      <c r="K8" s="85">
        <v>189934067</v>
      </c>
    </row>
    <row r="9" spans="1:11" ht="12.75" customHeight="1">
      <c r="A9" s="166" t="s">
        <v>317</v>
      </c>
      <c r="B9" s="166"/>
      <c r="C9" s="166"/>
      <c r="D9" s="166"/>
      <c r="E9" s="166"/>
      <c r="F9" s="166"/>
      <c r="G9" s="166"/>
      <c r="H9" s="166"/>
      <c r="I9" s="83">
        <v>5</v>
      </c>
      <c r="J9" s="85">
        <v>333848</v>
      </c>
      <c r="K9" s="85">
        <v>294992</v>
      </c>
    </row>
    <row r="10" spans="1:11" ht="12.75" customHeight="1">
      <c r="A10" s="166" t="s">
        <v>318</v>
      </c>
      <c r="B10" s="166"/>
      <c r="C10" s="166"/>
      <c r="D10" s="166"/>
      <c r="E10" s="166"/>
      <c r="F10" s="166"/>
      <c r="G10" s="166"/>
      <c r="H10" s="166"/>
      <c r="I10" s="83">
        <v>6</v>
      </c>
      <c r="J10" s="85">
        <v>23370410</v>
      </c>
      <c r="K10" s="85">
        <v>21244422</v>
      </c>
    </row>
    <row r="11" spans="1:11" ht="12.75" customHeight="1">
      <c r="A11" s="166" t="s">
        <v>319</v>
      </c>
      <c r="B11" s="166"/>
      <c r="C11" s="166"/>
      <c r="D11" s="166"/>
      <c r="E11" s="166"/>
      <c r="F11" s="166"/>
      <c r="G11" s="166"/>
      <c r="H11" s="166"/>
      <c r="I11" s="83">
        <v>7</v>
      </c>
      <c r="J11" s="85"/>
      <c r="K11" s="85"/>
    </row>
    <row r="12" spans="1:11" ht="12.75" customHeight="1">
      <c r="A12" s="166" t="s">
        <v>320</v>
      </c>
      <c r="B12" s="166"/>
      <c r="C12" s="166"/>
      <c r="D12" s="166"/>
      <c r="E12" s="166"/>
      <c r="F12" s="166"/>
      <c r="G12" s="166"/>
      <c r="H12" s="166"/>
      <c r="I12" s="83">
        <v>8</v>
      </c>
      <c r="J12" s="85"/>
      <c r="K12" s="85"/>
    </row>
    <row r="13" spans="1:11" ht="12.75" customHeight="1">
      <c r="A13" s="166" t="s">
        <v>321</v>
      </c>
      <c r="B13" s="166"/>
      <c r="C13" s="166"/>
      <c r="D13" s="166"/>
      <c r="E13" s="166"/>
      <c r="F13" s="166"/>
      <c r="G13" s="166"/>
      <c r="H13" s="166"/>
      <c r="I13" s="83">
        <v>9</v>
      </c>
      <c r="J13" s="85">
        <v>51464518</v>
      </c>
      <c r="K13" s="85">
        <v>51543291</v>
      </c>
    </row>
    <row r="14" spans="1:11" ht="12.75" customHeight="1">
      <c r="A14" s="168" t="s">
        <v>322</v>
      </c>
      <c r="B14" s="168"/>
      <c r="C14" s="168"/>
      <c r="D14" s="168"/>
      <c r="E14" s="168"/>
      <c r="F14" s="168"/>
      <c r="G14" s="168"/>
      <c r="H14" s="168"/>
      <c r="I14" s="83">
        <v>10</v>
      </c>
      <c r="J14" s="84">
        <f>SUM(J5:J13)</f>
        <v>306663906</v>
      </c>
      <c r="K14" s="84">
        <f>SUM(K5:K13)</f>
        <v>304811476</v>
      </c>
    </row>
    <row r="15" spans="1:11" ht="12.75" customHeight="1">
      <c r="A15" s="166" t="s">
        <v>323</v>
      </c>
      <c r="B15" s="166"/>
      <c r="C15" s="166"/>
      <c r="D15" s="166"/>
      <c r="E15" s="166"/>
      <c r="F15" s="166"/>
      <c r="G15" s="166"/>
      <c r="H15" s="166"/>
      <c r="I15" s="83">
        <v>11</v>
      </c>
      <c r="J15" s="85"/>
      <c r="K15" s="85"/>
    </row>
    <row r="16" spans="1:11" ht="12.75" customHeight="1">
      <c r="A16" s="166" t="s">
        <v>324</v>
      </c>
      <c r="B16" s="166"/>
      <c r="C16" s="166"/>
      <c r="D16" s="166"/>
      <c r="E16" s="166"/>
      <c r="F16" s="166"/>
      <c r="G16" s="166"/>
      <c r="H16" s="166"/>
      <c r="I16" s="83">
        <v>12</v>
      </c>
      <c r="J16" s="85"/>
      <c r="K16" s="85"/>
    </row>
    <row r="17" spans="1:11" ht="12.75" customHeight="1">
      <c r="A17" s="166" t="s">
        <v>325</v>
      </c>
      <c r="B17" s="166"/>
      <c r="C17" s="166"/>
      <c r="D17" s="166"/>
      <c r="E17" s="166"/>
      <c r="F17" s="166"/>
      <c r="G17" s="166"/>
      <c r="H17" s="166"/>
      <c r="I17" s="83">
        <v>13</v>
      </c>
      <c r="J17" s="85"/>
      <c r="K17" s="85"/>
    </row>
    <row r="18" spans="1:11" ht="12.75" customHeight="1">
      <c r="A18" s="166" t="s">
        <v>326</v>
      </c>
      <c r="B18" s="166"/>
      <c r="C18" s="166"/>
      <c r="D18" s="166"/>
      <c r="E18" s="166"/>
      <c r="F18" s="166"/>
      <c r="G18" s="166"/>
      <c r="H18" s="166"/>
      <c r="I18" s="83">
        <v>14</v>
      </c>
      <c r="J18" s="85"/>
      <c r="K18" s="85"/>
    </row>
    <row r="19" spans="1:11" ht="12.75" customHeight="1">
      <c r="A19" s="166" t="s">
        <v>327</v>
      </c>
      <c r="B19" s="166"/>
      <c r="C19" s="166"/>
      <c r="D19" s="166"/>
      <c r="E19" s="166"/>
      <c r="F19" s="166"/>
      <c r="G19" s="166"/>
      <c r="H19" s="166"/>
      <c r="I19" s="83">
        <v>15</v>
      </c>
      <c r="J19" s="85"/>
      <c r="K19" s="85"/>
    </row>
    <row r="20" spans="1:11" ht="12.75" customHeight="1">
      <c r="A20" s="166" t="s">
        <v>328</v>
      </c>
      <c r="B20" s="166"/>
      <c r="C20" s="166"/>
      <c r="D20" s="166"/>
      <c r="E20" s="166"/>
      <c r="F20" s="166"/>
      <c r="G20" s="166"/>
      <c r="H20" s="166"/>
      <c r="I20" s="83">
        <v>16</v>
      </c>
      <c r="J20" s="85"/>
      <c r="K20" s="85"/>
    </row>
    <row r="21" spans="1:11" ht="12.75" customHeight="1">
      <c r="A21" s="168" t="s">
        <v>329</v>
      </c>
      <c r="B21" s="168"/>
      <c r="C21" s="168"/>
      <c r="D21" s="168"/>
      <c r="E21" s="168"/>
      <c r="F21" s="168"/>
      <c r="G21" s="168"/>
      <c r="H21" s="168"/>
      <c r="I21" s="83">
        <v>17</v>
      </c>
      <c r="J21" s="91">
        <f>SUM(J15:J20)</f>
        <v>0</v>
      </c>
      <c r="K21" s="91">
        <f>SUM(K15:K20)</f>
        <v>0</v>
      </c>
    </row>
    <row r="22" spans="1:11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78" t="s">
        <v>330</v>
      </c>
      <c r="B23" s="178"/>
      <c r="C23" s="178"/>
      <c r="D23" s="178"/>
      <c r="E23" s="178"/>
      <c r="F23" s="178"/>
      <c r="G23" s="178"/>
      <c r="H23" s="178"/>
      <c r="I23" s="94">
        <v>18</v>
      </c>
      <c r="J23" s="82"/>
      <c r="K23" s="82"/>
    </row>
    <row r="24" spans="1:11" ht="17.25" customHeight="1">
      <c r="A24" s="167" t="s">
        <v>331</v>
      </c>
      <c r="B24" s="167"/>
      <c r="C24" s="167"/>
      <c r="D24" s="167"/>
      <c r="E24" s="167"/>
      <c r="F24" s="167"/>
      <c r="G24" s="167"/>
      <c r="H24" s="167"/>
      <c r="I24" s="86">
        <v>19</v>
      </c>
      <c r="J24" s="91"/>
      <c r="K24" s="91"/>
    </row>
    <row r="25" spans="1:11" ht="30" customHeight="1">
      <c r="A25" s="177" t="s">
        <v>332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</sheetData>
  <sheetProtection selectLockedCells="1" selectUnlockedCells="1"/>
  <mergeCells count="25">
    <mergeCell ref="A1:K1"/>
    <mergeCell ref="A3:H3"/>
    <mergeCell ref="A2:K2"/>
    <mergeCell ref="A8:H8"/>
    <mergeCell ref="A9:H9"/>
    <mergeCell ref="A10:H10"/>
    <mergeCell ref="A11:H11"/>
    <mergeCell ref="A4:H4"/>
    <mergeCell ref="A5:H5"/>
    <mergeCell ref="A6:H6"/>
    <mergeCell ref="A7:H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K25"/>
    <mergeCell ref="A20:H20"/>
    <mergeCell ref="A21:H21"/>
    <mergeCell ref="A22:K22"/>
    <mergeCell ref="A23:H23"/>
  </mergeCells>
  <dataValidations count="1">
    <dataValidation allowBlank="1" sqref="L2:IV2 A1:IV1 A3:IV153 A2">
      <formula1>0</formula1>
      <formula2>0</formula2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1" max="7" width="9.140625" style="75" customWidth="1"/>
    <col min="8" max="8" width="7.140625" style="75" customWidth="1"/>
    <col min="9" max="16384" width="9.140625" style="75" customWidth="1"/>
  </cols>
  <sheetData>
    <row r="1" spans="1:11" ht="12.75" customHeight="1">
      <c r="A1" s="170" t="s">
        <v>274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6" t="s">
        <v>275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2.75" customHeight="1">
      <c r="A3" s="172" t="s">
        <v>276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33.75" customHeight="1">
      <c r="A4" s="173" t="s">
        <v>51</v>
      </c>
      <c r="B4" s="173"/>
      <c r="C4" s="173"/>
      <c r="D4" s="173"/>
      <c r="E4" s="173"/>
      <c r="F4" s="173"/>
      <c r="G4" s="173"/>
      <c r="H4" s="173"/>
      <c r="I4" s="95" t="s">
        <v>158</v>
      </c>
      <c r="J4" s="96" t="s">
        <v>53</v>
      </c>
      <c r="K4" s="96" t="s">
        <v>54</v>
      </c>
    </row>
    <row r="5" spans="1:11" ht="12.75">
      <c r="A5" s="175">
        <v>1</v>
      </c>
      <c r="B5" s="175"/>
      <c r="C5" s="175"/>
      <c r="D5" s="175"/>
      <c r="E5" s="175"/>
      <c r="F5" s="175"/>
      <c r="G5" s="175"/>
      <c r="H5" s="175"/>
      <c r="I5" s="102">
        <v>2</v>
      </c>
      <c r="J5" s="103" t="s">
        <v>225</v>
      </c>
      <c r="K5" s="103" t="s">
        <v>226</v>
      </c>
    </row>
    <row r="6" spans="1:11" ht="12.75" customHeight="1">
      <c r="A6" s="147" t="s">
        <v>227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6" t="s">
        <v>277</v>
      </c>
      <c r="B7" s="166"/>
      <c r="C7" s="166"/>
      <c r="D7" s="166"/>
      <c r="E7" s="166"/>
      <c r="F7" s="166"/>
      <c r="G7" s="166"/>
      <c r="H7" s="166"/>
      <c r="I7" s="83">
        <v>1</v>
      </c>
      <c r="J7" s="99"/>
      <c r="K7" s="85"/>
    </row>
    <row r="8" spans="1:11" ht="12.75" customHeight="1">
      <c r="A8" s="166" t="s">
        <v>278</v>
      </c>
      <c r="B8" s="166"/>
      <c r="C8" s="166"/>
      <c r="D8" s="166"/>
      <c r="E8" s="166"/>
      <c r="F8" s="166"/>
      <c r="G8" s="166"/>
      <c r="H8" s="166"/>
      <c r="I8" s="83">
        <v>2</v>
      </c>
      <c r="J8" s="99"/>
      <c r="K8" s="85"/>
    </row>
    <row r="9" spans="1:11" ht="12.75" customHeight="1">
      <c r="A9" s="166" t="s">
        <v>279</v>
      </c>
      <c r="B9" s="166"/>
      <c r="C9" s="166"/>
      <c r="D9" s="166"/>
      <c r="E9" s="166"/>
      <c r="F9" s="166"/>
      <c r="G9" s="166"/>
      <c r="H9" s="166"/>
      <c r="I9" s="83">
        <v>3</v>
      </c>
      <c r="J9" s="99"/>
      <c r="K9" s="85"/>
    </row>
    <row r="10" spans="1:11" ht="12.75" customHeight="1">
      <c r="A10" s="166" t="s">
        <v>280</v>
      </c>
      <c r="B10" s="166"/>
      <c r="C10" s="166"/>
      <c r="D10" s="166"/>
      <c r="E10" s="166"/>
      <c r="F10" s="166"/>
      <c r="G10" s="166"/>
      <c r="H10" s="166"/>
      <c r="I10" s="83">
        <v>4</v>
      </c>
      <c r="J10" s="99"/>
      <c r="K10" s="85"/>
    </row>
    <row r="11" spans="1:11" ht="12.75" customHeight="1">
      <c r="A11" s="166" t="s">
        <v>281</v>
      </c>
      <c r="B11" s="166"/>
      <c r="C11" s="166"/>
      <c r="D11" s="166"/>
      <c r="E11" s="166"/>
      <c r="F11" s="166"/>
      <c r="G11" s="166"/>
      <c r="H11" s="166"/>
      <c r="I11" s="83">
        <v>5</v>
      </c>
      <c r="J11" s="99"/>
      <c r="K11" s="85"/>
    </row>
    <row r="12" spans="1:11" ht="12.75" customHeight="1">
      <c r="A12" s="168" t="s">
        <v>282</v>
      </c>
      <c r="B12" s="168"/>
      <c r="C12" s="168"/>
      <c r="D12" s="168"/>
      <c r="E12" s="168"/>
      <c r="F12" s="168"/>
      <c r="G12" s="168"/>
      <c r="H12" s="168"/>
      <c r="I12" s="83">
        <v>6</v>
      </c>
      <c r="J12" s="100">
        <f>SUM(J7:J11)</f>
        <v>0</v>
      </c>
      <c r="K12" s="84">
        <f>SUM(K7:K11)</f>
        <v>0</v>
      </c>
    </row>
    <row r="13" spans="1:11" ht="12.75" customHeight="1">
      <c r="A13" s="166" t="s">
        <v>283</v>
      </c>
      <c r="B13" s="166"/>
      <c r="C13" s="166"/>
      <c r="D13" s="166"/>
      <c r="E13" s="166"/>
      <c r="F13" s="166"/>
      <c r="G13" s="166"/>
      <c r="H13" s="166"/>
      <c r="I13" s="83">
        <v>7</v>
      </c>
      <c r="J13" s="99"/>
      <c r="K13" s="85"/>
    </row>
    <row r="14" spans="1:11" ht="12.75" customHeight="1">
      <c r="A14" s="166" t="s">
        <v>284</v>
      </c>
      <c r="B14" s="166"/>
      <c r="C14" s="166"/>
      <c r="D14" s="166"/>
      <c r="E14" s="166"/>
      <c r="F14" s="166"/>
      <c r="G14" s="166"/>
      <c r="H14" s="166"/>
      <c r="I14" s="83">
        <v>8</v>
      </c>
      <c r="J14" s="99"/>
      <c r="K14" s="85"/>
    </row>
    <row r="15" spans="1:11" ht="12.75" customHeight="1">
      <c r="A15" s="166" t="s">
        <v>285</v>
      </c>
      <c r="B15" s="166"/>
      <c r="C15" s="166"/>
      <c r="D15" s="166"/>
      <c r="E15" s="166"/>
      <c r="F15" s="166"/>
      <c r="G15" s="166"/>
      <c r="H15" s="166"/>
      <c r="I15" s="83">
        <v>9</v>
      </c>
      <c r="J15" s="99"/>
      <c r="K15" s="85"/>
    </row>
    <row r="16" spans="1:11" ht="12.75" customHeight="1">
      <c r="A16" s="166" t="s">
        <v>286</v>
      </c>
      <c r="B16" s="166"/>
      <c r="C16" s="166"/>
      <c r="D16" s="166"/>
      <c r="E16" s="166"/>
      <c r="F16" s="166"/>
      <c r="G16" s="166"/>
      <c r="H16" s="166"/>
      <c r="I16" s="83">
        <v>10</v>
      </c>
      <c r="J16" s="99"/>
      <c r="K16" s="85"/>
    </row>
    <row r="17" spans="1:11" ht="12.75" customHeight="1">
      <c r="A17" s="166" t="s">
        <v>287</v>
      </c>
      <c r="B17" s="166"/>
      <c r="C17" s="166"/>
      <c r="D17" s="166"/>
      <c r="E17" s="166"/>
      <c r="F17" s="166"/>
      <c r="G17" s="166"/>
      <c r="H17" s="166"/>
      <c r="I17" s="83">
        <v>11</v>
      </c>
      <c r="J17" s="99"/>
      <c r="K17" s="85"/>
    </row>
    <row r="18" spans="1:11" ht="12.75" customHeight="1">
      <c r="A18" s="166" t="s">
        <v>288</v>
      </c>
      <c r="B18" s="166"/>
      <c r="C18" s="166"/>
      <c r="D18" s="166"/>
      <c r="E18" s="166"/>
      <c r="F18" s="166"/>
      <c r="G18" s="166"/>
      <c r="H18" s="166"/>
      <c r="I18" s="83">
        <v>12</v>
      </c>
      <c r="J18" s="99"/>
      <c r="K18" s="85"/>
    </row>
    <row r="19" spans="1:11" ht="12.75" customHeight="1">
      <c r="A19" s="168" t="s">
        <v>289</v>
      </c>
      <c r="B19" s="168"/>
      <c r="C19" s="168"/>
      <c r="D19" s="168"/>
      <c r="E19" s="168"/>
      <c r="F19" s="168"/>
      <c r="G19" s="168"/>
      <c r="H19" s="168"/>
      <c r="I19" s="83">
        <v>13</v>
      </c>
      <c r="J19" s="100">
        <f>SUM(J13:J18)</f>
        <v>0</v>
      </c>
      <c r="K19" s="84">
        <f>SUM(K13:K18)</f>
        <v>0</v>
      </c>
    </row>
    <row r="20" spans="1:11" ht="12.75" customHeight="1">
      <c r="A20" s="145" t="s">
        <v>290</v>
      </c>
      <c r="B20" s="145"/>
      <c r="C20" s="145"/>
      <c r="D20" s="145"/>
      <c r="E20" s="145"/>
      <c r="F20" s="145"/>
      <c r="G20" s="145"/>
      <c r="H20" s="145"/>
      <c r="I20" s="83">
        <v>14</v>
      </c>
      <c r="J20" s="100">
        <f>IF(J12&gt;J19,J12-J19,0)</f>
        <v>0</v>
      </c>
      <c r="K20" s="84">
        <f>IF(K12&gt;K19,K12-K19,0)</f>
        <v>0</v>
      </c>
    </row>
    <row r="21" spans="1:11" ht="12.75" customHeight="1">
      <c r="A21" s="149" t="s">
        <v>291</v>
      </c>
      <c r="B21" s="149"/>
      <c r="C21" s="149"/>
      <c r="D21" s="149"/>
      <c r="E21" s="149"/>
      <c r="F21" s="149"/>
      <c r="G21" s="149"/>
      <c r="H21" s="149"/>
      <c r="I21" s="83">
        <v>15</v>
      </c>
      <c r="J21" s="100">
        <f>IF(J19&gt;J12,J19-J12,0)</f>
        <v>0</v>
      </c>
      <c r="K21" s="84">
        <f>IF(K19&gt;K12,K19-K12,0)</f>
        <v>0</v>
      </c>
    </row>
    <row r="22" spans="1:11" ht="12.75" customHeight="1">
      <c r="A22" s="147" t="s">
        <v>242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66" t="s">
        <v>292</v>
      </c>
      <c r="B23" s="166"/>
      <c r="C23" s="166"/>
      <c r="D23" s="166"/>
      <c r="E23" s="166"/>
      <c r="F23" s="166"/>
      <c r="G23" s="166"/>
      <c r="H23" s="166"/>
      <c r="I23" s="83">
        <v>16</v>
      </c>
      <c r="J23" s="99"/>
      <c r="K23" s="85"/>
    </row>
    <row r="24" spans="1:11" ht="12.75" customHeight="1">
      <c r="A24" s="166" t="s">
        <v>293</v>
      </c>
      <c r="B24" s="166"/>
      <c r="C24" s="166"/>
      <c r="D24" s="166"/>
      <c r="E24" s="166"/>
      <c r="F24" s="166"/>
      <c r="G24" s="166"/>
      <c r="H24" s="166"/>
      <c r="I24" s="83">
        <v>17</v>
      </c>
      <c r="J24" s="99"/>
      <c r="K24" s="85"/>
    </row>
    <row r="25" spans="1:11" ht="12.75" customHeight="1">
      <c r="A25" s="166" t="s">
        <v>294</v>
      </c>
      <c r="B25" s="166"/>
      <c r="C25" s="166"/>
      <c r="D25" s="166"/>
      <c r="E25" s="166"/>
      <c r="F25" s="166"/>
      <c r="G25" s="166"/>
      <c r="H25" s="166"/>
      <c r="I25" s="83">
        <v>18</v>
      </c>
      <c r="J25" s="99"/>
      <c r="K25" s="85"/>
    </row>
    <row r="26" spans="1:11" ht="12.75" customHeight="1">
      <c r="A26" s="166" t="s">
        <v>295</v>
      </c>
      <c r="B26" s="166"/>
      <c r="C26" s="166"/>
      <c r="D26" s="166"/>
      <c r="E26" s="166"/>
      <c r="F26" s="166"/>
      <c r="G26" s="166"/>
      <c r="H26" s="166"/>
      <c r="I26" s="83">
        <v>19</v>
      </c>
      <c r="J26" s="99"/>
      <c r="K26" s="85"/>
    </row>
    <row r="27" spans="1:11" ht="12.75" customHeight="1">
      <c r="A27" s="166" t="s">
        <v>296</v>
      </c>
      <c r="B27" s="166"/>
      <c r="C27" s="166"/>
      <c r="D27" s="166"/>
      <c r="E27" s="166"/>
      <c r="F27" s="166"/>
      <c r="G27" s="166"/>
      <c r="H27" s="166"/>
      <c r="I27" s="83">
        <v>20</v>
      </c>
      <c r="J27" s="99"/>
      <c r="K27" s="85"/>
    </row>
    <row r="28" spans="1:11" ht="12.75" customHeight="1">
      <c r="A28" s="168" t="s">
        <v>297</v>
      </c>
      <c r="B28" s="168"/>
      <c r="C28" s="168"/>
      <c r="D28" s="168"/>
      <c r="E28" s="168"/>
      <c r="F28" s="168"/>
      <c r="G28" s="168"/>
      <c r="H28" s="168"/>
      <c r="I28" s="83">
        <v>21</v>
      </c>
      <c r="J28" s="100">
        <f>SUM(J23:J27)</f>
        <v>0</v>
      </c>
      <c r="K28" s="84">
        <f>SUM(K23:K27)</f>
        <v>0</v>
      </c>
    </row>
    <row r="29" spans="1:11" ht="12.75" customHeight="1">
      <c r="A29" s="166" t="s">
        <v>298</v>
      </c>
      <c r="B29" s="166"/>
      <c r="C29" s="166"/>
      <c r="D29" s="166"/>
      <c r="E29" s="166"/>
      <c r="F29" s="166"/>
      <c r="G29" s="166"/>
      <c r="H29" s="166"/>
      <c r="I29" s="83">
        <v>22</v>
      </c>
      <c r="J29" s="99"/>
      <c r="K29" s="85"/>
    </row>
    <row r="30" spans="1:11" ht="12.75" customHeight="1">
      <c r="A30" s="166" t="s">
        <v>299</v>
      </c>
      <c r="B30" s="166"/>
      <c r="C30" s="166"/>
      <c r="D30" s="166"/>
      <c r="E30" s="166"/>
      <c r="F30" s="166"/>
      <c r="G30" s="166"/>
      <c r="H30" s="166"/>
      <c r="I30" s="83">
        <v>23</v>
      </c>
      <c r="J30" s="99"/>
      <c r="K30" s="85"/>
    </row>
    <row r="31" spans="1:11" ht="12.75" customHeight="1">
      <c r="A31" s="166" t="s">
        <v>300</v>
      </c>
      <c r="B31" s="166"/>
      <c r="C31" s="166"/>
      <c r="D31" s="166"/>
      <c r="E31" s="166"/>
      <c r="F31" s="166"/>
      <c r="G31" s="166"/>
      <c r="H31" s="166"/>
      <c r="I31" s="83">
        <v>24</v>
      </c>
      <c r="J31" s="99"/>
      <c r="K31" s="85"/>
    </row>
    <row r="32" spans="1:11" ht="12.75" customHeight="1">
      <c r="A32" s="168" t="s">
        <v>301</v>
      </c>
      <c r="B32" s="168"/>
      <c r="C32" s="168"/>
      <c r="D32" s="168"/>
      <c r="E32" s="168"/>
      <c r="F32" s="168"/>
      <c r="G32" s="168"/>
      <c r="H32" s="168"/>
      <c r="I32" s="83">
        <v>25</v>
      </c>
      <c r="J32" s="100">
        <f>SUM(J29:J31)</f>
        <v>0</v>
      </c>
      <c r="K32" s="84">
        <f>SUM(K29:K31)</f>
        <v>0</v>
      </c>
    </row>
    <row r="33" spans="1:11" ht="12.75" customHeight="1">
      <c r="A33" s="168" t="s">
        <v>302</v>
      </c>
      <c r="B33" s="168"/>
      <c r="C33" s="168"/>
      <c r="D33" s="168"/>
      <c r="E33" s="168"/>
      <c r="F33" s="168"/>
      <c r="G33" s="168"/>
      <c r="H33" s="168"/>
      <c r="I33" s="83">
        <v>26</v>
      </c>
      <c r="J33" s="100">
        <f>IF(J28&gt;J32,J28-J32,0)</f>
        <v>0</v>
      </c>
      <c r="K33" s="84">
        <f>IF(K28&gt;K32,K28-K32,0)</f>
        <v>0</v>
      </c>
    </row>
    <row r="34" spans="1:11" ht="12.75" customHeight="1">
      <c r="A34" s="168" t="s">
        <v>303</v>
      </c>
      <c r="B34" s="168"/>
      <c r="C34" s="168"/>
      <c r="D34" s="168"/>
      <c r="E34" s="168"/>
      <c r="F34" s="168"/>
      <c r="G34" s="168"/>
      <c r="H34" s="168"/>
      <c r="I34" s="83">
        <v>27</v>
      </c>
      <c r="J34" s="100">
        <f>IF(J32&gt;J28,J32-J28,0)</f>
        <v>0</v>
      </c>
      <c r="K34" s="84">
        <f>IF(K32&gt;K28,K32-K28,0)</f>
        <v>0</v>
      </c>
    </row>
    <row r="35" spans="1:11" ht="12.75" customHeight="1">
      <c r="A35" s="147" t="s">
        <v>255</v>
      </c>
      <c r="B35" s="147"/>
      <c r="C35" s="147"/>
      <c r="D35" s="147"/>
      <c r="E35" s="147"/>
      <c r="F35" s="147"/>
      <c r="G35" s="147"/>
      <c r="H35" s="147"/>
      <c r="I35" s="147">
        <v>0</v>
      </c>
      <c r="J35" s="147"/>
      <c r="K35" s="147"/>
    </row>
    <row r="36" spans="1:11" ht="12.75" customHeight="1">
      <c r="A36" s="166" t="s">
        <v>256</v>
      </c>
      <c r="B36" s="166"/>
      <c r="C36" s="166"/>
      <c r="D36" s="166"/>
      <c r="E36" s="166"/>
      <c r="F36" s="166"/>
      <c r="G36" s="166"/>
      <c r="H36" s="166"/>
      <c r="I36" s="83">
        <v>28</v>
      </c>
      <c r="J36" s="99"/>
      <c r="K36" s="85"/>
    </row>
    <row r="37" spans="1:11" ht="12.75" customHeight="1">
      <c r="A37" s="166" t="s">
        <v>257</v>
      </c>
      <c r="B37" s="166"/>
      <c r="C37" s="166"/>
      <c r="D37" s="166"/>
      <c r="E37" s="166"/>
      <c r="F37" s="166"/>
      <c r="G37" s="166"/>
      <c r="H37" s="166"/>
      <c r="I37" s="83">
        <v>29</v>
      </c>
      <c r="J37" s="99"/>
      <c r="K37" s="85"/>
    </row>
    <row r="38" spans="1:11" ht="12.75" customHeight="1">
      <c r="A38" s="166" t="s">
        <v>258</v>
      </c>
      <c r="B38" s="166"/>
      <c r="C38" s="166"/>
      <c r="D38" s="166"/>
      <c r="E38" s="166"/>
      <c r="F38" s="166"/>
      <c r="G38" s="166"/>
      <c r="H38" s="166"/>
      <c r="I38" s="83">
        <v>30</v>
      </c>
      <c r="J38" s="99"/>
      <c r="K38" s="85"/>
    </row>
    <row r="39" spans="1:11" ht="12.75" customHeight="1">
      <c r="A39" s="168" t="s">
        <v>304</v>
      </c>
      <c r="B39" s="168"/>
      <c r="C39" s="168"/>
      <c r="D39" s="168"/>
      <c r="E39" s="168"/>
      <c r="F39" s="168"/>
      <c r="G39" s="168"/>
      <c r="H39" s="168"/>
      <c r="I39" s="83">
        <v>31</v>
      </c>
      <c r="J39" s="100">
        <f>SUM(J36:J38)</f>
        <v>0</v>
      </c>
      <c r="K39" s="84">
        <f>SUM(K36:K38)</f>
        <v>0</v>
      </c>
    </row>
    <row r="40" spans="1:11" ht="12.75" customHeight="1">
      <c r="A40" s="166" t="s">
        <v>260</v>
      </c>
      <c r="B40" s="166"/>
      <c r="C40" s="166"/>
      <c r="D40" s="166"/>
      <c r="E40" s="166"/>
      <c r="F40" s="166"/>
      <c r="G40" s="166"/>
      <c r="H40" s="166"/>
      <c r="I40" s="83">
        <v>32</v>
      </c>
      <c r="J40" s="99"/>
      <c r="K40" s="85"/>
    </row>
    <row r="41" spans="1:11" ht="12.75" customHeight="1">
      <c r="A41" s="166" t="s">
        <v>261</v>
      </c>
      <c r="B41" s="166"/>
      <c r="C41" s="166"/>
      <c r="D41" s="166"/>
      <c r="E41" s="166"/>
      <c r="F41" s="166"/>
      <c r="G41" s="166"/>
      <c r="H41" s="166"/>
      <c r="I41" s="83">
        <v>33</v>
      </c>
      <c r="J41" s="99"/>
      <c r="K41" s="85"/>
    </row>
    <row r="42" spans="1:11" ht="12.75" customHeight="1">
      <c r="A42" s="166" t="s">
        <v>262</v>
      </c>
      <c r="B42" s="166"/>
      <c r="C42" s="166"/>
      <c r="D42" s="166"/>
      <c r="E42" s="166"/>
      <c r="F42" s="166"/>
      <c r="G42" s="166"/>
      <c r="H42" s="166"/>
      <c r="I42" s="83">
        <v>34</v>
      </c>
      <c r="J42" s="99"/>
      <c r="K42" s="85"/>
    </row>
    <row r="43" spans="1:11" ht="12.75" customHeight="1">
      <c r="A43" s="166" t="s">
        <v>263</v>
      </c>
      <c r="B43" s="166"/>
      <c r="C43" s="166"/>
      <c r="D43" s="166"/>
      <c r="E43" s="166"/>
      <c r="F43" s="166"/>
      <c r="G43" s="166"/>
      <c r="H43" s="166"/>
      <c r="I43" s="83">
        <v>35</v>
      </c>
      <c r="J43" s="99"/>
      <c r="K43" s="85"/>
    </row>
    <row r="44" spans="1:11" ht="12.75" customHeight="1">
      <c r="A44" s="166" t="s">
        <v>264</v>
      </c>
      <c r="B44" s="166"/>
      <c r="C44" s="166"/>
      <c r="D44" s="166"/>
      <c r="E44" s="166"/>
      <c r="F44" s="166"/>
      <c r="G44" s="166"/>
      <c r="H44" s="166"/>
      <c r="I44" s="83">
        <v>36</v>
      </c>
      <c r="J44" s="99"/>
      <c r="K44" s="85"/>
    </row>
    <row r="45" spans="1:11" ht="12.75" customHeight="1">
      <c r="A45" s="168" t="s">
        <v>305</v>
      </c>
      <c r="B45" s="168"/>
      <c r="C45" s="168"/>
      <c r="D45" s="168"/>
      <c r="E45" s="168"/>
      <c r="F45" s="168"/>
      <c r="G45" s="168"/>
      <c r="H45" s="168"/>
      <c r="I45" s="83">
        <v>37</v>
      </c>
      <c r="J45" s="100">
        <f>SUM(J40:J44)</f>
        <v>0</v>
      </c>
      <c r="K45" s="84">
        <f>SUM(K40:K44)</f>
        <v>0</v>
      </c>
    </row>
    <row r="46" spans="1:11" ht="12.75" customHeight="1">
      <c r="A46" s="168" t="s">
        <v>306</v>
      </c>
      <c r="B46" s="168"/>
      <c r="C46" s="168"/>
      <c r="D46" s="168"/>
      <c r="E46" s="168"/>
      <c r="F46" s="168"/>
      <c r="G46" s="168"/>
      <c r="H46" s="168"/>
      <c r="I46" s="83">
        <v>38</v>
      </c>
      <c r="J46" s="100">
        <f>IF(J39&gt;J45,J39-J45,0)</f>
        <v>0</v>
      </c>
      <c r="K46" s="84">
        <f>IF(K39&gt;K45,K39-K45,0)</f>
        <v>0</v>
      </c>
    </row>
    <row r="47" spans="1:11" ht="12.75" customHeight="1">
      <c r="A47" s="168" t="s">
        <v>307</v>
      </c>
      <c r="B47" s="168"/>
      <c r="C47" s="168"/>
      <c r="D47" s="168"/>
      <c r="E47" s="168"/>
      <c r="F47" s="168"/>
      <c r="G47" s="168"/>
      <c r="H47" s="168"/>
      <c r="I47" s="83">
        <v>39</v>
      </c>
      <c r="J47" s="100">
        <f>IF(J45&gt;J39,J45-J39,0)</f>
        <v>0</v>
      </c>
      <c r="K47" s="84">
        <f>IF(K45&gt;K39,K45-K39,0)</f>
        <v>0</v>
      </c>
    </row>
    <row r="48" spans="1:11" ht="12.75" customHeight="1">
      <c r="A48" s="168" t="s">
        <v>308</v>
      </c>
      <c r="B48" s="168"/>
      <c r="C48" s="168"/>
      <c r="D48" s="168"/>
      <c r="E48" s="168"/>
      <c r="F48" s="168"/>
      <c r="G48" s="168"/>
      <c r="H48" s="168"/>
      <c r="I48" s="83">
        <v>40</v>
      </c>
      <c r="J48" s="100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68" t="s">
        <v>309</v>
      </c>
      <c r="B49" s="168"/>
      <c r="C49" s="168"/>
      <c r="D49" s="168"/>
      <c r="E49" s="168"/>
      <c r="F49" s="168"/>
      <c r="G49" s="168"/>
      <c r="H49" s="168"/>
      <c r="I49" s="83">
        <v>41</v>
      </c>
      <c r="J49" s="100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68" t="s">
        <v>270</v>
      </c>
      <c r="B50" s="168"/>
      <c r="C50" s="168"/>
      <c r="D50" s="168"/>
      <c r="E50" s="168"/>
      <c r="F50" s="168"/>
      <c r="G50" s="168"/>
      <c r="H50" s="168"/>
      <c r="I50" s="83">
        <v>42</v>
      </c>
      <c r="J50" s="99"/>
      <c r="K50" s="85"/>
    </row>
    <row r="51" spans="1:11" ht="12.75" customHeight="1">
      <c r="A51" s="168" t="s">
        <v>271</v>
      </c>
      <c r="B51" s="168"/>
      <c r="C51" s="168"/>
      <c r="D51" s="168"/>
      <c r="E51" s="168"/>
      <c r="F51" s="168"/>
      <c r="G51" s="168"/>
      <c r="H51" s="168"/>
      <c r="I51" s="83">
        <v>43</v>
      </c>
      <c r="J51" s="99"/>
      <c r="K51" s="85"/>
    </row>
    <row r="52" spans="1:11" ht="12.75" customHeight="1">
      <c r="A52" s="168" t="s">
        <v>272</v>
      </c>
      <c r="B52" s="168"/>
      <c r="C52" s="168"/>
      <c r="D52" s="168"/>
      <c r="E52" s="168"/>
      <c r="F52" s="168"/>
      <c r="G52" s="168"/>
      <c r="H52" s="168"/>
      <c r="I52" s="83">
        <v>44</v>
      </c>
      <c r="J52" s="99"/>
      <c r="K52" s="85"/>
    </row>
    <row r="53" spans="1:11" ht="12.75" customHeight="1">
      <c r="A53" s="174" t="s">
        <v>273</v>
      </c>
      <c r="B53" s="174"/>
      <c r="C53" s="174"/>
      <c r="D53" s="174"/>
      <c r="E53" s="174"/>
      <c r="F53" s="174"/>
      <c r="G53" s="174"/>
      <c r="H53" s="174"/>
      <c r="I53" s="86">
        <v>45</v>
      </c>
      <c r="J53" s="101">
        <f>J50+J51-J52</f>
        <v>0</v>
      </c>
      <c r="K53" s="91">
        <f>K50+K51-K52</f>
        <v>0</v>
      </c>
    </row>
    <row r="54" spans="1:11" ht="12.7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sheetProtection selectLockedCells="1" selectUnlockedCells="1"/>
  <mergeCells count="53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 customHeight="1">
      <c r="A2" s="181" t="s">
        <v>333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2.75" customHeight="1">
      <c r="A4" s="182" t="s">
        <v>334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2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2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2.7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</row>
    <row r="8" spans="1:10" ht="12.7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</row>
    <row r="9" spans="1:10" ht="12.7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12.7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 ht="12.7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ht="12.75">
      <c r="A12" s="110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12.75">
      <c r="A14" s="110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2.75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2.75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2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2.75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2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ht="12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ht="12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2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ht="15">
      <c r="A26" s="110"/>
      <c r="B26" s="110"/>
      <c r="C26" s="110"/>
      <c r="D26" s="110"/>
      <c r="E26" s="110"/>
      <c r="F26" s="110"/>
      <c r="G26" s="110"/>
      <c r="H26" s="110"/>
      <c r="I26" s="111"/>
      <c r="J26" s="110"/>
    </row>
    <row r="27" spans="1:10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Josip Rezović</cp:lastModifiedBy>
  <cp:lastPrinted>2014-04-30T06:36:15Z</cp:lastPrinted>
  <dcterms:created xsi:type="dcterms:W3CDTF">2014-02-13T06:41:03Z</dcterms:created>
  <dcterms:modified xsi:type="dcterms:W3CDTF">2014-04-30T07:06:29Z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