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56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<sst xmlns="http://schemas.openxmlformats.org/spreadsheetml/2006/main" count="395" uniqueCount="344">
  <si>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</si>
  <si>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</si>
  <si>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</si>
  <si>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</si>
  <si>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</si>
  <si>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</si>
  <si>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</si>
  <si>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</si>
  <si>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</si>
  <si>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</si>
  <si>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</si>
  <si>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</si>
  <si>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</si>
  <si>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</si>
  <si>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</si>
  <si>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</si>
  <si>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</si>
  <si>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</si>
  <si>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</si>
  <si>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</si>
  <si>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</si>
  <si>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</si>
  <si>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</si>
  <si>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</si>
  <si>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</si>
  <si>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</si>
  <si>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</si>
  <si>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</si>
  <si>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</si>
  <si>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</si>
  <si>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</si>
  <si>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</si>
  <si>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</si>
  <si>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</si>
  <si>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</si>
  <si>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</si>
  <si>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</si>
  <si>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</si>
  <si>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</si>
  <si>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</si>
  <si>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</si>
  <si>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</si>
  <si>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</si>
  <si>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</si>
  <si>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</si>
  <si>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</si>
  <si>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</si>
  <si>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</si>
  <si>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</si>
  <si>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</si>
  <si>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</si>
  <si>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</si>
  <si>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</si>
  <si>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</si>
  <si>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</si>
  <si>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</si>
  <si>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</si>
  <si>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</si>
  <si>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</si>
  <si>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</si>
  <si>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</si>
  <si>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</si>
  <si>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</si>
  <si>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</si>
  <si>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</si>
  <si>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</si>
  <si>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</si>
  <si>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</si>
  <si>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</si>
  <si>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</si>
  <si>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</si>
  <si>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</si>
  <si>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</si>
  <si>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</si>
  <si>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</si>
  <si>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</si>
  <si>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</si>
  <si>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</si>
  <si>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</si>
  <si>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</si>
  <si>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</si>
  <si>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</si>
  <si>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</si>
  <si>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</si>
  <si>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</si>
  <si>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</si>
  <si>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</si>
  <si>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</si>
  <si>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</si>
  <si>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</si>
  <si>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</si>
  <si>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</si>
  <si>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</si>
  <si>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</si>
  <si>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</si>
  <si>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</si>
  <si>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</si>
  <si>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</si>
  <si>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</si>
  <si>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</si>
  <si>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</si>
  <si>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</si>
  <si>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</si>
  <si>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</si>
  <si>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</si>
  <si>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</si>
  <si>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</si>
  <si>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</si>
  <si>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</si>
  <si>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</si>
  <si>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</si>
  <si>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</si>
  <si>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</si>
  <si>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</si>
  <si>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</si>
  <si>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</si>
  <si>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</si>
  <si>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</si>
  <si>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</si>
  <si>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</si>
  <si>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</si>
  <si>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</si>
  <si>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</si>
  <si>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</si>
  <si>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</si>
  <si>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</si>
  <si>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</si>
  <si>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</si>
  <si>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</si>
  <si>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</si>
  <si>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</si>
  <si>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</si>
  <si>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</si>
  <si>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</si>
  <si>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</si>
  <si>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</si>
  <si>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</si>
  <si>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</si>
  <si>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</si>
  <si>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</si>
  <si>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</si>
  <si>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</si>
  <si>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</si>
  <si>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</si>
  <si>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</si>
  <si>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</si>
  <si>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</si>
  <si>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</si>
  <si>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</si>
  <si>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</si>
  <si>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</si>
  <si>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</si>
  <si>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</si>
  <si>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</si>
  <si>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</si>
  <si>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</si>
  <si>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</si>
  <si>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</si>
  <si>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</si>
  <si>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</si>
  <si>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</si>
  <si>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</si>
  <si>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</si>
  <si>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</si>
  <si>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</si>
  <si>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</si>
  <si>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</si>
  <si>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</si>
  <si>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</si>
  <si>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</si>
  <si>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</si>
  <si>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</si>
  <si>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</si>
  <si>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</si>
  <si>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</si>
  <si>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</si>
  <si>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</si>
  <si>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</si>
  <si>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</si>
  <si>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</si>
  <si>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</si>
  <si>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</si>
  <si>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</si>
  <si>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</si>
  <si>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</si>
  <si>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</si>
  <si>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</si>
  <si>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</si>
  <si>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</si>
  <si>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</si>
  <si>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</si>
  <si>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</si>
  <si>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</si>
  <si>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</si>
  <si>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</si>
  <si>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</si>
  <si>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</si>
  <si>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</si>
  <si>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</si>
  <si>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</si>
  <si>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</si>
  <si>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</si>
  <si>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</si>
  <si>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</si>
  <si>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</si>
  <si>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</si>
  <si>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</si>
  <si>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</si>
  <si>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</si>
  <si>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</si>
  <si>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</si>
  <si>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</si>
  <si>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</si>
  <si>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</si>
  <si>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</si>
  <si>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</si>
  <si>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</si>
  <si>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</si>
  <si>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</si>
  <si>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</si>
  <si>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</si>
  <si>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</si>
  <si>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</si>
  <si>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</si>
  <si>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</si>
  <si>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</si>
  <si>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</si>
  <si>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</si>
  <si>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</si>
  <si>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</si>
  <si>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</si>
  <si>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</si>
  <si>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</si>
  <si>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</si>
  <si>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</si>
  <si>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</si>
  <si>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</si>
  <si>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</si>
  <si>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</si>
  <si>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</si>
  <si>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</si>
  <si>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</si>
  <si>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</si>
  <si>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</si>
  <si>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</si>
  <si>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</si>
  <si>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</si>
  <si>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</si>
  <si>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</si>
  <si>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</si>
  <si>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</si>
  <si>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</si>
  <si>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</si>
  <si>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</si>
  <si>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</si>
  <si>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</si>
  <si>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</si>
  <si>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</si>
  <si>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</si>
  <si>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</si>
  <si>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</si>
  <si>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</si>
  <si>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</si>
  <si>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</si>
  <si>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</si>
  <si>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</si>
  <si>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</si>
  <si>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</si>
  <si>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</si>
  <si>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</si>
  <si>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</si>
  <si>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</si>
  <si>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</si>
  <si>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</si>
  <si>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</si>
  <si>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</si>
  <si>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</si>
  <si>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</si>
  <si>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</si>
  <si>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</si>
  <si>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</si>
  <si>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</si>
  <si>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</si>
  <si>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</si>
  <si>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</si>
  <si>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</si>
  <si>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</si>
  <si>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</si>
  <si>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</si>
  <si>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</si>
  <si>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</si>
  <si>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</si>
  <si>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</si>
  <si>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</si>
  <si>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</si>
  <si>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</si>
  <si>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</si>
  <si>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</si>
  <si>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</si>
  <si>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</si>
  <si>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</si>
  <si>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</si>
  <si>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</si>
  <si>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</si>
  <si>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</si>
  <si>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</si>
  <si>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</si>
  <si>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</si>
  <si>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</si>
  <si>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</si>
  <si>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</si>
  <si>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</si>
  <si>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</si>
  <si>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</si>
  <si>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</si>
  <si>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</si>
  <si>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</si>
  <si>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</si>
  <si>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</si>
  <si>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</si>
  <si>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</si>
  <si>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</si>
  <si>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</si>
  <si>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</si>
  <si>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</si>
  <si>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</si>
  <si>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</si>
  <si>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</si>
  <si>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</si>
  <si>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</si>
  <si>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</si>
  <si>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</si>
  <si>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NE</t>
  </si>
  <si>
    <t>4641</t>
  </si>
  <si>
    <t>ŠTRK DUBRAVKA</t>
  </si>
  <si>
    <t>012700421</t>
  </si>
  <si>
    <t>012700416</t>
  </si>
  <si>
    <t>dubravka.strk@tekstilpromet.hr</t>
  </si>
  <si>
    <t>ŠIMIĆ MIJO</t>
  </si>
  <si>
    <t>Obveznik: _TEKSTILPROMET D.D.______________________________________</t>
  </si>
  <si>
    <t>stanje na dan 30.09.2012.</t>
  </si>
  <si>
    <t>Obveznik: TEKSTILPROMET D.D.________________________________________________</t>
  </si>
  <si>
    <t>u razdoblju 01.01.2012. do 30.09.2012.</t>
  </si>
  <si>
    <t>Obveznik: _TEKSTILPROMET D.D.____________________________________________________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</si>
</sst>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10" fillId="0" borderId="32" xfId="57" applyFont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32"/>
      <c r="C1" s="13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326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67">
        <v>10000</v>
      </c>
      <c r="D14" s="168"/>
      <c r="E14" s="16"/>
      <c r="F14" s="164" t="s">
        <v>327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328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69" t="s">
        <v>329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69" t="s">
        <v>330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133</v>
      </c>
      <c r="D22" s="164" t="s">
        <v>327</v>
      </c>
      <c r="E22" s="172"/>
      <c r="F22" s="173"/>
      <c r="G22" s="160"/>
      <c r="H22" s="17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21</v>
      </c>
      <c r="D24" s="164" t="s">
        <v>331</v>
      </c>
      <c r="E24" s="172"/>
      <c r="F24" s="172"/>
      <c r="G24" s="173"/>
      <c r="H24" s="51" t="s">
        <v>261</v>
      </c>
      <c r="I24" s="122">
        <v>229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332</v>
      </c>
      <c r="D26" s="25"/>
      <c r="E26" s="33"/>
      <c r="F26" s="24"/>
      <c r="G26" s="175" t="s">
        <v>263</v>
      </c>
      <c r="H26" s="161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0"/>
      <c r="E30" s="147"/>
      <c r="F30" s="148"/>
      <c r="G30" s="148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0"/>
      <c r="E32" s="147"/>
      <c r="F32" s="148"/>
      <c r="G32" s="148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0"/>
      <c r="E34" s="147"/>
      <c r="F34" s="148"/>
      <c r="G34" s="148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0"/>
      <c r="E36" s="147"/>
      <c r="F36" s="148"/>
      <c r="G36" s="148"/>
      <c r="H36" s="152"/>
      <c r="I36" s="153"/>
      <c r="J36" s="10"/>
      <c r="K36" s="10"/>
      <c r="L36" s="10"/>
    </row>
    <row r="37" spans="1:12" ht="12.75">
      <c r="A37" s="103"/>
      <c r="B37" s="30"/>
      <c r="C37" s="133"/>
      <c r="D37" s="134"/>
      <c r="E37" s="16"/>
      <c r="F37" s="133"/>
      <c r="G37" s="134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0"/>
      <c r="E38" s="147"/>
      <c r="F38" s="148"/>
      <c r="G38" s="148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0"/>
      <c r="E40" s="147"/>
      <c r="F40" s="148"/>
      <c r="G40" s="148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31"/>
      <c r="C44" s="152"/>
      <c r="D44" s="153"/>
      <c r="E44" s="26"/>
      <c r="F44" s="164"/>
      <c r="G44" s="148"/>
      <c r="H44" s="148"/>
      <c r="I44" s="140"/>
      <c r="J44" s="10"/>
      <c r="K44" s="10"/>
      <c r="L44" s="10"/>
    </row>
    <row r="45" spans="1:12" ht="12.75">
      <c r="A45" s="103"/>
      <c r="B45" s="30"/>
      <c r="C45" s="133"/>
      <c r="D45" s="134"/>
      <c r="E45" s="16"/>
      <c r="F45" s="133"/>
      <c r="G45" s="135"/>
      <c r="H45" s="35"/>
      <c r="I45" s="107"/>
      <c r="J45" s="10"/>
      <c r="K45" s="10"/>
      <c r="L45" s="10"/>
    </row>
    <row r="46" spans="1:12" ht="12.75">
      <c r="A46" s="149" t="s">
        <v>268</v>
      </c>
      <c r="B46" s="131"/>
      <c r="C46" s="164" t="s">
        <v>334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31"/>
      <c r="C48" s="179" t="s">
        <v>335</v>
      </c>
      <c r="D48" s="180"/>
      <c r="E48" s="181"/>
      <c r="F48" s="16"/>
      <c r="G48" s="51" t="s">
        <v>271</v>
      </c>
      <c r="H48" s="179" t="s">
        <v>336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31"/>
      <c r="C50" s="184" t="s">
        <v>337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79" t="s">
        <v>338</v>
      </c>
      <c r="D52" s="180"/>
      <c r="E52" s="180"/>
      <c r="F52" s="180"/>
      <c r="G52" s="180"/>
      <c r="H52" s="180"/>
      <c r="I52" s="166"/>
      <c r="J52" s="10"/>
      <c r="K52" s="10"/>
      <c r="L52" s="10"/>
    </row>
    <row r="53" spans="1:12" ht="12.75">
      <c r="A53" s="108"/>
      <c r="B53" s="20"/>
      <c r="C53" s="138" t="s">
        <v>273</v>
      </c>
      <c r="D53" s="138"/>
      <c r="E53" s="138"/>
      <c r="F53" s="138"/>
      <c r="G53" s="138"/>
      <c r="H53" s="13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28" t="s">
        <v>277</v>
      </c>
      <c r="H62" s="129"/>
      <c r="I62" s="13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16" sqref="A116:K116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306687460</v>
      </c>
      <c r="K8" s="53">
        <f>K9+K16+K26+K35+K39</f>
        <v>328527848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245621</v>
      </c>
      <c r="K9" s="53">
        <f>SUM(K10:K15)</f>
        <v>220980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245621</v>
      </c>
      <c r="K11" s="7">
        <v>220980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187910591</v>
      </c>
      <c r="K16" s="53">
        <f>SUM(K17:K25)</f>
        <v>178965820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53241597</v>
      </c>
      <c r="K17" s="7">
        <v>53578445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129971497</v>
      </c>
      <c r="K18" s="7">
        <v>120435785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489787</v>
      </c>
      <c r="K19" s="7">
        <v>513434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>
        <v>225095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4147610</v>
      </c>
      <c r="K23" s="7">
        <v>4152961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60100</v>
      </c>
      <c r="K24" s="7">
        <v>60100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118329133</v>
      </c>
      <c r="K26" s="53">
        <f>SUM(K27:K34)</f>
        <v>149138933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116889960</v>
      </c>
      <c r="K27" s="7">
        <v>146889960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492925</v>
      </c>
      <c r="K31" s="7">
        <v>1302725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946248</v>
      </c>
      <c r="K32" s="7">
        <v>946248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202115</v>
      </c>
      <c r="K39" s="7">
        <v>202115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232109898</v>
      </c>
      <c r="K40" s="53">
        <f>K41+K49+K56+K64</f>
        <v>214460986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46631649</v>
      </c>
      <c r="K41" s="53">
        <f>SUM(K42:K48)</f>
        <v>43336799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286921</v>
      </c>
      <c r="K42" s="7">
        <v>260132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46030997</v>
      </c>
      <c r="K45" s="7">
        <v>42780079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313731</v>
      </c>
      <c r="K46" s="7">
        <v>296588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172711847</v>
      </c>
      <c r="K49" s="53">
        <f>SUM(K50:K55)</f>
        <v>157519177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121912208</v>
      </c>
      <c r="K50" s="7">
        <v>120418286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49225562</v>
      </c>
      <c r="K51" s="7">
        <v>35884024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16202</v>
      </c>
      <c r="K53" s="7">
        <v>16798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1079095</v>
      </c>
      <c r="K54" s="7">
        <v>535530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478780</v>
      </c>
      <c r="K55" s="7">
        <v>664539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10194522</v>
      </c>
      <c r="K56" s="53">
        <f>SUM(K57:K63)</f>
        <v>9943814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2971455</v>
      </c>
      <c r="K58" s="7">
        <v>2734894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6238204</v>
      </c>
      <c r="K61" s="7">
        <v>6204689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890760</v>
      </c>
      <c r="K62" s="7">
        <v>910128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94103</v>
      </c>
      <c r="K63" s="7">
        <v>94103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2571880</v>
      </c>
      <c r="K64" s="7">
        <v>3661196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158140</v>
      </c>
      <c r="K65" s="7">
        <v>111618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538955498</v>
      </c>
      <c r="K66" s="53">
        <f>K7+K8+K40+K65</f>
        <v>543100452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6982112</v>
      </c>
      <c r="K67" s="8">
        <v>6555938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310343707</v>
      </c>
      <c r="K69" s="54">
        <f>K70+K71+K72+K78+K79+K82+K85</f>
        <v>305521373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32736800</v>
      </c>
      <c r="K70" s="7">
        <v>32736800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33668</v>
      </c>
      <c r="K71" s="7">
        <v>33668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9024235</v>
      </c>
      <c r="K72" s="53">
        <f>K73+K74-K75+K76+K77</f>
        <v>9024235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1877460</v>
      </c>
      <c r="K73" s="7">
        <v>1877460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21699</v>
      </c>
      <c r="K74" s="7">
        <v>21699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7125076</v>
      </c>
      <c r="K77" s="7">
        <v>7125076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76964281</v>
      </c>
      <c r="K78" s="7">
        <v>73771934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189330586</v>
      </c>
      <c r="K79" s="53">
        <f>K80-K81</f>
        <v>189572166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189330586</v>
      </c>
      <c r="K80" s="7">
        <v>189572166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2254137</v>
      </c>
      <c r="K82" s="53">
        <f>K83-K84</f>
        <v>382570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2254137</v>
      </c>
      <c r="K83" s="7">
        <v>382570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7640579</v>
      </c>
      <c r="K86" s="53">
        <f>SUM(K87:K89)</f>
        <v>6449102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7640579</v>
      </c>
      <c r="K89" s="7">
        <v>6449102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33472765</v>
      </c>
      <c r="K90" s="53">
        <f>SUM(K91:K99)</f>
        <v>33784385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33472765</v>
      </c>
      <c r="K93" s="7">
        <v>33784385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186243503</v>
      </c>
      <c r="K100" s="53">
        <f>SUM(K101:K112)</f>
        <v>194270080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5272404</v>
      </c>
      <c r="K101" s="7">
        <v>6390245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1315470</v>
      </c>
      <c r="K102" s="7">
        <v>1315470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111656988</v>
      </c>
      <c r="K103" s="7">
        <v>110580336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1604855</v>
      </c>
      <c r="K104" s="7">
        <v>116642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59122211</v>
      </c>
      <c r="K105" s="7">
        <v>66439309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550000</v>
      </c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1241265</v>
      </c>
      <c r="K108" s="7">
        <v>1126751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833907</v>
      </c>
      <c r="K109" s="7">
        <v>4148690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34760</v>
      </c>
      <c r="K110" s="7">
        <v>44792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4611643</v>
      </c>
      <c r="K112" s="7">
        <v>4107845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1254944</v>
      </c>
      <c r="K113" s="7">
        <v>3075512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538955498</v>
      </c>
      <c r="K114" s="53">
        <f>K69+K86+K90+K100+K113</f>
        <v>543100452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6982112</v>
      </c>
      <c r="K115" s="8">
        <v>6555938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A68" sqref="A68:M6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259448661</v>
      </c>
      <c r="K7" s="54">
        <f>SUM(K8:K9)</f>
        <v>86160265</v>
      </c>
      <c r="L7" s="54">
        <f>SUM(L8:L9)</f>
        <v>200112565</v>
      </c>
      <c r="M7" s="54">
        <f>SUM(M8:M9)</f>
        <v>71641666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226482484</v>
      </c>
      <c r="K8" s="7">
        <v>78557914</v>
      </c>
      <c r="L8" s="7">
        <v>175464452</v>
      </c>
      <c r="M8" s="7">
        <v>64090833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32966177</v>
      </c>
      <c r="K9" s="7">
        <v>7602351</v>
      </c>
      <c r="L9" s="7">
        <v>24648113</v>
      </c>
      <c r="M9" s="7">
        <v>7550833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237306195</v>
      </c>
      <c r="K10" s="53">
        <f>K11+K12+K16+K20+K21+K22+K25+K26</f>
        <v>82157846</v>
      </c>
      <c r="L10" s="53">
        <f>L11+L12+L16+L20+L21+L22+L25+L26</f>
        <v>194119166</v>
      </c>
      <c r="M10" s="53">
        <f>M11+M12+M16+M20+M21+M22+M25+M26</f>
        <v>70669084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195689652</v>
      </c>
      <c r="K12" s="53">
        <f>SUM(K13:K15)</f>
        <v>67248409</v>
      </c>
      <c r="L12" s="53">
        <f>SUM(L13:L15)</f>
        <v>157065715</v>
      </c>
      <c r="M12" s="53">
        <f>SUM(M13:M15)</f>
        <v>57854981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3854606</v>
      </c>
      <c r="K13" s="7">
        <v>1206742</v>
      </c>
      <c r="L13" s="7">
        <v>4068667</v>
      </c>
      <c r="M13" s="7">
        <v>1298612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184191962</v>
      </c>
      <c r="K14" s="7">
        <v>63573943</v>
      </c>
      <c r="L14" s="7">
        <v>146384740</v>
      </c>
      <c r="M14" s="7">
        <v>53490230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7643084</v>
      </c>
      <c r="K15" s="7">
        <v>2467724</v>
      </c>
      <c r="L15" s="7">
        <v>6612308</v>
      </c>
      <c r="M15" s="7">
        <v>3066139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16984095</v>
      </c>
      <c r="K16" s="53">
        <f>SUM(K17:K19)</f>
        <v>5657270</v>
      </c>
      <c r="L16" s="53">
        <f>SUM(L17:L19)</f>
        <v>14677051</v>
      </c>
      <c r="M16" s="53">
        <f>SUM(M17:M19)</f>
        <v>4688194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10073685</v>
      </c>
      <c r="K17" s="7">
        <v>3352843</v>
      </c>
      <c r="L17" s="7">
        <v>8926262</v>
      </c>
      <c r="M17" s="7">
        <v>2883284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4415186</v>
      </c>
      <c r="K18" s="7">
        <v>1474389</v>
      </c>
      <c r="L18" s="7">
        <v>3718262</v>
      </c>
      <c r="M18" s="7">
        <v>1188191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2495224</v>
      </c>
      <c r="K19" s="7">
        <v>830038</v>
      </c>
      <c r="L19" s="7">
        <v>2032527</v>
      </c>
      <c r="M19" s="7">
        <v>616719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9338995</v>
      </c>
      <c r="K20" s="7">
        <v>3101398</v>
      </c>
      <c r="L20" s="7">
        <v>10250271</v>
      </c>
      <c r="M20" s="7">
        <v>3408216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6099889</v>
      </c>
      <c r="K21" s="7">
        <v>1661241</v>
      </c>
      <c r="L21" s="7">
        <v>5234848</v>
      </c>
      <c r="M21" s="7">
        <v>1575825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1858075</v>
      </c>
      <c r="K22" s="53">
        <f>SUM(K23:K24)</f>
        <v>159833</v>
      </c>
      <c r="L22" s="53">
        <f>SUM(L23:L24)</f>
        <v>1635813</v>
      </c>
      <c r="M22" s="53">
        <f>SUM(M23:M24)</f>
        <v>241848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1858075</v>
      </c>
      <c r="K24" s="7">
        <v>159833</v>
      </c>
      <c r="L24" s="7">
        <v>1635813</v>
      </c>
      <c r="M24" s="7">
        <v>241848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7335489</v>
      </c>
      <c r="K26" s="7">
        <v>4329695</v>
      </c>
      <c r="L26" s="7">
        <v>5255468</v>
      </c>
      <c r="M26" s="7">
        <v>2900020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4192218</v>
      </c>
      <c r="K27" s="53">
        <f>SUM(K28:K32)</f>
        <v>901157</v>
      </c>
      <c r="L27" s="53">
        <f>SUM(L28:L32)</f>
        <v>3100832</v>
      </c>
      <c r="M27" s="53">
        <f>SUM(M28:M32)</f>
        <v>1272561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1634066</v>
      </c>
      <c r="K28" s="7">
        <v>504055</v>
      </c>
      <c r="L28" s="7">
        <v>344367</v>
      </c>
      <c r="M28" s="7">
        <v>178482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2558152</v>
      </c>
      <c r="K29" s="7">
        <v>397102</v>
      </c>
      <c r="L29" s="7">
        <v>2756465</v>
      </c>
      <c r="M29" s="7">
        <v>1094079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18253922</v>
      </c>
      <c r="K33" s="53">
        <f>SUM(K34:K37)</f>
        <v>3398392</v>
      </c>
      <c r="L33" s="53">
        <f>SUM(L34:L37)</f>
        <v>8711661</v>
      </c>
      <c r="M33" s="53">
        <f>SUM(M34:M37)</f>
        <v>2515852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475559</v>
      </c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9366991</v>
      </c>
      <c r="K35" s="7">
        <v>3398392</v>
      </c>
      <c r="L35" s="7">
        <v>8711661</v>
      </c>
      <c r="M35" s="7">
        <v>2515852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8411372</v>
      </c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263640879</v>
      </c>
      <c r="K42" s="53">
        <f>K7+K27+K38+K40</f>
        <v>87061422</v>
      </c>
      <c r="L42" s="53">
        <f>L7+L27+L38+L40</f>
        <v>203213397</v>
      </c>
      <c r="M42" s="53">
        <f>M7+M27+M38+M40</f>
        <v>72914227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255560117</v>
      </c>
      <c r="K43" s="53">
        <f>K10+K33+K39+K41</f>
        <v>85556238</v>
      </c>
      <c r="L43" s="53">
        <f>L10+L33+L39+L41</f>
        <v>202830827</v>
      </c>
      <c r="M43" s="53">
        <f>M10+M33+M39+M41</f>
        <v>73184936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8080762</v>
      </c>
      <c r="K44" s="53">
        <f>K42-K43</f>
        <v>1505184</v>
      </c>
      <c r="L44" s="53">
        <f>L42-L43</f>
        <v>382570</v>
      </c>
      <c r="M44" s="53">
        <f>M42-M43</f>
        <v>-270709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8080762</v>
      </c>
      <c r="K45" s="53">
        <f>IF(K42&gt;K43,K42-K43,0)</f>
        <v>1505184</v>
      </c>
      <c r="L45" s="53">
        <f>IF(L42&gt;L43,L42-L43,0)</f>
        <v>382570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270709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413144</v>
      </c>
      <c r="K47" s="7">
        <v>177062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7667618</v>
      </c>
      <c r="K48" s="53">
        <f>K44-K47</f>
        <v>1328122</v>
      </c>
      <c r="L48" s="53">
        <f>L44-L47</f>
        <v>382570</v>
      </c>
      <c r="M48" s="53">
        <f>M44-M47</f>
        <v>-270709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7667618</v>
      </c>
      <c r="K49" s="53">
        <f>IF(K48&gt;0,K48,0)</f>
        <v>1328122</v>
      </c>
      <c r="L49" s="53">
        <f>IF(L48&gt;0,L48,0)</f>
        <v>382570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270709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7667618</v>
      </c>
      <c r="K56" s="6">
        <v>1328122</v>
      </c>
      <c r="L56" s="6">
        <v>382570</v>
      </c>
      <c r="M56" s="6">
        <v>-270709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7667618</v>
      </c>
      <c r="K67" s="61">
        <f>K56+K66</f>
        <v>1328122</v>
      </c>
      <c r="L67" s="61">
        <f>L56+L66</f>
        <v>382570</v>
      </c>
      <c r="M67" s="61">
        <f>M56+M66</f>
        <v>-270709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7" width="9.140625" style="52" customWidth="1"/>
    <col min="8" max="8" width="7.140625" style="52" customWidth="1"/>
    <col min="9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343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7667618</v>
      </c>
      <c r="K7" s="7">
        <v>382570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9338995</v>
      </c>
      <c r="K8" s="7">
        <v>10250271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28814611</v>
      </c>
      <c r="K9" s="7">
        <v>10418699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15144321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3294850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3393821</v>
      </c>
      <c r="K12" s="7">
        <v>1867090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49215045</v>
      </c>
      <c r="K13" s="53">
        <f>SUM(K7:K12)</f>
        <v>41357801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24622176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14397746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9771037</v>
      </c>
      <c r="K17" s="7">
        <v>1191477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48790959</v>
      </c>
      <c r="K18" s="53">
        <f>SUM(K14:K17)</f>
        <v>1191477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424086</v>
      </c>
      <c r="K19" s="53">
        <f>IF(K13&gt;K18,K13-K18,0)</f>
        <v>40166324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38364742</v>
      </c>
      <c r="K26" s="7">
        <v>250708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38364742</v>
      </c>
      <c r="K27" s="53">
        <f>SUM(K22:K26)</f>
        <v>250708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37874468</v>
      </c>
      <c r="K28" s="7">
        <v>4473206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30809799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37874468</v>
      </c>
      <c r="K31" s="53">
        <f>SUM(K28:K30)</f>
        <v>35283005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490274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35032297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311620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311620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9059425</v>
      </c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1964208</v>
      </c>
      <c r="K40" s="7">
        <v>1964208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>
        <v>2392123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11023633</v>
      </c>
      <c r="K44" s="53">
        <f>SUM(K39:K43)</f>
        <v>4356331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11023633</v>
      </c>
      <c r="K46" s="53">
        <f>IF(K44&gt;K38,K44-K38,0)</f>
        <v>4044711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1089316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10109273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11089183</v>
      </c>
      <c r="K49" s="7">
        <v>2571880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1089316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10109273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979910</v>
      </c>
      <c r="K52" s="61">
        <f>K49+K50-K51</f>
        <v>3661196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7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41182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32736800</v>
      </c>
      <c r="K5" s="45">
        <v>32736800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33668</v>
      </c>
      <c r="K6" s="46">
        <v>33668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9024235</v>
      </c>
      <c r="K7" s="46">
        <v>9024235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189330586</v>
      </c>
      <c r="K8" s="46">
        <v>189572166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2254137</v>
      </c>
      <c r="K9" s="46">
        <v>382570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25499763</v>
      </c>
      <c r="K10" s="46">
        <v>22307416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51464518</v>
      </c>
      <c r="K13" s="46">
        <v>51464518</v>
      </c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310343707</v>
      </c>
      <c r="K14" s="79">
        <f>SUM(K5:K13)</f>
        <v>305521373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DUBRAVKA</cp:lastModifiedBy>
  <cp:lastPrinted>2012-10-30T14:19:42Z</cp:lastPrinted>
  <dcterms:created xsi:type="dcterms:W3CDTF">2008-10-17T11:51:54Z</dcterms:created>
  <dcterms:modified xsi:type="dcterms:W3CDTF">2012-10-30T14:20:34Z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