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565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<sst xmlns="http://schemas.openxmlformats.org/spreadsheetml/2006/main" count="397" uniqueCount="346">
  <si>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</si>
  <si>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</si>
  <si>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</si>
  <si>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</si>
  <si>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</si>
  <si>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</si>
  <si>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</si>
  <si>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</si>
  <si>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</si>
  <si>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</si>
  <si>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</si>
  <si>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</si>
  <si>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</si>
  <si>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</si>
  <si>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</si>
  <si>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</si>
  <si>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</si>
  <si>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</si>
  <si>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</si>
  <si>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</si>
  <si>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</si>
  <si>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</si>
  <si>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</si>
  <si>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</si>
  <si>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</si>
  <si>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</si>
  <si>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</si>
  <si>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</si>
  <si>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</si>
  <si>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</si>
  <si>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</si>
  <si>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</si>
  <si>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</si>
  <si>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</si>
  <si>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</si>
  <si>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</si>
  <si>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</si>
  <si>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</si>
  <si>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</si>
  <si>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</si>
  <si>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</si>
  <si>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</si>
  <si>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</si>
  <si>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</si>
  <si>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</si>
  <si>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</si>
  <si>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</si>
  <si>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</si>
  <si>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</si>
  <si>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</si>
  <si>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</si>
  <si>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</si>
  <si>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</si>
  <si>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</si>
  <si>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</si>
  <si>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</si>
  <si>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</si>
  <si>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</si>
  <si>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</si>
  <si>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</si>
  <si>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</si>
  <si>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</si>
  <si>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</si>
  <si>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</si>
  <si>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</si>
  <si>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</si>
  <si>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</si>
  <si>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</si>
  <si>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</si>
  <si>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</si>
  <si>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</si>
  <si>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</si>
  <si>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</si>
  <si>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</si>
  <si>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</si>
  <si>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</si>
  <si>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</si>
  <si>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</si>
  <si>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</si>
  <si>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</si>
  <si>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</si>
  <si>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</si>
  <si>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</si>
  <si>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</si>
  <si>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</si>
  <si>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</si>
  <si>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</si>
  <si>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</si>
  <si>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</si>
  <si>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</si>
  <si>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</si>
  <si>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</si>
  <si>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</si>
  <si>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</si>
  <si>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</si>
  <si>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</si>
  <si>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</si>
  <si>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</si>
  <si>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</si>
  <si>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</si>
  <si>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</si>
  <si>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</si>
  <si>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</si>
  <si>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</si>
  <si>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</si>
  <si>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</si>
  <si>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</si>
  <si>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</si>
  <si>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</si>
  <si>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</si>
  <si>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</si>
  <si>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</si>
  <si>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</si>
  <si>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</si>
  <si>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</si>
  <si>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</si>
  <si>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</si>
  <si>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</si>
  <si>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</si>
  <si>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</si>
  <si>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</si>
  <si>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</si>
  <si>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</si>
  <si>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</si>
  <si>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</si>
  <si>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</si>
  <si>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</si>
  <si>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</si>
  <si>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</si>
  <si>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</si>
  <si>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</si>
  <si>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</si>
  <si>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</si>
  <si>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</si>
  <si>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</si>
  <si>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</si>
  <si>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</si>
  <si>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</si>
  <si>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</si>
  <si>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</si>
  <si>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</si>
  <si>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</si>
  <si>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</si>
  <si>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</si>
  <si>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</si>
  <si>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</si>
  <si>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</si>
  <si>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</si>
  <si>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</si>
  <si>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</si>
  <si>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</si>
  <si>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</si>
  <si>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</si>
  <si>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</si>
  <si>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</si>
  <si>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</si>
  <si>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</si>
  <si>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</si>
  <si>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</si>
  <si>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</si>
  <si>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</si>
  <si>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</si>
  <si>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</si>
  <si>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</si>
  <si>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</si>
  <si>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</si>
  <si>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</si>
  <si>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</si>
  <si>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</si>
  <si>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</si>
  <si>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</si>
  <si>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</si>
  <si>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</si>
  <si>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</si>
  <si>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</si>
  <si>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</si>
  <si>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</si>
  <si>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</si>
  <si>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</si>
  <si>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</si>
  <si>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</si>
  <si>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</si>
  <si>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</si>
  <si>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</si>
  <si>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</si>
  <si>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</si>
  <si>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</si>
  <si>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</si>
  <si>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</si>
  <si>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</si>
  <si>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</si>
  <si>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</si>
  <si>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</si>
  <si>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</si>
  <si>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</si>
  <si>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</si>
  <si>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</si>
  <si>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</si>
  <si>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</si>
  <si>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</si>
  <si>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</si>
  <si>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</si>
  <si>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</si>
  <si>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</si>
  <si>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</si>
  <si>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</si>
  <si>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</si>
  <si>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</si>
  <si>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</si>
  <si>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</si>
  <si>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</si>
  <si>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</si>
  <si>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</si>
  <si>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</si>
  <si>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</si>
  <si>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</si>
  <si>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</si>
  <si>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</si>
  <si>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</si>
  <si>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</si>
  <si>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</si>
  <si>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</si>
  <si>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</si>
  <si>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</si>
  <si>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</si>
  <si>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</si>
  <si>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</si>
  <si>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</si>
  <si>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</si>
  <si>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</si>
  <si>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</si>
  <si>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</si>
  <si>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</si>
  <si>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</si>
  <si>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</si>
  <si>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</si>
  <si>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</si>
  <si>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</si>
  <si>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</si>
  <si>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</si>
  <si>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</si>
  <si>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</si>
  <si>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</si>
  <si>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</si>
  <si>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</si>
  <si>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</si>
  <si>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</si>
  <si>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</si>
  <si>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</si>
  <si>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</si>
  <si>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</si>
  <si>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</si>
  <si>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</si>
  <si>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</si>
  <si>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</si>
  <si>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</si>
  <si>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</si>
  <si>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</si>
  <si>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</si>
  <si>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</si>
  <si>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</si>
  <si>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</si>
  <si>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</si>
  <si>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</si>
  <si>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</si>
  <si>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</si>
  <si>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</si>
  <si>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</si>
  <si>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</si>
  <si>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</si>
  <si>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</si>
  <si>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</si>
  <si>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</si>
  <si>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</si>
  <si>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</si>
  <si>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</si>
  <si>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</si>
  <si>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</si>
  <si>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</si>
  <si>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</si>
  <si>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</si>
  <si>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</si>
  <si>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</si>
  <si>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</si>
  <si>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</si>
  <si>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</si>
  <si>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</si>
  <si>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</si>
  <si>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</si>
  <si>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</si>
  <si>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</si>
  <si>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</si>
  <si>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</si>
  <si>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</si>
  <si>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</si>
  <si>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</si>
  <si>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</si>
  <si>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</si>
  <si>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</si>
  <si>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</si>
  <si>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</si>
  <si>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</si>
  <si>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</si>
  <si>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</si>
  <si>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</si>
  <si>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</si>
  <si>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</si>
  <si>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</si>
  <si>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</si>
  <si>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</si>
  <si>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</si>
  <si>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</si>
  <si>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</si>
  <si>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</si>
  <si>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</si>
  <si>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</si>
  <si>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</si>
  <si>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</si>
  <si>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</si>
  <si>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</si>
  <si>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</si>
  <si>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</si>
  <si>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</si>
  <si>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</si>
  <si>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31.03.2012.</t>
  </si>
  <si>
    <t>03269329</t>
  </si>
  <si>
    <t>080105589</t>
  </si>
  <si>
    <t>16529207670</t>
  </si>
  <si>
    <t>TEKSTILPROMET D.D.</t>
  </si>
  <si>
    <t>ZAGREB</t>
  </si>
  <si>
    <t>ULICA GRADA GOSPIĆA 1A</t>
  </si>
  <si>
    <t>katica.krpan@tekstilpromet.hr</t>
  </si>
  <si>
    <t>www.tekstilpromet.hr</t>
  </si>
  <si>
    <t>GRAD ZAGREB</t>
  </si>
  <si>
    <t>NE</t>
  </si>
  <si>
    <t>ŠTRK DUBRAVKA</t>
  </si>
  <si>
    <t>012700421</t>
  </si>
  <si>
    <t>012700416</t>
  </si>
  <si>
    <t>dubravka.strk@tekstilpromet.hr</t>
  </si>
  <si>
    <t>ŠIMIĆ MIJO</t>
  </si>
  <si>
    <t>4641</t>
  </si>
  <si>
    <t>stanje na dan 31.03.2012.</t>
  </si>
  <si>
    <t>Obveznik: _TEKSTILPROMET D.D.______________________________________</t>
  </si>
  <si>
    <t>u razdoblju 01.01.2012. do 31.03.2012.</t>
  </si>
  <si>
    <t>Obveznik: _TEKSTILPROMET D.D.____________________________________________________________</t>
  </si>
  <si>
    <t>Obveznik: ___TEKSTILPROMET D.D.__________________________________________________________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</si>
</sst>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10" fillId="0" borderId="32" xfId="57" applyFont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dubravka.strk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H28" sqref="H28:I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248</v>
      </c>
      <c r="B1" s="132"/>
      <c r="C1" s="13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2" t="s">
        <v>325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252</v>
      </c>
      <c r="B8" s="163"/>
      <c r="C8" s="152" t="s">
        <v>326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50"/>
      <c r="C10" s="152" t="s">
        <v>327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64" t="s">
        <v>328</v>
      </c>
      <c r="D12" s="165"/>
      <c r="E12" s="165"/>
      <c r="F12" s="165"/>
      <c r="G12" s="165"/>
      <c r="H12" s="165"/>
      <c r="I12" s="16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67">
        <v>10000</v>
      </c>
      <c r="D14" s="168"/>
      <c r="E14" s="16"/>
      <c r="F14" s="164" t="s">
        <v>329</v>
      </c>
      <c r="G14" s="165"/>
      <c r="H14" s="165"/>
      <c r="I14" s="16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64" t="s">
        <v>330</v>
      </c>
      <c r="D16" s="165"/>
      <c r="E16" s="165"/>
      <c r="F16" s="165"/>
      <c r="G16" s="165"/>
      <c r="H16" s="165"/>
      <c r="I16" s="16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69" t="s">
        <v>331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69" t="s">
        <v>332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133</v>
      </c>
      <c r="D22" s="164" t="s">
        <v>329</v>
      </c>
      <c r="E22" s="172"/>
      <c r="F22" s="173"/>
      <c r="G22" s="160"/>
      <c r="H22" s="17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21</v>
      </c>
      <c r="D24" s="164" t="s">
        <v>333</v>
      </c>
      <c r="E24" s="172"/>
      <c r="F24" s="172"/>
      <c r="G24" s="173"/>
      <c r="H24" s="51" t="s">
        <v>261</v>
      </c>
      <c r="I24" s="122">
        <v>249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 t="s">
        <v>334</v>
      </c>
      <c r="D26" s="25"/>
      <c r="E26" s="33"/>
      <c r="F26" s="24"/>
      <c r="G26" s="175" t="s">
        <v>263</v>
      </c>
      <c r="H26" s="161"/>
      <c r="I26" s="124" t="s">
        <v>340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43" t="s">
        <v>265</v>
      </c>
      <c r="F28" s="144"/>
      <c r="G28" s="144"/>
      <c r="H28" s="145" t="s">
        <v>266</v>
      </c>
      <c r="I28" s="14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48"/>
      <c r="C30" s="148"/>
      <c r="D30" s="140"/>
      <c r="E30" s="147"/>
      <c r="F30" s="148"/>
      <c r="G30" s="148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41"/>
      <c r="E31" s="141"/>
      <c r="F31" s="141"/>
      <c r="G31" s="142"/>
      <c r="H31" s="16"/>
      <c r="I31" s="101"/>
      <c r="J31" s="10"/>
      <c r="K31" s="10"/>
      <c r="L31" s="10"/>
    </row>
    <row r="32" spans="1:12" ht="12.75">
      <c r="A32" s="147"/>
      <c r="B32" s="148"/>
      <c r="C32" s="148"/>
      <c r="D32" s="140"/>
      <c r="E32" s="147"/>
      <c r="F32" s="148"/>
      <c r="G32" s="148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48"/>
      <c r="C34" s="148"/>
      <c r="D34" s="140"/>
      <c r="E34" s="147"/>
      <c r="F34" s="148"/>
      <c r="G34" s="148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48"/>
      <c r="C36" s="148"/>
      <c r="D36" s="140"/>
      <c r="E36" s="147"/>
      <c r="F36" s="148"/>
      <c r="G36" s="148"/>
      <c r="H36" s="152"/>
      <c r="I36" s="153"/>
      <c r="J36" s="10"/>
      <c r="K36" s="10"/>
      <c r="L36" s="10"/>
    </row>
    <row r="37" spans="1:12" ht="12.75">
      <c r="A37" s="103"/>
      <c r="B37" s="30"/>
      <c r="C37" s="133"/>
      <c r="D37" s="134"/>
      <c r="E37" s="16"/>
      <c r="F37" s="133"/>
      <c r="G37" s="134"/>
      <c r="H37" s="16"/>
      <c r="I37" s="95"/>
      <c r="J37" s="10"/>
      <c r="K37" s="10"/>
      <c r="L37" s="10"/>
    </row>
    <row r="38" spans="1:12" ht="12.75">
      <c r="A38" s="147"/>
      <c r="B38" s="148"/>
      <c r="C38" s="148"/>
      <c r="D38" s="140"/>
      <c r="E38" s="147"/>
      <c r="F38" s="148"/>
      <c r="G38" s="148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48"/>
      <c r="C40" s="148"/>
      <c r="D40" s="140"/>
      <c r="E40" s="147"/>
      <c r="F40" s="148"/>
      <c r="G40" s="148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267</v>
      </c>
      <c r="B44" s="131"/>
      <c r="C44" s="152"/>
      <c r="D44" s="153"/>
      <c r="E44" s="26"/>
      <c r="F44" s="164"/>
      <c r="G44" s="148"/>
      <c r="H44" s="148"/>
      <c r="I44" s="140"/>
      <c r="J44" s="10"/>
      <c r="K44" s="10"/>
      <c r="L44" s="10"/>
    </row>
    <row r="45" spans="1:12" ht="12.75">
      <c r="A45" s="103"/>
      <c r="B45" s="30"/>
      <c r="C45" s="133"/>
      <c r="D45" s="134"/>
      <c r="E45" s="16"/>
      <c r="F45" s="133"/>
      <c r="G45" s="135"/>
      <c r="H45" s="35"/>
      <c r="I45" s="107"/>
      <c r="J45" s="10"/>
      <c r="K45" s="10"/>
      <c r="L45" s="10"/>
    </row>
    <row r="46" spans="1:12" ht="12.75">
      <c r="A46" s="149" t="s">
        <v>268</v>
      </c>
      <c r="B46" s="131"/>
      <c r="C46" s="164" t="s">
        <v>335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270</v>
      </c>
      <c r="B48" s="131"/>
      <c r="C48" s="179" t="s">
        <v>336</v>
      </c>
      <c r="D48" s="180"/>
      <c r="E48" s="181"/>
      <c r="F48" s="16"/>
      <c r="G48" s="51" t="s">
        <v>271</v>
      </c>
      <c r="H48" s="179" t="s">
        <v>337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257</v>
      </c>
      <c r="B50" s="131"/>
      <c r="C50" s="184" t="s">
        <v>338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79" t="s">
        <v>339</v>
      </c>
      <c r="D52" s="180"/>
      <c r="E52" s="180"/>
      <c r="F52" s="180"/>
      <c r="G52" s="180"/>
      <c r="H52" s="180"/>
      <c r="I52" s="166"/>
      <c r="J52" s="10"/>
      <c r="K52" s="10"/>
      <c r="L52" s="10"/>
    </row>
    <row r="53" spans="1:12" ht="12.75">
      <c r="A53" s="108"/>
      <c r="B53" s="20"/>
      <c r="C53" s="138" t="s">
        <v>273</v>
      </c>
      <c r="D53" s="138"/>
      <c r="E53" s="138"/>
      <c r="F53" s="138"/>
      <c r="G53" s="138"/>
      <c r="H53" s="13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28" t="s">
        <v>277</v>
      </c>
      <c r="H62" s="129"/>
      <c r="I62" s="13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atica.krpan@tekstilpromet.hr"/>
    <hyperlink ref="C20" r:id="rId2" display="www.tekstilpromet.hr"/>
    <hyperlink ref="C50" r:id="rId3" display="dubravka.strk@tekstilprom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342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33.7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0</v>
      </c>
      <c r="K8" s="53">
        <f>K9+K16+K26+K35+K39</f>
        <v>0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0</v>
      </c>
      <c r="K16" s="53">
        <f>SUM(K17:K25)</f>
        <v>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/>
      <c r="K17" s="7"/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/>
      <c r="K18" s="7"/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0</v>
      </c>
      <c r="K40" s="53">
        <f>K41+K49+K56+K64</f>
        <v>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0</v>
      </c>
      <c r="K49" s="53">
        <f>SUM(K50:K55)</f>
        <v>0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/>
      <c r="K51" s="7"/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/>
      <c r="K54" s="7"/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/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/>
      <c r="K64" s="7"/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0</v>
      </c>
      <c r="K66" s="53">
        <f>K7+K8+K40+K65</f>
        <v>0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0</v>
      </c>
      <c r="K69" s="54">
        <f>K70+K71+K72+K78+K79+K82+K85</f>
        <v>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/>
      <c r="K70" s="7"/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0</v>
      </c>
      <c r="K82" s="53">
        <f>K83-K84</f>
        <v>0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0</v>
      </c>
      <c r="K100" s="53">
        <f>SUM(K101:K112)</f>
        <v>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/>
      <c r="K105" s="7"/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/>
      <c r="K108" s="7"/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/>
      <c r="K109" s="7"/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/>
      <c r="K112" s="7"/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/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0</v>
      </c>
      <c r="K114" s="53">
        <f>K69+K86+K90+K100+K113</f>
        <v>0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K57" sqref="K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92959688</v>
      </c>
      <c r="K7" s="54">
        <f>SUM(K8:K9)</f>
        <v>92959688</v>
      </c>
      <c r="L7" s="54">
        <f>SUM(L8:L9)</f>
        <v>0</v>
      </c>
      <c r="M7" s="54">
        <f>SUM(M8:M9)</f>
        <v>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84672200</v>
      </c>
      <c r="K8" s="7">
        <v>84672200</v>
      </c>
      <c r="L8" s="7"/>
      <c r="M8" s="7"/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8287488</v>
      </c>
      <c r="K9" s="7">
        <v>8287488</v>
      </c>
      <c r="L9" s="7"/>
      <c r="M9" s="7"/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86221577</v>
      </c>
      <c r="K10" s="53">
        <f>K11+K12+K16+K20+K21+K22+K25+K26</f>
        <v>86221577</v>
      </c>
      <c r="L10" s="53">
        <f>L11+L12+L16+L20+L21+L22+L25+L26</f>
        <v>0</v>
      </c>
      <c r="M10" s="53">
        <f>M11+M12+M16+M20+M21+M22+M25+M26</f>
        <v>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72982916</v>
      </c>
      <c r="K12" s="53">
        <f>SUM(K13:K15)</f>
        <v>72982916</v>
      </c>
      <c r="L12" s="53">
        <f>SUM(L13:L15)</f>
        <v>0</v>
      </c>
      <c r="M12" s="53">
        <f>SUM(M13:M15)</f>
        <v>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1474869</v>
      </c>
      <c r="K13" s="7">
        <v>1474869</v>
      </c>
      <c r="L13" s="7"/>
      <c r="M13" s="7"/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69045723</v>
      </c>
      <c r="K14" s="7">
        <v>69045723</v>
      </c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2462324</v>
      </c>
      <c r="K15" s="7">
        <v>2462324</v>
      </c>
      <c r="L15" s="7"/>
      <c r="M15" s="7"/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5616049</v>
      </c>
      <c r="K16" s="53">
        <f>SUM(K17:K19)</f>
        <v>5616049</v>
      </c>
      <c r="L16" s="53">
        <f>SUM(L17:L19)</f>
        <v>0</v>
      </c>
      <c r="M16" s="53">
        <f>SUM(M17:M19)</f>
        <v>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3331008</v>
      </c>
      <c r="K17" s="7">
        <v>3331008</v>
      </c>
      <c r="L17" s="7"/>
      <c r="M17" s="7"/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1457971</v>
      </c>
      <c r="K18" s="7">
        <v>1457971</v>
      </c>
      <c r="L18" s="7"/>
      <c r="M18" s="7"/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827070</v>
      </c>
      <c r="K19" s="7">
        <v>827070</v>
      </c>
      <c r="L19" s="7"/>
      <c r="M19" s="7"/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3118433</v>
      </c>
      <c r="K20" s="7">
        <v>3118433</v>
      </c>
      <c r="L20" s="7"/>
      <c r="M20" s="7"/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2063698</v>
      </c>
      <c r="K21" s="7">
        <v>2063698</v>
      </c>
      <c r="L21" s="7"/>
      <c r="M21" s="7"/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910845</v>
      </c>
      <c r="K22" s="53">
        <f>SUM(K23:K24)</f>
        <v>910845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910845</v>
      </c>
      <c r="K24" s="7">
        <v>910845</v>
      </c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1529636</v>
      </c>
      <c r="K26" s="7">
        <v>1529636</v>
      </c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1472503</v>
      </c>
      <c r="K27" s="53">
        <f>SUM(K28:K32)</f>
        <v>1472503</v>
      </c>
      <c r="L27" s="53">
        <f>SUM(L28:L32)</f>
        <v>0</v>
      </c>
      <c r="M27" s="53">
        <f>SUM(M28:M32)</f>
        <v>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602161</v>
      </c>
      <c r="K28" s="7">
        <v>602161</v>
      </c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870342</v>
      </c>
      <c r="K29" s="7">
        <v>870342</v>
      </c>
      <c r="L29" s="7"/>
      <c r="M29" s="7"/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3849921</v>
      </c>
      <c r="K33" s="53">
        <f>SUM(K34:K37)</f>
        <v>3849921</v>
      </c>
      <c r="L33" s="53">
        <f>SUM(L34:L37)</f>
        <v>0</v>
      </c>
      <c r="M33" s="53">
        <f>SUM(M34:M37)</f>
        <v>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475559</v>
      </c>
      <c r="K34" s="7">
        <v>475559</v>
      </c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3374362</v>
      </c>
      <c r="K35" s="7">
        <v>3374362</v>
      </c>
      <c r="L35" s="7"/>
      <c r="M35" s="7"/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94432191</v>
      </c>
      <c r="K42" s="53">
        <f>K7+K27+K38+K40</f>
        <v>94432191</v>
      </c>
      <c r="L42" s="53">
        <f>L7+L27+L38+L40</f>
        <v>0</v>
      </c>
      <c r="M42" s="53">
        <f>M7+M27+M38+M40</f>
        <v>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90071498</v>
      </c>
      <c r="K43" s="53">
        <f>K10+K33+K39+K41</f>
        <v>90071498</v>
      </c>
      <c r="L43" s="53">
        <f>L10+L33+L39+L41</f>
        <v>0</v>
      </c>
      <c r="M43" s="53">
        <f>M10+M33+M39+M41</f>
        <v>0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4360693</v>
      </c>
      <c r="K44" s="53">
        <f>K42-K43</f>
        <v>4360693</v>
      </c>
      <c r="L44" s="53">
        <f>L42-L43</f>
        <v>0</v>
      </c>
      <c r="M44" s="53">
        <f>M42-M43</f>
        <v>0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4360693</v>
      </c>
      <c r="K45" s="53">
        <f>IF(K42&gt;K43,K42-K43,0)</f>
        <v>4360693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118041</v>
      </c>
      <c r="K47" s="7">
        <v>118041</v>
      </c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4242652</v>
      </c>
      <c r="K48" s="53">
        <f>K44-K47</f>
        <v>4242652</v>
      </c>
      <c r="L48" s="53">
        <f>L44-L47</f>
        <v>0</v>
      </c>
      <c r="M48" s="53">
        <f>M44-M47</f>
        <v>0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4242652</v>
      </c>
      <c r="K49" s="53">
        <f>IF(K48&gt;0,K48,0)</f>
        <v>4242652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4242652</v>
      </c>
      <c r="K56" s="6">
        <v>4242652</v>
      </c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4242652</v>
      </c>
      <c r="K67" s="61">
        <f>K56+K66</f>
        <v>4242652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7" width="9.140625" style="52" customWidth="1"/>
    <col min="8" max="8" width="5.28125" style="52" customWidth="1"/>
    <col min="9" max="9" width="9.140625" style="52" customWidth="1"/>
    <col min="10" max="10" width="9.8515625" style="52" customWidth="1"/>
    <col min="1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/>
      <c r="K49" s="7"/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7" sqref="I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/>
      <c r="F2" s="43" t="s">
        <v>250</v>
      </c>
      <c r="G2" s="269"/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/>
      <c r="K5" s="45"/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/>
      <c r="K8" s="46"/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/>
      <c r="K9" s="46"/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0</v>
      </c>
      <c r="K14" s="79">
        <f>SUM(K5:K13)</f>
        <v>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DUBRAVKA</cp:lastModifiedBy>
  <cp:lastPrinted>2011-03-28T11:17:39Z</cp:lastPrinted>
  <dcterms:created xsi:type="dcterms:W3CDTF">2008-10-17T11:51:54Z</dcterms:created>
  <dcterms:modified xsi:type="dcterms:W3CDTF">2012-04-26T13:05:15Z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