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PODACI'!$A$1:$I$76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<sst xmlns="http://schemas.openxmlformats.org/spreadsheetml/2006/main" count="440" uniqueCount="380">
  <si>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</si>
  <si>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</si>
  <si>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</si>
  <si>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</si>
  <si>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</si>
  <si>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</si>
  <si>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</si>
  <si>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</si>
  <si>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</si>
  <si>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</si>
  <si>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</si>
  <si>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</si>
  <si>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</si>
  <si>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</si>
  <si>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</si>
  <si>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</si>
  <si>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</si>
  <si>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</si>
  <si>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</si>
  <si>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</si>
  <si>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</si>
  <si>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</si>
  <si>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</si>
  <si>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</si>
  <si>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</si>
  <si>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</si>
  <si>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</si>
  <si>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</si>
  <si>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</si>
  <si>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</si>
  <si>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</si>
  <si>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</si>
  <si>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</si>
  <si>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</si>
  <si>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</si>
  <si>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</si>
  <si>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</si>
  <si>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</si>
  <si>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</si>
  <si>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</si>
  <si>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</si>
  <si>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</si>
  <si>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</si>
  <si>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</si>
  <si>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</si>
  <si>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</si>
  <si>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</si>
  <si>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</si>
  <si>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</si>
  <si>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</si>
  <si>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</si>
  <si>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</si>
  <si>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</si>
  <si>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</si>
  <si>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</si>
  <si>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</si>
  <si>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</si>
  <si>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</si>
  <si>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</si>
  <si>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</si>
  <si>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</si>
  <si>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</si>
  <si>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</si>
  <si>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</si>
  <si>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</si>
  <si>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</si>
  <si>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</si>
  <si>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</si>
  <si>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</si>
  <si>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</si>
  <si>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</si>
  <si>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</si>
  <si>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</si>
  <si>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</si>
  <si>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</si>
  <si>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</si>
  <si>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</si>
  <si>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</si>
  <si>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</si>
  <si>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</si>
  <si>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</si>
  <si>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</si>
  <si>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</si>
  <si>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</si>
  <si>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</si>
  <si>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</si>
  <si>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</si>
  <si>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</si>
  <si>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</si>
  <si>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</si>
  <si>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</si>
  <si>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</si>
  <si>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</si>
  <si>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</si>
  <si>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</si>
  <si>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</si>
  <si>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</si>
  <si>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</si>
  <si>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</si>
  <si>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</si>
  <si>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</si>
  <si>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</si>
  <si>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</si>
  <si>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</si>
  <si>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</si>
  <si>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</si>
  <si>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</si>
  <si>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</si>
  <si>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</si>
  <si>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</si>
  <si>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</si>
  <si>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</si>
  <si>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</si>
  <si>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</si>
  <si>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</si>
  <si>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</si>
  <si>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</si>
  <si>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</si>
  <si>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</si>
  <si>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</si>
  <si>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</si>
  <si>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</si>
  <si>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</si>
  <si>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</si>
  <si>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</si>
  <si>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</si>
  <si>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</si>
  <si>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</si>
  <si>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</si>
  <si>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</si>
  <si>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</si>
  <si>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</si>
  <si>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</si>
  <si>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</si>
  <si>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</si>
  <si>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</si>
  <si>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</si>
  <si>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</si>
  <si>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</si>
  <si>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</si>
  <si>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</si>
  <si>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</si>
  <si>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</si>
  <si>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</si>
  <si>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</si>
  <si>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</si>
  <si>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</si>
  <si>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</si>
  <si>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</si>
  <si>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</si>
  <si>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</si>
  <si>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</si>
  <si>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</si>
  <si>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</si>
  <si>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</si>
  <si>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</si>
  <si>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</si>
  <si>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</si>
  <si>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</si>
  <si>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</si>
  <si>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</si>
  <si>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</si>
  <si>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</si>
  <si>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</si>
  <si>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</si>
  <si>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</si>
  <si>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</si>
  <si>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</si>
  <si>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</si>
  <si>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</si>
  <si>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</si>
  <si>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</si>
  <si>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</si>
  <si>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</si>
  <si>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</si>
  <si>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</si>
  <si>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</si>
  <si>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</si>
  <si>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</si>
  <si>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</si>
  <si>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</si>
  <si>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</si>
  <si>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</si>
  <si>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</si>
  <si>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</si>
  <si>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</si>
  <si>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</si>
  <si>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</si>
  <si>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</si>
  <si>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</si>
  <si>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</si>
  <si>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</si>
  <si>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</si>
  <si>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</si>
  <si>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</si>
  <si>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</si>
  <si>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</si>
  <si>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</si>
  <si>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</si>
  <si>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</si>
  <si>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</si>
  <si>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</si>
  <si>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</si>
  <si>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</si>
  <si>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</si>
  <si>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</si>
  <si>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</si>
  <si>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</si>
  <si>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</si>
  <si>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</si>
  <si>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</si>
  <si>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</si>
  <si>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</si>
  <si>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</si>
  <si>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</si>
  <si>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</si>
  <si>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</si>
  <si>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</si>
  <si>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</si>
  <si>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</si>
  <si>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</si>
  <si>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</si>
  <si>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</si>
  <si>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</si>
  <si>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</si>
  <si>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</si>
  <si>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</si>
  <si>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</si>
  <si>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</si>
  <si>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</si>
  <si>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</si>
  <si>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</si>
  <si>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</si>
  <si>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</si>
  <si>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</si>
  <si>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</si>
  <si>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</si>
  <si>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</si>
  <si>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</si>
  <si>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</si>
  <si>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</si>
  <si>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</si>
  <si>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</si>
  <si>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</si>
  <si>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</si>
  <si>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</si>
  <si>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</si>
  <si>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</si>
  <si>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</si>
  <si>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</si>
  <si>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</si>
  <si>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</si>
  <si>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</si>
  <si>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</si>
  <si>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</si>
  <si>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</si>
  <si>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</si>
  <si>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</si>
  <si>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</si>
  <si>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</si>
  <si>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</si>
  <si>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</si>
  <si>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</si>
  <si>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</si>
  <si>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</si>
  <si>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</si>
  <si>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</si>
  <si>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</si>
  <si>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</si>
  <si>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</si>
  <si>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</si>
  <si>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</si>
  <si>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</si>
  <si>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</si>
  <si>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</si>
  <si>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</si>
  <si>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</si>
  <si>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</si>
  <si>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</si>
  <si>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</si>
  <si>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</si>
  <si>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</si>
  <si>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</si>
  <si>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</si>
  <si>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</si>
  <si>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</si>
  <si>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</si>
  <si>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</si>
  <si>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</si>
  <si>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</si>
  <si>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</si>
  <si>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</si>
  <si>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</si>
  <si>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</si>
  <si>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</si>
  <si>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</si>
  <si>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</si>
  <si>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</si>
  <si>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</si>
  <si>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</si>
  <si>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</si>
  <si>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</si>
  <si>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</si>
  <si>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</si>
  <si>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</si>
  <si>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</si>
  <si>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</si>
  <si>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</si>
  <si>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</si>
  <si>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</si>
  <si>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</si>
  <si>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DA</t>
  </si>
  <si>
    <t>TEHNIKA SPV d.o.o.</t>
  </si>
  <si>
    <t>KOPRIVNICA</t>
  </si>
  <si>
    <t>2097892</t>
  </si>
  <si>
    <t>TEHNIKA PROJEKTIRANJE d.o.o.</t>
  </si>
  <si>
    <t>ZAGREB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</si>
  <si>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</si>
  <si>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</si>
  <si>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</si>
  <si>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</si>
  <si>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</si>
  <si>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</si>
  <si>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</si>
  <si>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</si>
  <si>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</si>
  <si>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</si>
  <si>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</si>
  <si>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</si>
  <si>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</si>
  <si>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</si>
  <si>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</si>
  <si>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</si>
  <si>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TK ULAGANJA d.o.o.</t>
  </si>
  <si>
    <t>03275388</t>
  </si>
  <si>
    <t>080034838</t>
  </si>
  <si>
    <t>73037001250</t>
  </si>
  <si>
    <t>TEHNIKA d.d.</t>
  </si>
  <si>
    <t>franjo.katic@tehnika.hr</t>
  </si>
  <si>
    <t>www.tehnika .hr</t>
  </si>
  <si>
    <t>GRAD ZAGREB</t>
  </si>
  <si>
    <t>2672260</t>
  </si>
  <si>
    <t>4120</t>
  </si>
  <si>
    <t>Obveznik:TEHNIKA d.d.</t>
  </si>
  <si>
    <t>Obveznik: TEHNIKA d.d. (konsolidirano)</t>
  </si>
  <si>
    <t>Prethodna godina
(neto)</t>
  </si>
  <si>
    <t>Tekuća godina
(neto)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</si>
  <si>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</si>
  <si>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Napomena 1.: Dodatak bilanci popunjavaju poduzetnici koji sastavljaju konsolidirane godišnje financijske izvještaje.</t>
  </si>
  <si>
    <t>ULICA GRADA VUKOVARA 2774</t>
  </si>
  <si>
    <t>TEHNIKA ZVONIMIR d.o.o.</t>
  </si>
  <si>
    <t>4590236</t>
  </si>
  <si>
    <t>Franjo Katić</t>
  </si>
  <si>
    <t>01 6301 153</t>
  </si>
  <si>
    <t>01 6187 697</t>
  </si>
  <si>
    <t>Zlatko Sirovec, struč.spec.ing.građ.</t>
  </si>
  <si>
    <t>01.01.2017.</t>
  </si>
  <si>
    <t>Tromjesečni financijski izvještaj poduzetnika TFI-POD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</si>
  <si>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</si>
  <si>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</si>
  <si>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</si>
  <si>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</si>
  <si>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Prethodna godina 31.12.2016.</t>
  </si>
  <si>
    <t>(krajem izvještajnog razdoblja)</t>
  </si>
  <si>
    <t>III. FINANCIJSKI PRIHODI (132 do 136)</t>
  </si>
  <si>
    <t>IV. FINANCIJSKI RASHODI (138 do 141)</t>
  </si>
  <si>
    <t>Tekuća godina 30.09.2017.</t>
  </si>
  <si>
    <t>TEHNIKA RADIĆEVA d.o.o.</t>
  </si>
  <si>
    <t>TEHNIKA FILIAL</t>
  </si>
  <si>
    <t>4759630</t>
  </si>
  <si>
    <t>MOLNDAL</t>
  </si>
  <si>
    <t>710</t>
  </si>
  <si>
    <t>KRALJEVINA ŠVEDSKA</t>
  </si>
  <si>
    <t>stanje na dan  31.12.2017.</t>
  </si>
  <si>
    <t>Prethodno  razdoblje 31.12.2016.</t>
  </si>
  <si>
    <t>Tekuće razdoblje 31.12.2017.</t>
  </si>
  <si>
    <t>u razdoblju 01.01.2017. do 31.12.2017.</t>
  </si>
  <si>
    <t>31.12.2017.</t>
  </si>
  <si>
    <t xml:space="preserve"> Tekuće razdoblje 31.12.2017.</t>
  </si>
  <si>
    <t>Prethodno razdoblje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</si>
</sst>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6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30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1" fontId="2" fillId="34" borderId="19" xfId="60" applyNumberFormat="1" applyFont="1" applyFill="1" applyBorder="1" applyAlignment="1" applyProtection="1">
      <alignment horizontal="center" vertical="center"/>
      <protection hidden="1" locked="0"/>
    </xf>
    <xf numFmtId="49" fontId="2" fillId="34" borderId="19" xfId="60" applyNumberFormat="1" applyFont="1" applyFill="1" applyBorder="1" applyAlignment="1" applyProtection="1">
      <alignment horizontal="right" vertical="center"/>
      <protection hidden="1" locked="0"/>
    </xf>
    <xf numFmtId="0" fontId="2" fillId="34" borderId="19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0" fillId="0" borderId="0" xfId="60" applyFont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31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13" fillId="0" borderId="0" xfId="60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vertical="center"/>
      <protection hidden="1"/>
    </xf>
    <xf numFmtId="0" fontId="3" fillId="0" borderId="32" xfId="60" applyFont="1" applyBorder="1" applyAlignment="1" applyProtection="1">
      <alignment/>
      <protection hidden="1"/>
    </xf>
    <xf numFmtId="0" fontId="3" fillId="0" borderId="32" xfId="60" applyFont="1" applyBorder="1" applyAlignment="1">
      <alignment/>
      <protection/>
    </xf>
    <xf numFmtId="0" fontId="3" fillId="0" borderId="0" xfId="60" applyFont="1" applyFill="1" applyBorder="1" applyAlignment="1" applyProtection="1">
      <alignment horizontal="right" vertical="top" wrapText="1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5" xfId="0" applyNumberFormat="1" applyFont="1" applyFill="1" applyBorder="1" applyAlignment="1" applyProtection="1">
      <alignment vertical="center"/>
      <protection hidden="1"/>
    </xf>
    <xf numFmtId="3" fontId="6" fillId="0" borderId="38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3" fillId="0" borderId="39" xfId="60" applyFont="1" applyBorder="1" applyAlignment="1">
      <alignment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31" xfId="60" applyFont="1" applyBorder="1" applyAlignment="1">
      <alignment/>
      <protection/>
    </xf>
    <xf numFmtId="0" fontId="3" fillId="0" borderId="40" xfId="60" applyFont="1" applyBorder="1" applyAlignment="1">
      <alignment/>
      <protection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41" xfId="60" applyFont="1" applyFill="1" applyBorder="1" applyAlignment="1" applyProtection="1">
      <alignment horizontal="left" vertical="center" wrapText="1"/>
      <protection hidden="1"/>
    </xf>
    <xf numFmtId="0" fontId="3" fillId="0" borderId="30" xfId="60" applyFont="1" applyFill="1" applyBorder="1" applyAlignment="1" applyProtection="1">
      <alignment vertical="center"/>
      <protection hidden="1"/>
    </xf>
    <xf numFmtId="0" fontId="3" fillId="0" borderId="41" xfId="60" applyFont="1" applyBorder="1" applyAlignment="1" applyProtection="1">
      <alignment horizontal="left" vertical="center" wrapText="1"/>
      <protection hidden="1"/>
    </xf>
    <xf numFmtId="0" fontId="13" fillId="0" borderId="0" xfId="65" applyFont="1" applyBorder="1" applyAlignment="1" applyProtection="1">
      <alignment vertical="center"/>
      <protection hidden="1"/>
    </xf>
    <xf numFmtId="0" fontId="13" fillId="0" borderId="41" xfId="65" applyFont="1" applyFill="1" applyBorder="1" applyAlignment="1" applyProtection="1">
      <alignment vertical="center"/>
      <protection hidden="1"/>
    </xf>
    <xf numFmtId="0" fontId="3" fillId="0" borderId="3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41" xfId="60" applyFont="1" applyFill="1" applyBorder="1" applyAlignment="1" applyProtection="1">
      <alignment/>
      <protection hidden="1"/>
    </xf>
    <xf numFmtId="0" fontId="3" fillId="0" borderId="41" xfId="60" applyFont="1" applyBorder="1" applyAlignment="1" applyProtection="1">
      <alignment wrapText="1"/>
      <protection hidden="1"/>
    </xf>
    <xf numFmtId="0" fontId="3" fillId="0" borderId="30" xfId="60" applyFont="1" applyBorder="1" applyAlignment="1" applyProtection="1">
      <alignment horizontal="right"/>
      <protection hidden="1"/>
    </xf>
    <xf numFmtId="0" fontId="3" fillId="0" borderId="41" xfId="60" applyFont="1" applyBorder="1" applyAlignment="1" applyProtection="1">
      <alignment/>
      <protection hidden="1"/>
    </xf>
    <xf numFmtId="0" fontId="3" fillId="0" borderId="30" xfId="60" applyFont="1" applyBorder="1" applyAlignment="1" applyProtection="1">
      <alignment horizontal="right" wrapText="1"/>
      <protection hidden="1"/>
    </xf>
    <xf numFmtId="0" fontId="2" fillId="0" borderId="41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41" xfId="60" applyFont="1" applyBorder="1" applyAlignment="1" applyProtection="1">
      <alignment vertical="top"/>
      <protection hidden="1"/>
    </xf>
    <xf numFmtId="0" fontId="3" fillId="0" borderId="0" xfId="60" applyFont="1" applyBorder="1" applyAlignment="1">
      <alignment/>
      <protection/>
    </xf>
    <xf numFmtId="0" fontId="3" fillId="0" borderId="41" xfId="60" applyFont="1" applyBorder="1" applyAlignment="1" applyProtection="1">
      <alignment horizontal="left" vertical="top" wrapText="1"/>
      <protection hidden="1"/>
    </xf>
    <xf numFmtId="0" fontId="3" fillId="0" borderId="30" xfId="60" applyFont="1" applyBorder="1" applyAlignment="1">
      <alignment/>
      <protection/>
    </xf>
    <xf numFmtId="0" fontId="3" fillId="0" borderId="3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left" vertical="top" indent="2"/>
      <protection hidden="1"/>
    </xf>
    <xf numFmtId="0" fontId="3" fillId="0" borderId="41" xfId="0" applyFont="1" applyBorder="1" applyAlignment="1" applyProtection="1">
      <alignment horizontal="left" vertical="top" wrapText="1" indent="2"/>
      <protection hidden="1"/>
    </xf>
    <xf numFmtId="0" fontId="3" fillId="0" borderId="30" xfId="0" applyFont="1" applyBorder="1" applyAlignment="1" applyProtection="1">
      <alignment vertical="top"/>
      <protection hidden="1"/>
    </xf>
    <xf numFmtId="0" fontId="3" fillId="0" borderId="41" xfId="0" applyFont="1" applyBorder="1" applyAlignment="1" applyProtection="1">
      <alignment/>
      <protection hidden="1"/>
    </xf>
    <xf numFmtId="0" fontId="3" fillId="0" borderId="30" xfId="60" applyFont="1" applyBorder="1" applyAlignment="1" applyProtection="1">
      <alignment horizontal="left" vertical="top"/>
      <protection hidden="1"/>
    </xf>
    <xf numFmtId="0" fontId="3" fillId="0" borderId="41" xfId="60" applyFont="1" applyBorder="1" applyAlignment="1" applyProtection="1">
      <alignment horizontal="left"/>
      <protection hidden="1"/>
    </xf>
    <xf numFmtId="0" fontId="3" fillId="0" borderId="30" xfId="60" applyFont="1" applyBorder="1" applyAlignment="1" applyProtection="1">
      <alignment horizontal="right" vertical="top"/>
      <protection hidden="1"/>
    </xf>
    <xf numFmtId="0" fontId="3" fillId="0" borderId="40" xfId="60" applyFont="1" applyBorder="1" applyAlignment="1" applyProtection="1">
      <alignment/>
      <protection hidden="1"/>
    </xf>
    <xf numFmtId="0" fontId="3" fillId="0" borderId="30" xfId="60" applyFont="1" applyBorder="1" applyAlignment="1" applyProtection="1">
      <alignment horizontal="left"/>
      <protection hidden="1"/>
    </xf>
    <xf numFmtId="0" fontId="3" fillId="0" borderId="41" xfId="60" applyFont="1" applyFill="1" applyBorder="1" applyAlignment="1" applyProtection="1">
      <alignment vertical="center"/>
      <protection hidden="1"/>
    </xf>
    <xf numFmtId="0" fontId="13" fillId="0" borderId="41" xfId="59" applyFont="1" applyBorder="1" applyAlignment="1" applyProtection="1">
      <alignment vertical="center"/>
      <protection hidden="1"/>
    </xf>
    <xf numFmtId="0" fontId="2" fillId="0" borderId="30" xfId="60" applyFont="1" applyBorder="1" applyAlignment="1" applyProtection="1">
      <alignment vertical="center"/>
      <protection hidden="1"/>
    </xf>
    <xf numFmtId="0" fontId="3" fillId="0" borderId="42" xfId="60" applyFont="1" applyBorder="1" applyAlignment="1" applyProtection="1">
      <alignment/>
      <protection hidden="1"/>
    </xf>
    <xf numFmtId="0" fontId="3" fillId="0" borderId="43" xfId="60" applyFont="1" applyBorder="1" applyAlignment="1" applyProtection="1">
      <alignment/>
      <protection hidden="1"/>
    </xf>
    <xf numFmtId="0" fontId="3" fillId="0" borderId="39" xfId="60" applyFont="1" applyBorder="1" applyAlignment="1" applyProtection="1">
      <alignment/>
      <protection hidden="1"/>
    </xf>
    <xf numFmtId="0" fontId="3" fillId="0" borderId="39" xfId="60" applyFont="1" applyBorder="1" applyAlignment="1" applyProtection="1">
      <alignment horizontal="left"/>
      <protection hidden="1"/>
    </xf>
    <xf numFmtId="3" fontId="1" fillId="0" borderId="22" xfId="58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44" xfId="60" applyFont="1" applyBorder="1" applyAlignment="1" applyProtection="1">
      <alignment horizontal="center" vertical="top"/>
      <protection hidden="1"/>
    </xf>
    <xf numFmtId="0" fontId="3" fillId="0" borderId="44" xfId="60" applyFont="1" applyBorder="1" applyAlignment="1">
      <alignment horizontal="center"/>
      <protection/>
    </xf>
    <xf numFmtId="0" fontId="3" fillId="0" borderId="45" xfId="60" applyFont="1" applyBorder="1" applyAlignment="1">
      <alignment/>
      <protection/>
    </xf>
    <xf numFmtId="0" fontId="3" fillId="0" borderId="0" xfId="60" applyFont="1" applyFill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center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31" xfId="60" applyFont="1" applyBorder="1" applyAlignment="1" applyProtection="1">
      <alignment horizontal="center"/>
      <protection hidden="1"/>
    </xf>
    <xf numFmtId="0" fontId="2" fillId="34" borderId="43" xfId="60" applyFont="1" applyFill="1" applyBorder="1" applyAlignment="1" applyProtection="1">
      <alignment horizontal="left" vertical="center"/>
      <protection hidden="1" locked="0"/>
    </xf>
    <xf numFmtId="0" fontId="2" fillId="0" borderId="39" xfId="60" applyFont="1" applyBorder="1" applyAlignment="1" applyProtection="1">
      <alignment horizontal="left" vertical="center"/>
      <protection hidden="1" locked="0"/>
    </xf>
    <xf numFmtId="0" fontId="2" fillId="0" borderId="46" xfId="60" applyFont="1" applyBorder="1" applyAlignment="1" applyProtection="1">
      <alignment horizontal="left" vertical="center"/>
      <protection hidden="1" locked="0"/>
    </xf>
    <xf numFmtId="0" fontId="17" fillId="0" borderId="0" xfId="60" applyFont="1" applyBorder="1" applyAlignment="1" applyProtection="1">
      <alignment horizontal="left"/>
      <protection hidden="1"/>
    </xf>
    <xf numFmtId="0" fontId="7" fillId="0" borderId="0" xfId="60" applyFont="1" applyBorder="1" applyAlignment="1">
      <alignment/>
      <protection/>
    </xf>
    <xf numFmtId="0" fontId="17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0" fontId="13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41" xfId="65" applyBorder="1" applyAlignment="1">
      <alignment/>
      <protection/>
    </xf>
    <xf numFmtId="0" fontId="3" fillId="0" borderId="30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30" xfId="60" applyFont="1" applyBorder="1" applyAlignment="1" applyProtection="1">
      <alignment horizontal="right" wrapText="1"/>
      <protection hidden="1"/>
    </xf>
    <xf numFmtId="49" fontId="2" fillId="34" borderId="43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60" applyNumberFormat="1" applyFont="1" applyBorder="1" applyAlignment="1" applyProtection="1">
      <alignment horizontal="center" vertical="center"/>
      <protection hidden="1" locked="0"/>
    </xf>
    <xf numFmtId="0" fontId="2" fillId="0" borderId="30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41" xfId="60" applyFont="1" applyFill="1" applyBorder="1" applyAlignment="1" applyProtection="1">
      <alignment horizontal="left" vertical="center" wrapText="1"/>
      <protection hidden="1"/>
    </xf>
    <xf numFmtId="0" fontId="11" fillId="0" borderId="30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41" xfId="60" applyFont="1" applyBorder="1" applyAlignment="1" applyProtection="1">
      <alignment horizontal="center" vertical="center" wrapText="1"/>
      <protection hidden="1"/>
    </xf>
    <xf numFmtId="0" fontId="3" fillId="0" borderId="30" xfId="60" applyFont="1" applyBorder="1" applyAlignment="1" applyProtection="1">
      <alignment horizontal="right" vertical="center"/>
      <protection hidden="1"/>
    </xf>
    <xf numFmtId="0" fontId="3" fillId="0" borderId="41" xfId="60" applyFont="1" applyBorder="1" applyAlignment="1" applyProtection="1">
      <alignment horizontal="right"/>
      <protection hidden="1"/>
    </xf>
    <xf numFmtId="0" fontId="1" fillId="0" borderId="30" xfId="60" applyFont="1" applyBorder="1" applyAlignment="1" applyProtection="1">
      <alignment horizontal="right" vertical="center" wrapText="1"/>
      <protection hidden="1"/>
    </xf>
    <xf numFmtId="0" fontId="1" fillId="0" borderId="41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39" xfId="60" applyFont="1" applyBorder="1" applyAlignment="1">
      <alignment horizontal="left" vertical="center"/>
      <protection/>
    </xf>
    <xf numFmtId="0" fontId="3" fillId="0" borderId="46" xfId="60" applyFont="1" applyBorder="1" applyAlignment="1">
      <alignment horizontal="left" vertical="center"/>
      <protection/>
    </xf>
    <xf numFmtId="1" fontId="2" fillId="34" borderId="43" xfId="60" applyNumberFormat="1" applyFont="1" applyFill="1" applyBorder="1" applyAlignment="1" applyProtection="1">
      <alignment horizontal="center" vertical="center"/>
      <protection hidden="1" locked="0"/>
    </xf>
    <xf numFmtId="1" fontId="2" fillId="34" borderId="4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30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1" xfId="60" applyFont="1" applyBorder="1" applyAlignment="1">
      <alignment horizontal="center"/>
      <protection/>
    </xf>
    <xf numFmtId="0" fontId="4" fillId="34" borderId="43" xfId="53" applyFont="1" applyFill="1" applyBorder="1" applyAlignment="1" applyProtection="1">
      <alignment/>
      <protection hidden="1" locked="0"/>
    </xf>
    <xf numFmtId="0" fontId="2" fillId="0" borderId="39" xfId="60" applyFont="1" applyBorder="1" applyAlignment="1" applyProtection="1">
      <alignment/>
      <protection hidden="1" locked="0"/>
    </xf>
    <xf numFmtId="0" fontId="2" fillId="0" borderId="46" xfId="60" applyFont="1" applyBorder="1" applyAlignment="1" applyProtection="1">
      <alignment/>
      <protection hidden="1" locked="0"/>
    </xf>
    <xf numFmtId="0" fontId="18" fillId="34" borderId="43" xfId="53" applyFont="1" applyFill="1" applyBorder="1" applyAlignment="1" applyProtection="1">
      <alignment/>
      <protection hidden="1" locked="0"/>
    </xf>
    <xf numFmtId="0" fontId="3" fillId="0" borderId="39" xfId="60" applyFont="1" applyBorder="1" applyAlignment="1">
      <alignment horizontal="left"/>
      <protection/>
    </xf>
    <xf numFmtId="0" fontId="3" fillId="0" borderId="46" xfId="60" applyFont="1" applyBorder="1" applyAlignment="1">
      <alignment horizontal="left"/>
      <protection/>
    </xf>
    <xf numFmtId="0" fontId="3" fillId="0" borderId="41" xfId="60" applyFont="1" applyBorder="1" applyAlignment="1" applyProtection="1">
      <alignment horizontal="right" wrapText="1"/>
      <protection hidden="1"/>
    </xf>
    <xf numFmtId="49" fontId="2" fillId="34" borderId="43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60" applyNumberFormat="1" applyFont="1" applyBorder="1" applyAlignment="1" applyProtection="1">
      <alignment horizontal="left" vertical="center"/>
      <protection hidden="1" locked="0"/>
    </xf>
    <xf numFmtId="49" fontId="2" fillId="0" borderId="46" xfId="60" applyNumberFormat="1" applyFont="1" applyBorder="1" applyAlignment="1" applyProtection="1">
      <alignment horizontal="left" vertical="center"/>
      <protection hidden="1" locked="0"/>
    </xf>
    <xf numFmtId="0" fontId="2" fillId="34" borderId="43" xfId="0" applyFont="1" applyFill="1" applyBorder="1" applyAlignment="1" applyProtection="1">
      <alignment vertical="center"/>
      <protection hidden="1" locked="0"/>
    </xf>
    <xf numFmtId="0" fontId="3" fillId="0" borderId="39" xfId="0" applyFont="1" applyBorder="1" applyAlignment="1">
      <alignment/>
    </xf>
    <xf numFmtId="0" fontId="3" fillId="0" borderId="46" xfId="0" applyFont="1" applyBorder="1" applyAlignment="1">
      <alignment/>
    </xf>
    <xf numFmtId="49" fontId="2" fillId="34" borderId="4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6" xfId="0" applyNumberFormat="1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vertical="top" wrapText="1"/>
      <protection hidden="1"/>
    </xf>
    <xf numFmtId="0" fontId="10" fillId="0" borderId="47" xfId="60" applyFont="1" applyBorder="1" applyAlignment="1">
      <alignment/>
      <protection/>
    </xf>
    <xf numFmtId="0" fontId="10" fillId="0" borderId="31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39" xfId="60" applyFont="1" applyBorder="1" applyAlignment="1">
      <alignment/>
      <protection/>
    </xf>
    <xf numFmtId="0" fontId="3" fillId="0" borderId="46" xfId="60" applyFont="1" applyBorder="1" applyAlignment="1">
      <alignment/>
      <protection/>
    </xf>
    <xf numFmtId="49" fontId="4" fillId="34" borderId="43" xfId="53" applyNumberFormat="1" applyFill="1" applyBorder="1" applyAlignment="1" applyProtection="1">
      <alignment horizontal="left" vertical="center"/>
      <protection hidden="1" locked="0"/>
    </xf>
    <xf numFmtId="0" fontId="2" fillId="34" borderId="39" xfId="0" applyFont="1" applyFill="1" applyBorder="1" applyAlignment="1" applyProtection="1">
      <alignment vertical="center"/>
      <protection hidden="1" locked="0"/>
    </xf>
    <xf numFmtId="0" fontId="2" fillId="34" borderId="46" xfId="0" applyFont="1" applyFill="1" applyBorder="1" applyAlignment="1" applyProtection="1">
      <alignment vertical="center"/>
      <protection hidden="1" locked="0"/>
    </xf>
    <xf numFmtId="49" fontId="2" fillId="34" borderId="4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vertical="top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49" xfId="0" applyFont="1" applyFill="1" applyBorder="1" applyAlignment="1">
      <alignment horizontal="left" vertical="center" wrapText="1"/>
    </xf>
    <xf numFmtId="0" fontId="2" fillId="35" borderId="50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4" borderId="49" xfId="0" applyFont="1" applyFill="1" applyBorder="1" applyAlignment="1" applyProtection="1">
      <alignment vertical="center" wrapText="1"/>
      <protection hidden="1"/>
    </xf>
    <xf numFmtId="0" fontId="7" fillId="34" borderId="50" xfId="0" applyFont="1" applyFill="1" applyBorder="1" applyAlignment="1" applyProtection="1">
      <alignment vertical="center" wrapText="1"/>
      <protection hidden="1"/>
    </xf>
    <xf numFmtId="0" fontId="7" fillId="34" borderId="34" xfId="0" applyFont="1" applyFill="1" applyBorder="1" applyAlignment="1" applyProtection="1">
      <alignment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33" borderId="56" xfId="0" applyFont="1" applyFill="1" applyBorder="1" applyAlignment="1" applyProtection="1">
      <alignment horizontal="center" vertical="center" wrapText="1"/>
      <protection hidden="1"/>
    </xf>
    <xf numFmtId="0" fontId="2" fillId="33" borderId="57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>
      <alignment horizontal="left" vertical="center" wrapText="1" indent="1"/>
    </xf>
    <xf numFmtId="0" fontId="2" fillId="0" borderId="6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 indent="1"/>
    </xf>
    <xf numFmtId="0" fontId="3" fillId="0" borderId="6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7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7" fillId="0" borderId="50" xfId="0" applyFont="1" applyFill="1" applyBorder="1" applyAlignment="1" applyProtection="1">
      <alignment vertical="center" wrapText="1"/>
      <protection hidden="1"/>
    </xf>
    <xf numFmtId="0" fontId="2" fillId="0" borderId="72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73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7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7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TFI-KI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110" zoomScaleSheetLayoutView="110" workbookViewId="0" topLeftCell="A31">
      <selection activeCell="H11" sqref="H11"/>
    </sheetView>
  </sheetViews>
  <sheetFormatPr defaultColWidth="9.140625" defaultRowHeight="12.75"/>
  <cols>
    <col min="1" max="1" width="9.140625" style="83" customWidth="1"/>
    <col min="2" max="2" width="13.00390625" style="83" customWidth="1"/>
    <col min="3" max="6" width="9.140625" style="83" customWidth="1"/>
    <col min="7" max="7" width="18.00390625" style="83" customWidth="1"/>
    <col min="8" max="8" width="19.28125" style="83" customWidth="1"/>
    <col min="9" max="9" width="14.421875" style="83" customWidth="1"/>
    <col min="10" max="16384" width="9.140625" style="83" customWidth="1"/>
  </cols>
  <sheetData>
    <row r="1" spans="1:12" ht="15.75">
      <c r="A1" s="227" t="s">
        <v>244</v>
      </c>
      <c r="B1" s="228"/>
      <c r="C1" s="228"/>
      <c r="D1" s="120"/>
      <c r="E1" s="120"/>
      <c r="F1" s="120"/>
      <c r="G1" s="120"/>
      <c r="H1" s="120"/>
      <c r="I1" s="121"/>
      <c r="J1" s="82"/>
      <c r="K1" s="82"/>
      <c r="L1" s="82"/>
    </row>
    <row r="2" spans="1:12" ht="12.75" customHeight="1">
      <c r="A2" s="189" t="s">
        <v>245</v>
      </c>
      <c r="B2" s="190"/>
      <c r="C2" s="190"/>
      <c r="D2" s="191"/>
      <c r="E2" s="122" t="s">
        <v>356</v>
      </c>
      <c r="F2" s="84"/>
      <c r="G2" s="10" t="s">
        <v>246</v>
      </c>
      <c r="H2" s="122" t="s">
        <v>377</v>
      </c>
      <c r="I2" s="123"/>
      <c r="J2" s="82"/>
      <c r="K2" s="82"/>
      <c r="L2" s="82"/>
    </row>
    <row r="3" spans="1:12" ht="12.75">
      <c r="A3" s="124"/>
      <c r="B3" s="11"/>
      <c r="C3" s="11"/>
      <c r="D3" s="11"/>
      <c r="E3" s="12"/>
      <c r="F3" s="12"/>
      <c r="G3" s="11"/>
      <c r="H3" s="11"/>
      <c r="I3" s="125"/>
      <c r="J3" s="82"/>
      <c r="K3" s="82"/>
      <c r="L3" s="82"/>
    </row>
    <row r="4" spans="1:12" ht="15.75" customHeight="1">
      <c r="A4" s="192" t="s">
        <v>357</v>
      </c>
      <c r="B4" s="193"/>
      <c r="C4" s="193"/>
      <c r="D4" s="193"/>
      <c r="E4" s="193"/>
      <c r="F4" s="193"/>
      <c r="G4" s="193"/>
      <c r="H4" s="193"/>
      <c r="I4" s="194"/>
      <c r="J4" s="82"/>
      <c r="K4" s="82"/>
      <c r="L4" s="82"/>
    </row>
    <row r="5" spans="1:12" ht="12.75">
      <c r="A5" s="128"/>
      <c r="B5" s="16"/>
      <c r="C5" s="16"/>
      <c r="D5" s="16"/>
      <c r="E5" s="13"/>
      <c r="F5" s="129"/>
      <c r="G5" s="14"/>
      <c r="H5" s="15"/>
      <c r="I5" s="130"/>
      <c r="J5" s="82"/>
      <c r="K5" s="82"/>
      <c r="L5" s="82"/>
    </row>
    <row r="6" spans="1:12" ht="12.75">
      <c r="A6" s="195" t="s">
        <v>247</v>
      </c>
      <c r="B6" s="196"/>
      <c r="C6" s="187" t="s">
        <v>334</v>
      </c>
      <c r="D6" s="188"/>
      <c r="E6" s="199"/>
      <c r="F6" s="199"/>
      <c r="G6" s="199"/>
      <c r="H6" s="199"/>
      <c r="I6" s="131"/>
      <c r="J6" s="82"/>
      <c r="K6" s="82"/>
      <c r="L6" s="82"/>
    </row>
    <row r="7" spans="1:12" ht="12.75">
      <c r="A7" s="132"/>
      <c r="B7" s="118"/>
      <c r="C7" s="16"/>
      <c r="D7" s="16"/>
      <c r="E7" s="199"/>
      <c r="F7" s="199"/>
      <c r="G7" s="199"/>
      <c r="H7" s="199"/>
      <c r="I7" s="131"/>
      <c r="J7" s="82"/>
      <c r="K7" s="82"/>
      <c r="L7" s="82"/>
    </row>
    <row r="8" spans="1:12" ht="12.75">
      <c r="A8" s="197" t="s">
        <v>248</v>
      </c>
      <c r="B8" s="198"/>
      <c r="C8" s="187" t="s">
        <v>335</v>
      </c>
      <c r="D8" s="188"/>
      <c r="E8" s="199"/>
      <c r="F8" s="199"/>
      <c r="G8" s="199"/>
      <c r="H8" s="199"/>
      <c r="I8" s="133"/>
      <c r="J8" s="82"/>
      <c r="K8" s="82"/>
      <c r="L8" s="82"/>
    </row>
    <row r="9" spans="1:12" ht="12.75">
      <c r="A9" s="134"/>
      <c r="B9" s="119"/>
      <c r="C9" s="86"/>
      <c r="D9" s="16"/>
      <c r="E9" s="16"/>
      <c r="F9" s="16"/>
      <c r="G9" s="16"/>
      <c r="H9" s="16"/>
      <c r="I9" s="133"/>
      <c r="J9" s="82"/>
      <c r="K9" s="82"/>
      <c r="L9" s="82"/>
    </row>
    <row r="10" spans="1:12" ht="12.75">
      <c r="A10" s="184" t="s">
        <v>249</v>
      </c>
      <c r="B10" s="185"/>
      <c r="C10" s="187" t="s">
        <v>336</v>
      </c>
      <c r="D10" s="188"/>
      <c r="E10" s="16"/>
      <c r="F10" s="16"/>
      <c r="G10" s="16"/>
      <c r="H10" s="16"/>
      <c r="I10" s="133"/>
      <c r="J10" s="82"/>
      <c r="K10" s="82"/>
      <c r="L10" s="82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133"/>
      <c r="J11" s="82"/>
      <c r="K11" s="82"/>
      <c r="L11" s="82"/>
    </row>
    <row r="12" spans="1:12" ht="12.75">
      <c r="A12" s="195" t="s">
        <v>250</v>
      </c>
      <c r="B12" s="196"/>
      <c r="C12" s="174" t="s">
        <v>337</v>
      </c>
      <c r="D12" s="201"/>
      <c r="E12" s="201"/>
      <c r="F12" s="201"/>
      <c r="G12" s="201"/>
      <c r="H12" s="201"/>
      <c r="I12" s="202"/>
      <c r="J12" s="82"/>
      <c r="K12" s="82"/>
      <c r="L12" s="82"/>
    </row>
    <row r="13" spans="1:12" ht="12.75">
      <c r="A13" s="132"/>
      <c r="B13" s="118"/>
      <c r="C13" s="87"/>
      <c r="D13" s="16"/>
      <c r="E13" s="16"/>
      <c r="F13" s="16"/>
      <c r="G13" s="16"/>
      <c r="H13" s="16"/>
      <c r="I13" s="133"/>
      <c r="J13" s="82"/>
      <c r="K13" s="82"/>
      <c r="L13" s="82"/>
    </row>
    <row r="14" spans="1:12" ht="12.75">
      <c r="A14" s="195" t="s">
        <v>251</v>
      </c>
      <c r="B14" s="196"/>
      <c r="C14" s="203">
        <v>10000</v>
      </c>
      <c r="D14" s="204"/>
      <c r="E14" s="16"/>
      <c r="F14" s="174" t="s">
        <v>316</v>
      </c>
      <c r="G14" s="201"/>
      <c r="H14" s="201"/>
      <c r="I14" s="202"/>
      <c r="J14" s="82"/>
      <c r="K14" s="82"/>
      <c r="L14" s="82"/>
    </row>
    <row r="15" spans="1:12" ht="12.75">
      <c r="A15" s="132"/>
      <c r="B15" s="118"/>
      <c r="C15" s="16"/>
      <c r="D15" s="16"/>
      <c r="E15" s="16"/>
      <c r="F15" s="16"/>
      <c r="G15" s="16"/>
      <c r="H15" s="16"/>
      <c r="I15" s="133"/>
      <c r="J15" s="82"/>
      <c r="K15" s="82"/>
      <c r="L15" s="82"/>
    </row>
    <row r="16" spans="1:12" ht="12.75">
      <c r="A16" s="195" t="s">
        <v>252</v>
      </c>
      <c r="B16" s="196"/>
      <c r="C16" s="174" t="s">
        <v>349</v>
      </c>
      <c r="D16" s="201"/>
      <c r="E16" s="201"/>
      <c r="F16" s="201"/>
      <c r="G16" s="201"/>
      <c r="H16" s="201"/>
      <c r="I16" s="202"/>
      <c r="J16" s="82"/>
      <c r="K16" s="82"/>
      <c r="L16" s="82"/>
    </row>
    <row r="17" spans="1:12" ht="12.75">
      <c r="A17" s="132"/>
      <c r="B17" s="118"/>
      <c r="C17" s="16"/>
      <c r="D17" s="16"/>
      <c r="E17" s="16"/>
      <c r="F17" s="16"/>
      <c r="G17" s="16"/>
      <c r="H17" s="16"/>
      <c r="I17" s="133"/>
      <c r="J17" s="82"/>
      <c r="K17" s="82"/>
      <c r="L17" s="82"/>
    </row>
    <row r="18" spans="1:12" ht="12.75">
      <c r="A18" s="195" t="s">
        <v>253</v>
      </c>
      <c r="B18" s="196"/>
      <c r="C18" s="211" t="s">
        <v>338</v>
      </c>
      <c r="D18" s="212"/>
      <c r="E18" s="212"/>
      <c r="F18" s="212"/>
      <c r="G18" s="212"/>
      <c r="H18" s="212"/>
      <c r="I18" s="213"/>
      <c r="J18" s="82"/>
      <c r="K18" s="82"/>
      <c r="L18" s="82"/>
    </row>
    <row r="19" spans="1:12" ht="12.75">
      <c r="A19" s="132"/>
      <c r="B19" s="118"/>
      <c r="C19" s="87"/>
      <c r="D19" s="16"/>
      <c r="E19" s="16"/>
      <c r="F19" s="16"/>
      <c r="G19" s="16"/>
      <c r="H19" s="16"/>
      <c r="I19" s="133"/>
      <c r="J19" s="82"/>
      <c r="K19" s="82"/>
      <c r="L19" s="82"/>
    </row>
    <row r="20" spans="1:12" ht="12.75">
      <c r="A20" s="195" t="s">
        <v>254</v>
      </c>
      <c r="B20" s="196"/>
      <c r="C20" s="214" t="s">
        <v>339</v>
      </c>
      <c r="D20" s="212"/>
      <c r="E20" s="212"/>
      <c r="F20" s="212"/>
      <c r="G20" s="212"/>
      <c r="H20" s="212"/>
      <c r="I20" s="213"/>
      <c r="J20" s="82"/>
      <c r="K20" s="82"/>
      <c r="L20" s="82"/>
    </row>
    <row r="21" spans="1:12" ht="12.75">
      <c r="A21" s="132"/>
      <c r="B21" s="118"/>
      <c r="C21" s="87"/>
      <c r="D21" s="16"/>
      <c r="E21" s="16"/>
      <c r="F21" s="16"/>
      <c r="G21" s="16"/>
      <c r="H21" s="16"/>
      <c r="I21" s="133"/>
      <c r="J21" s="82"/>
      <c r="K21" s="82"/>
      <c r="L21" s="82"/>
    </row>
    <row r="22" spans="1:12" ht="12.75">
      <c r="A22" s="195" t="s">
        <v>255</v>
      </c>
      <c r="B22" s="196"/>
      <c r="C22" s="88">
        <v>133</v>
      </c>
      <c r="D22" s="174" t="s">
        <v>316</v>
      </c>
      <c r="E22" s="215"/>
      <c r="F22" s="216"/>
      <c r="G22" s="195"/>
      <c r="H22" s="200"/>
      <c r="I22" s="135"/>
      <c r="J22" s="82"/>
      <c r="K22" s="82"/>
      <c r="L22" s="82"/>
    </row>
    <row r="23" spans="1:12" ht="12.75">
      <c r="A23" s="132"/>
      <c r="B23" s="118"/>
      <c r="C23" s="16"/>
      <c r="D23" s="16"/>
      <c r="E23" s="16"/>
      <c r="F23" s="16"/>
      <c r="G23" s="16"/>
      <c r="H23" s="16"/>
      <c r="I23" s="133"/>
      <c r="J23" s="82"/>
      <c r="K23" s="82"/>
      <c r="L23" s="82"/>
    </row>
    <row r="24" spans="1:12" ht="12.75">
      <c r="A24" s="195" t="s">
        <v>256</v>
      </c>
      <c r="B24" s="196"/>
      <c r="C24" s="88">
        <v>21</v>
      </c>
      <c r="D24" s="174" t="s">
        <v>340</v>
      </c>
      <c r="E24" s="215"/>
      <c r="F24" s="215"/>
      <c r="G24" s="216"/>
      <c r="H24" s="136" t="s">
        <v>257</v>
      </c>
      <c r="I24" s="89" t="s">
        <v>371</v>
      </c>
      <c r="J24" s="82"/>
      <c r="K24" s="82"/>
      <c r="L24" s="82"/>
    </row>
    <row r="25" spans="1:12" ht="12.75">
      <c r="A25" s="132"/>
      <c r="B25" s="118"/>
      <c r="C25" s="16"/>
      <c r="D25" s="16"/>
      <c r="E25" s="16"/>
      <c r="F25" s="16"/>
      <c r="G25" s="118"/>
      <c r="H25" s="118" t="s">
        <v>363</v>
      </c>
      <c r="I25" s="137"/>
      <c r="J25" s="82"/>
      <c r="K25" s="82"/>
      <c r="L25" s="82"/>
    </row>
    <row r="26" spans="1:12" ht="12.75">
      <c r="A26" s="195" t="s">
        <v>258</v>
      </c>
      <c r="B26" s="196"/>
      <c r="C26" s="90" t="s">
        <v>311</v>
      </c>
      <c r="D26" s="17"/>
      <c r="E26" s="138"/>
      <c r="F26" s="16"/>
      <c r="G26" s="205" t="s">
        <v>259</v>
      </c>
      <c r="H26" s="196"/>
      <c r="I26" s="89" t="s">
        <v>342</v>
      </c>
      <c r="J26" s="82"/>
      <c r="K26" s="82"/>
      <c r="L26" s="82"/>
    </row>
    <row r="27" spans="1:12" ht="12.75">
      <c r="A27" s="132"/>
      <c r="B27" s="118"/>
      <c r="C27" s="16"/>
      <c r="D27" s="16"/>
      <c r="E27" s="16"/>
      <c r="F27" s="16"/>
      <c r="G27" s="16"/>
      <c r="H27" s="16"/>
      <c r="I27" s="139"/>
      <c r="J27" s="82"/>
      <c r="K27" s="82"/>
      <c r="L27" s="82"/>
    </row>
    <row r="28" spans="1:12" ht="12.75">
      <c r="A28" s="206" t="s">
        <v>260</v>
      </c>
      <c r="B28" s="207"/>
      <c r="C28" s="208"/>
      <c r="D28" s="208"/>
      <c r="E28" s="207" t="s">
        <v>261</v>
      </c>
      <c r="F28" s="209"/>
      <c r="G28" s="209"/>
      <c r="H28" s="208" t="s">
        <v>262</v>
      </c>
      <c r="I28" s="210"/>
      <c r="J28" s="82"/>
      <c r="K28" s="82"/>
      <c r="L28" s="82"/>
    </row>
    <row r="29" spans="1:12" ht="12.75">
      <c r="A29" s="140"/>
      <c r="B29" s="138"/>
      <c r="C29" s="138"/>
      <c r="D29" s="85"/>
      <c r="E29" s="16"/>
      <c r="F29" s="16"/>
      <c r="G29" s="16"/>
      <c r="H29" s="91"/>
      <c r="I29" s="139"/>
      <c r="J29" s="82"/>
      <c r="K29" s="82"/>
      <c r="L29" s="82"/>
    </row>
    <row r="30" spans="1:12" s="92" customFormat="1" ht="12.75">
      <c r="A30" s="221" t="s">
        <v>312</v>
      </c>
      <c r="B30" s="222"/>
      <c r="C30" s="222"/>
      <c r="D30" s="223"/>
      <c r="E30" s="221" t="s">
        <v>313</v>
      </c>
      <c r="F30" s="222"/>
      <c r="G30" s="223"/>
      <c r="H30" s="224" t="s">
        <v>314</v>
      </c>
      <c r="I30" s="225"/>
      <c r="J30" s="82"/>
      <c r="K30" s="82"/>
      <c r="L30" s="82"/>
    </row>
    <row r="31" spans="1:12" s="92" customFormat="1" ht="12.75">
      <c r="A31" s="141"/>
      <c r="B31" s="51"/>
      <c r="C31" s="52"/>
      <c r="D31" s="226"/>
      <c r="E31" s="226"/>
      <c r="F31" s="226"/>
      <c r="G31" s="226"/>
      <c r="H31" s="51"/>
      <c r="I31" s="142"/>
      <c r="J31" s="82"/>
      <c r="K31" s="82"/>
      <c r="L31" s="82"/>
    </row>
    <row r="32" spans="1:12" s="92" customFormat="1" ht="12.75">
      <c r="A32" s="221" t="s">
        <v>315</v>
      </c>
      <c r="B32" s="233"/>
      <c r="C32" s="233"/>
      <c r="D32" s="234"/>
      <c r="E32" s="221" t="s">
        <v>316</v>
      </c>
      <c r="F32" s="233"/>
      <c r="G32" s="234"/>
      <c r="H32" s="224" t="s">
        <v>317</v>
      </c>
      <c r="I32" s="235"/>
      <c r="J32" s="82"/>
      <c r="K32" s="82"/>
      <c r="L32" s="82"/>
    </row>
    <row r="33" spans="1:12" s="92" customFormat="1" ht="12.75">
      <c r="A33" s="141"/>
      <c r="B33" s="51"/>
      <c r="C33" s="52"/>
      <c r="D33" s="53"/>
      <c r="E33" s="53"/>
      <c r="F33" s="53"/>
      <c r="G33" s="54"/>
      <c r="H33" s="51"/>
      <c r="I33" s="143"/>
      <c r="J33" s="82"/>
      <c r="K33" s="82"/>
      <c r="L33" s="82"/>
    </row>
    <row r="34" spans="1:12" s="92" customFormat="1" ht="12.75">
      <c r="A34" s="221" t="s">
        <v>318</v>
      </c>
      <c r="B34" s="233"/>
      <c r="C34" s="233"/>
      <c r="D34" s="234"/>
      <c r="E34" s="221" t="s">
        <v>316</v>
      </c>
      <c r="F34" s="233"/>
      <c r="G34" s="234"/>
      <c r="H34" s="224" t="s">
        <v>319</v>
      </c>
      <c r="I34" s="235"/>
      <c r="J34" s="82"/>
      <c r="K34" s="82"/>
      <c r="L34" s="82"/>
    </row>
    <row r="35" spans="1:12" s="92" customFormat="1" ht="12.75">
      <c r="A35" s="141"/>
      <c r="B35" s="51"/>
      <c r="C35" s="52"/>
      <c r="D35" s="53"/>
      <c r="E35" s="53"/>
      <c r="F35" s="53"/>
      <c r="G35" s="54"/>
      <c r="H35" s="51"/>
      <c r="I35" s="143"/>
      <c r="J35" s="82"/>
      <c r="K35" s="82"/>
      <c r="L35" s="82"/>
    </row>
    <row r="36" spans="1:12" s="92" customFormat="1" ht="12.75">
      <c r="A36" s="221" t="s">
        <v>320</v>
      </c>
      <c r="B36" s="233"/>
      <c r="C36" s="233"/>
      <c r="D36" s="234"/>
      <c r="E36" s="221" t="s">
        <v>316</v>
      </c>
      <c r="F36" s="233"/>
      <c r="G36" s="234"/>
      <c r="H36" s="224" t="s">
        <v>321</v>
      </c>
      <c r="I36" s="235"/>
      <c r="J36" s="82"/>
      <c r="K36" s="82"/>
      <c r="L36" s="82"/>
    </row>
    <row r="37" spans="1:12" s="92" customFormat="1" ht="12.75">
      <c r="A37" s="144"/>
      <c r="B37" s="52"/>
      <c r="C37" s="236"/>
      <c r="D37" s="236"/>
      <c r="E37" s="51"/>
      <c r="F37" s="236"/>
      <c r="G37" s="236"/>
      <c r="H37" s="51"/>
      <c r="I37" s="145"/>
      <c r="J37" s="82"/>
      <c r="K37" s="82"/>
      <c r="L37" s="82"/>
    </row>
    <row r="38" spans="1:12" s="92" customFormat="1" ht="12.75">
      <c r="A38" s="221" t="s">
        <v>322</v>
      </c>
      <c r="B38" s="233"/>
      <c r="C38" s="233"/>
      <c r="D38" s="234"/>
      <c r="E38" s="221" t="s">
        <v>313</v>
      </c>
      <c r="F38" s="233"/>
      <c r="G38" s="234"/>
      <c r="H38" s="224" t="s">
        <v>323</v>
      </c>
      <c r="I38" s="235"/>
      <c r="J38" s="82"/>
      <c r="K38" s="82"/>
      <c r="L38" s="82"/>
    </row>
    <row r="39" spans="1:12" s="92" customFormat="1" ht="12.75">
      <c r="A39" s="144"/>
      <c r="B39" s="52"/>
      <c r="C39" s="52"/>
      <c r="D39" s="51"/>
      <c r="E39" s="51"/>
      <c r="F39" s="52"/>
      <c r="G39" s="51"/>
      <c r="H39" s="51"/>
      <c r="I39" s="145"/>
      <c r="J39" s="82"/>
      <c r="K39" s="82"/>
      <c r="L39" s="82"/>
    </row>
    <row r="40" spans="1:12" s="92" customFormat="1" ht="12.75">
      <c r="A40" s="221" t="s">
        <v>324</v>
      </c>
      <c r="B40" s="233"/>
      <c r="C40" s="233"/>
      <c r="D40" s="234"/>
      <c r="E40" s="221" t="s">
        <v>325</v>
      </c>
      <c r="F40" s="233"/>
      <c r="G40" s="234"/>
      <c r="H40" s="224" t="s">
        <v>326</v>
      </c>
      <c r="I40" s="235"/>
      <c r="J40" s="82"/>
      <c r="K40" s="82"/>
      <c r="L40" s="82"/>
    </row>
    <row r="41" spans="1:12" s="92" customFormat="1" ht="12.75">
      <c r="A41" s="141"/>
      <c r="B41" s="51"/>
      <c r="C41" s="52"/>
      <c r="D41" s="53"/>
      <c r="E41" s="53"/>
      <c r="F41" s="53"/>
      <c r="G41" s="54"/>
      <c r="H41" s="51"/>
      <c r="I41" s="143"/>
      <c r="J41" s="82"/>
      <c r="K41" s="82"/>
      <c r="L41" s="82"/>
    </row>
    <row r="42" spans="1:12" s="92" customFormat="1" ht="12.75">
      <c r="A42" s="221" t="s">
        <v>327</v>
      </c>
      <c r="B42" s="222"/>
      <c r="C42" s="222"/>
      <c r="D42" s="223"/>
      <c r="E42" s="221" t="s">
        <v>316</v>
      </c>
      <c r="F42" s="222"/>
      <c r="G42" s="223"/>
      <c r="H42" s="224" t="s">
        <v>328</v>
      </c>
      <c r="I42" s="225"/>
      <c r="J42" s="82"/>
      <c r="K42" s="82"/>
      <c r="L42" s="82"/>
    </row>
    <row r="43" spans="1:12" s="92" customFormat="1" ht="12.75">
      <c r="A43" s="141"/>
      <c r="B43" s="51"/>
      <c r="C43" s="52"/>
      <c r="D43" s="53"/>
      <c r="E43" s="53"/>
      <c r="F43" s="53"/>
      <c r="G43" s="54"/>
      <c r="H43" s="51"/>
      <c r="I43" s="143"/>
      <c r="J43" s="82"/>
      <c r="K43" s="82"/>
      <c r="L43" s="82"/>
    </row>
    <row r="44" spans="1:12" s="92" customFormat="1" ht="12.75">
      <c r="A44" s="221" t="s">
        <v>329</v>
      </c>
      <c r="B44" s="222"/>
      <c r="C44" s="222"/>
      <c r="D44" s="223"/>
      <c r="E44" s="221" t="s">
        <v>316</v>
      </c>
      <c r="F44" s="222"/>
      <c r="G44" s="223"/>
      <c r="H44" s="224" t="s">
        <v>330</v>
      </c>
      <c r="I44" s="225"/>
      <c r="J44" s="82"/>
      <c r="K44" s="82"/>
      <c r="L44" s="82"/>
    </row>
    <row r="45" spans="1:12" s="92" customFormat="1" ht="12.75">
      <c r="A45" s="141"/>
      <c r="B45" s="51"/>
      <c r="C45" s="52"/>
      <c r="D45" s="53"/>
      <c r="E45" s="53"/>
      <c r="F45" s="53"/>
      <c r="G45" s="54"/>
      <c r="H45" s="51"/>
      <c r="I45" s="143"/>
      <c r="J45" s="82"/>
      <c r="K45" s="82"/>
      <c r="L45" s="82"/>
    </row>
    <row r="46" spans="1:12" s="92" customFormat="1" ht="12.75">
      <c r="A46" s="221" t="s">
        <v>331</v>
      </c>
      <c r="B46" s="222"/>
      <c r="C46" s="222"/>
      <c r="D46" s="223"/>
      <c r="E46" s="221" t="s">
        <v>316</v>
      </c>
      <c r="F46" s="222"/>
      <c r="G46" s="223"/>
      <c r="H46" s="224" t="s">
        <v>332</v>
      </c>
      <c r="I46" s="225"/>
      <c r="J46" s="82"/>
      <c r="K46" s="82"/>
      <c r="L46" s="82"/>
    </row>
    <row r="47" spans="1:12" s="92" customFormat="1" ht="12.75">
      <c r="A47" s="141"/>
      <c r="B47" s="51"/>
      <c r="C47" s="52"/>
      <c r="D47" s="53"/>
      <c r="E47" s="53"/>
      <c r="F47" s="53"/>
      <c r="G47" s="54"/>
      <c r="H47" s="51"/>
      <c r="I47" s="143"/>
      <c r="J47" s="82"/>
      <c r="K47" s="82"/>
      <c r="L47" s="82"/>
    </row>
    <row r="48" spans="1:12" s="92" customFormat="1" ht="12.75">
      <c r="A48" s="221" t="s">
        <v>350</v>
      </c>
      <c r="B48" s="222"/>
      <c r="C48" s="222"/>
      <c r="D48" s="223"/>
      <c r="E48" s="221" t="s">
        <v>316</v>
      </c>
      <c r="F48" s="222"/>
      <c r="G48" s="223"/>
      <c r="H48" s="224" t="s">
        <v>351</v>
      </c>
      <c r="I48" s="225"/>
      <c r="J48" s="82"/>
      <c r="K48" s="82"/>
      <c r="L48" s="82"/>
    </row>
    <row r="49" spans="1:12" s="92" customFormat="1" ht="12.75">
      <c r="A49" s="141"/>
      <c r="B49" s="51"/>
      <c r="C49" s="52"/>
      <c r="D49" s="53"/>
      <c r="E49" s="53"/>
      <c r="F49" s="53"/>
      <c r="G49" s="54"/>
      <c r="H49" s="51"/>
      <c r="I49" s="143"/>
      <c r="J49" s="82"/>
      <c r="K49" s="82"/>
      <c r="L49" s="82"/>
    </row>
    <row r="50" spans="1:12" s="92" customFormat="1" ht="12.75">
      <c r="A50" s="221" t="s">
        <v>333</v>
      </c>
      <c r="B50" s="222"/>
      <c r="C50" s="222"/>
      <c r="D50" s="223"/>
      <c r="E50" s="221" t="s">
        <v>316</v>
      </c>
      <c r="F50" s="222"/>
      <c r="G50" s="223"/>
      <c r="H50" s="224" t="s">
        <v>341</v>
      </c>
      <c r="I50" s="225"/>
      <c r="J50" s="82"/>
      <c r="K50" s="82"/>
      <c r="L50" s="82"/>
    </row>
    <row r="51" spans="1:12" s="92" customFormat="1" ht="12.75">
      <c r="A51" s="141"/>
      <c r="B51" s="51"/>
      <c r="C51" s="52"/>
      <c r="D51" s="53"/>
      <c r="E51" s="53"/>
      <c r="F51" s="53"/>
      <c r="G51" s="54"/>
      <c r="H51" s="51"/>
      <c r="I51" s="143"/>
      <c r="J51" s="82"/>
      <c r="K51" s="82"/>
      <c r="L51" s="82"/>
    </row>
    <row r="52" spans="1:12" s="92" customFormat="1" ht="12.75">
      <c r="A52" s="221" t="s">
        <v>367</v>
      </c>
      <c r="B52" s="222"/>
      <c r="C52" s="222"/>
      <c r="D52" s="223"/>
      <c r="E52" s="221" t="s">
        <v>313</v>
      </c>
      <c r="F52" s="222"/>
      <c r="G52" s="223"/>
      <c r="H52" s="224" t="s">
        <v>369</v>
      </c>
      <c r="I52" s="225"/>
      <c r="J52" s="82"/>
      <c r="K52" s="82"/>
      <c r="L52" s="82"/>
    </row>
    <row r="53" spans="1:12" s="92" customFormat="1" ht="12.75">
      <c r="A53" s="141"/>
      <c r="B53" s="51"/>
      <c r="C53" s="52"/>
      <c r="D53" s="53"/>
      <c r="E53" s="53"/>
      <c r="F53" s="53"/>
      <c r="G53" s="54"/>
      <c r="H53" s="51"/>
      <c r="I53" s="143"/>
      <c r="J53" s="82"/>
      <c r="K53" s="82"/>
      <c r="L53" s="82"/>
    </row>
    <row r="54" spans="1:12" s="92" customFormat="1" ht="12.75">
      <c r="A54" s="221" t="s">
        <v>368</v>
      </c>
      <c r="B54" s="222"/>
      <c r="C54" s="222"/>
      <c r="D54" s="223"/>
      <c r="E54" s="221" t="s">
        <v>370</v>
      </c>
      <c r="F54" s="222"/>
      <c r="G54" s="223"/>
      <c r="H54" s="224" t="s">
        <v>372</v>
      </c>
      <c r="I54" s="225"/>
      <c r="J54" s="82"/>
      <c r="K54" s="82"/>
      <c r="L54" s="82"/>
    </row>
    <row r="55" spans="1:12" s="92" customFormat="1" ht="12.75">
      <c r="A55" s="141"/>
      <c r="B55" s="51"/>
      <c r="C55" s="52"/>
      <c r="D55" s="53"/>
      <c r="E55" s="53"/>
      <c r="F55" s="53"/>
      <c r="G55" s="54"/>
      <c r="H55" s="51"/>
      <c r="I55" s="143"/>
      <c r="J55" s="82"/>
      <c r="K55" s="82"/>
      <c r="L55" s="82"/>
    </row>
    <row r="56" spans="1:12" ht="12.75">
      <c r="A56" s="146"/>
      <c r="B56" s="93"/>
      <c r="C56" s="93"/>
      <c r="D56" s="86"/>
      <c r="E56" s="86"/>
      <c r="F56" s="93"/>
      <c r="G56" s="86"/>
      <c r="H56" s="86"/>
      <c r="I56" s="147"/>
      <c r="J56" s="82"/>
      <c r="K56" s="82"/>
      <c r="L56" s="82"/>
    </row>
    <row r="57" spans="1:12" ht="12.75">
      <c r="A57" s="184" t="s">
        <v>263</v>
      </c>
      <c r="B57" s="217"/>
      <c r="C57" s="187"/>
      <c r="D57" s="188"/>
      <c r="E57" s="16"/>
      <c r="F57" s="174"/>
      <c r="G57" s="230"/>
      <c r="H57" s="230"/>
      <c r="I57" s="231"/>
      <c r="J57" s="82"/>
      <c r="K57" s="82"/>
      <c r="L57" s="82"/>
    </row>
    <row r="58" spans="1:12" ht="12.75">
      <c r="A58" s="148"/>
      <c r="B58" s="94"/>
      <c r="C58" s="171"/>
      <c r="D58" s="172"/>
      <c r="E58" s="16"/>
      <c r="F58" s="171"/>
      <c r="G58" s="173"/>
      <c r="H58" s="95"/>
      <c r="I58" s="149"/>
      <c r="J58" s="82"/>
      <c r="K58" s="82"/>
      <c r="L58" s="82"/>
    </row>
    <row r="59" spans="1:12" ht="12.75">
      <c r="A59" s="184" t="s">
        <v>264</v>
      </c>
      <c r="B59" s="217"/>
      <c r="C59" s="174" t="s">
        <v>352</v>
      </c>
      <c r="D59" s="175"/>
      <c r="E59" s="175"/>
      <c r="F59" s="175"/>
      <c r="G59" s="175"/>
      <c r="H59" s="175"/>
      <c r="I59" s="176"/>
      <c r="J59" s="82"/>
      <c r="K59" s="82"/>
      <c r="L59" s="82"/>
    </row>
    <row r="60" spans="1:12" ht="12.75">
      <c r="A60" s="132"/>
      <c r="B60" s="118"/>
      <c r="C60" s="87" t="s">
        <v>265</v>
      </c>
      <c r="D60" s="16"/>
      <c r="E60" s="16"/>
      <c r="F60" s="16"/>
      <c r="G60" s="16"/>
      <c r="H60" s="16"/>
      <c r="I60" s="133"/>
      <c r="J60" s="82"/>
      <c r="K60" s="82"/>
      <c r="L60" s="82"/>
    </row>
    <row r="61" spans="1:12" ht="12.75">
      <c r="A61" s="184" t="s">
        <v>266</v>
      </c>
      <c r="B61" s="217"/>
      <c r="C61" s="218" t="s">
        <v>353</v>
      </c>
      <c r="D61" s="219"/>
      <c r="E61" s="220"/>
      <c r="F61" s="16"/>
      <c r="G61" s="136" t="s">
        <v>267</v>
      </c>
      <c r="H61" s="218" t="s">
        <v>354</v>
      </c>
      <c r="I61" s="220"/>
      <c r="J61" s="82"/>
      <c r="K61" s="82"/>
      <c r="L61" s="82"/>
    </row>
    <row r="62" spans="1:12" ht="12.75">
      <c r="A62" s="132"/>
      <c r="B62" s="118"/>
      <c r="C62" s="87"/>
      <c r="D62" s="16"/>
      <c r="E62" s="16"/>
      <c r="F62" s="16"/>
      <c r="G62" s="16"/>
      <c r="H62" s="16"/>
      <c r="I62" s="133"/>
      <c r="J62" s="82"/>
      <c r="K62" s="82"/>
      <c r="L62" s="82"/>
    </row>
    <row r="63" spans="1:12" ht="12.75">
      <c r="A63" s="184" t="s">
        <v>253</v>
      </c>
      <c r="B63" s="217"/>
      <c r="C63" s="232" t="s">
        <v>338</v>
      </c>
      <c r="D63" s="219"/>
      <c r="E63" s="219"/>
      <c r="F63" s="219"/>
      <c r="G63" s="219"/>
      <c r="H63" s="219"/>
      <c r="I63" s="220"/>
      <c r="J63" s="82"/>
      <c r="K63" s="82"/>
      <c r="L63" s="82"/>
    </row>
    <row r="64" spans="1:12" ht="12.75">
      <c r="A64" s="132"/>
      <c r="B64" s="118"/>
      <c r="C64" s="16"/>
      <c r="D64" s="16"/>
      <c r="E64" s="16"/>
      <c r="F64" s="16"/>
      <c r="G64" s="16"/>
      <c r="H64" s="16"/>
      <c r="I64" s="133"/>
      <c r="J64" s="82"/>
      <c r="K64" s="82"/>
      <c r="L64" s="82"/>
    </row>
    <row r="65" spans="1:12" ht="12.75">
      <c r="A65" s="195" t="s">
        <v>268</v>
      </c>
      <c r="B65" s="196"/>
      <c r="C65" s="218" t="s">
        <v>355</v>
      </c>
      <c r="D65" s="219"/>
      <c r="E65" s="219"/>
      <c r="F65" s="219"/>
      <c r="G65" s="219"/>
      <c r="H65" s="219"/>
      <c r="I65" s="202"/>
      <c r="J65" s="82"/>
      <c r="K65" s="82"/>
      <c r="L65" s="82"/>
    </row>
    <row r="66" spans="1:12" ht="12.75">
      <c r="A66" s="150"/>
      <c r="B66" s="86"/>
      <c r="C66" s="229" t="s">
        <v>269</v>
      </c>
      <c r="D66" s="229"/>
      <c r="E66" s="229"/>
      <c r="F66" s="229"/>
      <c r="G66" s="229"/>
      <c r="H66" s="229"/>
      <c r="I66" s="151"/>
      <c r="J66" s="82"/>
      <c r="K66" s="82"/>
      <c r="L66" s="82"/>
    </row>
    <row r="67" spans="1:12" ht="12.75">
      <c r="A67" s="150"/>
      <c r="B67" s="86"/>
      <c r="C67" s="96"/>
      <c r="D67" s="96"/>
      <c r="E67" s="96"/>
      <c r="F67" s="96"/>
      <c r="G67" s="96"/>
      <c r="H67" s="96"/>
      <c r="I67" s="151"/>
      <c r="J67" s="82"/>
      <c r="K67" s="82"/>
      <c r="L67" s="82"/>
    </row>
    <row r="68" spans="1:12" ht="12.75">
      <c r="A68" s="150"/>
      <c r="B68" s="177" t="s">
        <v>270</v>
      </c>
      <c r="C68" s="178"/>
      <c r="D68" s="178"/>
      <c r="E68" s="178"/>
      <c r="F68" s="97"/>
      <c r="G68" s="97"/>
      <c r="H68" s="98"/>
      <c r="I68" s="152"/>
      <c r="J68" s="82"/>
      <c r="K68" s="82"/>
      <c r="L68" s="82"/>
    </row>
    <row r="69" spans="1:12" ht="12.75">
      <c r="A69" s="150"/>
      <c r="B69" s="179" t="s">
        <v>270</v>
      </c>
      <c r="C69" s="180"/>
      <c r="D69" s="180"/>
      <c r="E69" s="180"/>
      <c r="F69" s="126"/>
      <c r="G69" s="126"/>
      <c r="H69" s="126"/>
      <c r="I69" s="127"/>
      <c r="J69" s="82"/>
      <c r="K69" s="82"/>
      <c r="L69" s="82"/>
    </row>
    <row r="70" spans="1:12" ht="12.75">
      <c r="A70" s="150"/>
      <c r="B70" s="181" t="s">
        <v>361</v>
      </c>
      <c r="C70" s="182"/>
      <c r="D70" s="182"/>
      <c r="E70" s="182"/>
      <c r="F70" s="182"/>
      <c r="G70" s="182"/>
      <c r="H70" s="182"/>
      <c r="I70" s="183"/>
      <c r="J70" s="82"/>
      <c r="K70" s="82"/>
      <c r="L70" s="82"/>
    </row>
    <row r="71" spans="1:12" ht="12.75">
      <c r="A71" s="150"/>
      <c r="B71" s="181" t="s">
        <v>358</v>
      </c>
      <c r="C71" s="182"/>
      <c r="D71" s="182"/>
      <c r="E71" s="182"/>
      <c r="F71" s="182"/>
      <c r="G71" s="182"/>
      <c r="H71" s="182"/>
      <c r="I71" s="127"/>
      <c r="J71" s="82"/>
      <c r="K71" s="82"/>
      <c r="L71" s="82"/>
    </row>
    <row r="72" spans="1:12" ht="12.75">
      <c r="A72" s="150"/>
      <c r="B72" s="181" t="s">
        <v>359</v>
      </c>
      <c r="C72" s="182"/>
      <c r="D72" s="182"/>
      <c r="E72" s="182"/>
      <c r="F72" s="182"/>
      <c r="G72" s="182"/>
      <c r="H72" s="182"/>
      <c r="I72" s="183"/>
      <c r="J72" s="82"/>
      <c r="K72" s="82"/>
      <c r="L72" s="82"/>
    </row>
    <row r="73" spans="1:12" ht="12.75">
      <c r="A73" s="150"/>
      <c r="B73" s="181" t="s">
        <v>360</v>
      </c>
      <c r="C73" s="182"/>
      <c r="D73" s="182"/>
      <c r="E73" s="182"/>
      <c r="F73" s="182"/>
      <c r="G73" s="182"/>
      <c r="H73" s="182"/>
      <c r="I73" s="183"/>
      <c r="J73" s="82"/>
      <c r="K73" s="82"/>
      <c r="L73" s="82"/>
    </row>
    <row r="74" spans="1:12" ht="12.75">
      <c r="A74" s="150"/>
      <c r="B74" s="86"/>
      <c r="C74" s="96"/>
      <c r="D74" s="96"/>
      <c r="E74" s="96"/>
      <c r="F74" s="96"/>
      <c r="G74" s="96"/>
      <c r="H74" s="96"/>
      <c r="I74" s="151"/>
      <c r="J74" s="82"/>
      <c r="K74" s="82"/>
      <c r="L74" s="82"/>
    </row>
    <row r="75" spans="1:12" ht="13.5" thickBot="1">
      <c r="A75" s="153" t="s">
        <v>271</v>
      </c>
      <c r="B75" s="16"/>
      <c r="C75" s="16"/>
      <c r="D75" s="16"/>
      <c r="E75" s="16"/>
      <c r="F75" s="16"/>
      <c r="G75" s="99"/>
      <c r="H75" s="100"/>
      <c r="I75" s="154"/>
      <c r="J75" s="82"/>
      <c r="K75" s="82"/>
      <c r="L75" s="82"/>
    </row>
    <row r="76" spans="1:12" ht="12.75">
      <c r="A76" s="155"/>
      <c r="B76" s="156"/>
      <c r="C76" s="156"/>
      <c r="D76" s="156"/>
      <c r="E76" s="157" t="s">
        <v>272</v>
      </c>
      <c r="F76" s="117"/>
      <c r="G76" s="166" t="s">
        <v>273</v>
      </c>
      <c r="H76" s="167"/>
      <c r="I76" s="168"/>
      <c r="J76" s="82"/>
      <c r="K76" s="82"/>
      <c r="L76" s="82"/>
    </row>
    <row r="77" spans="1:12" ht="12.75">
      <c r="A77" s="101"/>
      <c r="B77" s="101"/>
      <c r="C77" s="85"/>
      <c r="D77" s="85"/>
      <c r="E77" s="85"/>
      <c r="F77" s="85"/>
      <c r="G77" s="169"/>
      <c r="H77" s="170"/>
      <c r="I77" s="85"/>
      <c r="J77" s="82"/>
      <c r="K77" s="82"/>
      <c r="L77" s="82"/>
    </row>
  </sheetData>
  <sheetProtection/>
  <protectedRanges>
    <protectedRange sqref="C6:D6 C8:D8 C10:D10 C12:I12 C14:D14 F14:I14 C16:I16 C18:I18 C20:I20 C24:G24 C22:F22 C26 I26 I24" name="Range1_1_2"/>
    <protectedRange sqref="A30:I30 A32:I32 A34:D34 A42:I42 A46:I46 A44:G44 A54:I54 A52:I52 A50:I50 A48:I48" name="Range1_1_1_1"/>
    <protectedRange sqref="H44:I44" name="Range1_1_1_2_1"/>
    <protectedRange sqref="E2 H2" name="Range1"/>
  </protectedRanges>
  <mergeCells count="96">
    <mergeCell ref="E48:G48"/>
    <mergeCell ref="H48:I48"/>
    <mergeCell ref="A50:D50"/>
    <mergeCell ref="E50:G50"/>
    <mergeCell ref="H50:I50"/>
    <mergeCell ref="B73:I73"/>
    <mergeCell ref="A54:D54"/>
    <mergeCell ref="E54:G54"/>
    <mergeCell ref="H54:I54"/>
    <mergeCell ref="A44:D44"/>
    <mergeCell ref="E44:G44"/>
    <mergeCell ref="H44:I44"/>
    <mergeCell ref="A52:D52"/>
    <mergeCell ref="E52:G52"/>
    <mergeCell ref="H52:I52"/>
    <mergeCell ref="A46:D46"/>
    <mergeCell ref="E46:G46"/>
    <mergeCell ref="H46:I46"/>
    <mergeCell ref="A48:D48"/>
    <mergeCell ref="A40:D40"/>
    <mergeCell ref="E40:G40"/>
    <mergeCell ref="H40:I40"/>
    <mergeCell ref="A42:D42"/>
    <mergeCell ref="E42:G42"/>
    <mergeCell ref="H42:I42"/>
    <mergeCell ref="A36:D36"/>
    <mergeCell ref="E36:G36"/>
    <mergeCell ref="H36:I36"/>
    <mergeCell ref="C37:D37"/>
    <mergeCell ref="F37:G37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1:C1"/>
    <mergeCell ref="C66:H66"/>
    <mergeCell ref="A59:B59"/>
    <mergeCell ref="A57:B57"/>
    <mergeCell ref="C57:D57"/>
    <mergeCell ref="F57:I57"/>
    <mergeCell ref="A63:B63"/>
    <mergeCell ref="C63:I63"/>
    <mergeCell ref="A65:B65"/>
    <mergeCell ref="C65:I65"/>
    <mergeCell ref="A24:B24"/>
    <mergeCell ref="D24:G24"/>
    <mergeCell ref="A26:B26"/>
    <mergeCell ref="A61:B61"/>
    <mergeCell ref="C61:E61"/>
    <mergeCell ref="H61:I61"/>
    <mergeCell ref="A30:D30"/>
    <mergeCell ref="E30:G30"/>
    <mergeCell ref="H30:I30"/>
    <mergeCell ref="D31:G31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G76:I76"/>
    <mergeCell ref="G77:H77"/>
    <mergeCell ref="C58:D58"/>
    <mergeCell ref="F58:G58"/>
    <mergeCell ref="C59:I59"/>
    <mergeCell ref="B68:E68"/>
    <mergeCell ref="B69:E69"/>
    <mergeCell ref="B70:I70"/>
    <mergeCell ref="B71:H71"/>
    <mergeCell ref="B72:I72"/>
  </mergeCells>
  <conditionalFormatting sqref="H29">
    <cfRule type="cellIs" priority="4" dxfId="4" operator="equal" stopIfTrue="1">
      <formula>"DA"</formula>
    </cfRule>
  </conditionalFormatting>
  <conditionalFormatting sqref="H29">
    <cfRule type="cellIs" priority="3" dxfId="4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franjo.katic@tehnika.hr"/>
    <hyperlink ref="C63" r:id="rId2" display="franjo.katic@tehnik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SheetLayoutView="110" zoomScalePageLayoutView="0" workbookViewId="0" topLeftCell="A58">
      <selection activeCell="M82" sqref="M82"/>
    </sheetView>
  </sheetViews>
  <sheetFormatPr defaultColWidth="9.140625" defaultRowHeight="12.75"/>
  <cols>
    <col min="10" max="10" width="11.421875" style="0" customWidth="1"/>
    <col min="11" max="11" width="13.57421875" style="0" customWidth="1"/>
    <col min="13" max="13" width="10.140625" style="0" bestFit="1" customWidth="1"/>
  </cols>
  <sheetData>
    <row r="1" spans="1:11" ht="12.75">
      <c r="A1" s="259" t="s">
        <v>151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2.75">
      <c r="A2" s="268" t="s">
        <v>373</v>
      </c>
      <c r="B2" s="269"/>
      <c r="C2" s="269"/>
      <c r="D2" s="269"/>
      <c r="E2" s="269"/>
      <c r="F2" s="269"/>
      <c r="G2" s="269"/>
      <c r="H2" s="269"/>
      <c r="I2" s="269"/>
      <c r="J2" s="269"/>
      <c r="K2" s="262"/>
    </row>
    <row r="3" spans="1:11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2.75" customHeight="1">
      <c r="A4" s="270" t="s">
        <v>344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34.5" thickBot="1">
      <c r="A5" s="282" t="s">
        <v>59</v>
      </c>
      <c r="B5" s="283"/>
      <c r="C5" s="283"/>
      <c r="D5" s="283"/>
      <c r="E5" s="283"/>
      <c r="F5" s="283"/>
      <c r="G5" s="283"/>
      <c r="H5" s="284"/>
      <c r="I5" s="67" t="s">
        <v>274</v>
      </c>
      <c r="J5" s="68" t="s">
        <v>345</v>
      </c>
      <c r="K5" s="68" t="s">
        <v>346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70">
        <v>2</v>
      </c>
      <c r="J6" s="69">
        <v>4</v>
      </c>
      <c r="K6" s="69">
        <v>4</v>
      </c>
    </row>
    <row r="7" spans="1:11" ht="12.75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6"/>
    </row>
    <row r="8" spans="1:11" ht="12.75">
      <c r="A8" s="250" t="s">
        <v>60</v>
      </c>
      <c r="B8" s="251"/>
      <c r="C8" s="251"/>
      <c r="D8" s="251"/>
      <c r="E8" s="251"/>
      <c r="F8" s="251"/>
      <c r="G8" s="251"/>
      <c r="H8" s="257"/>
      <c r="I8" s="3">
        <v>1</v>
      </c>
      <c r="J8" s="6"/>
      <c r="K8" s="6"/>
    </row>
    <row r="9" spans="1:11" ht="12.75">
      <c r="A9" s="237" t="s">
        <v>13</v>
      </c>
      <c r="B9" s="238"/>
      <c r="C9" s="238"/>
      <c r="D9" s="238"/>
      <c r="E9" s="238"/>
      <c r="F9" s="238"/>
      <c r="G9" s="238"/>
      <c r="H9" s="239"/>
      <c r="I9" s="1">
        <v>2</v>
      </c>
      <c r="J9" s="71">
        <f>J10+J17+J27+J36+J40</f>
        <v>511088066</v>
      </c>
      <c r="K9" s="71">
        <f>K10+K17+K27+K36+K40</f>
        <v>482180727</v>
      </c>
    </row>
    <row r="10" spans="1:11" ht="12.75">
      <c r="A10" s="244" t="s">
        <v>203</v>
      </c>
      <c r="B10" s="245"/>
      <c r="C10" s="245"/>
      <c r="D10" s="245"/>
      <c r="E10" s="245"/>
      <c r="F10" s="245"/>
      <c r="G10" s="245"/>
      <c r="H10" s="246"/>
      <c r="I10" s="1">
        <v>3</v>
      </c>
      <c r="J10" s="71">
        <f>SUM(J11:J16)</f>
        <v>41041886</v>
      </c>
      <c r="K10" s="71">
        <f>SUM(K11:K16)</f>
        <v>40841846</v>
      </c>
    </row>
    <row r="11" spans="1:11" ht="12.75">
      <c r="A11" s="244" t="s">
        <v>112</v>
      </c>
      <c r="B11" s="245"/>
      <c r="C11" s="245"/>
      <c r="D11" s="245"/>
      <c r="E11" s="245"/>
      <c r="F11" s="245"/>
      <c r="G11" s="245"/>
      <c r="H11" s="246"/>
      <c r="I11" s="1">
        <v>4</v>
      </c>
      <c r="J11" s="7"/>
      <c r="K11" s="7"/>
    </row>
    <row r="12" spans="1:11" ht="12.75">
      <c r="A12" s="244" t="s">
        <v>14</v>
      </c>
      <c r="B12" s="245"/>
      <c r="C12" s="245"/>
      <c r="D12" s="245"/>
      <c r="E12" s="245"/>
      <c r="F12" s="245"/>
      <c r="G12" s="245"/>
      <c r="H12" s="246"/>
      <c r="I12" s="1">
        <v>5</v>
      </c>
      <c r="J12" s="7">
        <v>10550983</v>
      </c>
      <c r="K12" s="7">
        <v>10350944</v>
      </c>
    </row>
    <row r="13" spans="1:11" ht="12.75">
      <c r="A13" s="244" t="s">
        <v>113</v>
      </c>
      <c r="B13" s="245"/>
      <c r="C13" s="245"/>
      <c r="D13" s="245"/>
      <c r="E13" s="245"/>
      <c r="F13" s="245"/>
      <c r="G13" s="245"/>
      <c r="H13" s="246"/>
      <c r="I13" s="1">
        <v>6</v>
      </c>
      <c r="J13" s="7">
        <v>30490903</v>
      </c>
      <c r="K13" s="7">
        <v>30490902</v>
      </c>
    </row>
    <row r="14" spans="1:11" ht="12.75">
      <c r="A14" s="244" t="s">
        <v>206</v>
      </c>
      <c r="B14" s="245"/>
      <c r="C14" s="245"/>
      <c r="D14" s="245"/>
      <c r="E14" s="245"/>
      <c r="F14" s="245"/>
      <c r="G14" s="245"/>
      <c r="H14" s="246"/>
      <c r="I14" s="1">
        <v>7</v>
      </c>
      <c r="J14" s="7"/>
      <c r="K14" s="7"/>
    </row>
    <row r="15" spans="1:11" ht="12.75">
      <c r="A15" s="244" t="s">
        <v>207</v>
      </c>
      <c r="B15" s="245"/>
      <c r="C15" s="245"/>
      <c r="D15" s="245"/>
      <c r="E15" s="245"/>
      <c r="F15" s="245"/>
      <c r="G15" s="245"/>
      <c r="H15" s="246"/>
      <c r="I15" s="1">
        <v>8</v>
      </c>
      <c r="J15" s="7"/>
      <c r="K15" s="7"/>
    </row>
    <row r="16" spans="1:11" ht="12.75">
      <c r="A16" s="244" t="s">
        <v>208</v>
      </c>
      <c r="B16" s="245"/>
      <c r="C16" s="245"/>
      <c r="D16" s="245"/>
      <c r="E16" s="245"/>
      <c r="F16" s="245"/>
      <c r="G16" s="245"/>
      <c r="H16" s="246"/>
      <c r="I16" s="1">
        <v>9</v>
      </c>
      <c r="J16" s="7"/>
      <c r="K16" s="7"/>
    </row>
    <row r="17" spans="1:11" ht="12.75">
      <c r="A17" s="244" t="s">
        <v>204</v>
      </c>
      <c r="B17" s="245"/>
      <c r="C17" s="245"/>
      <c r="D17" s="245"/>
      <c r="E17" s="245"/>
      <c r="F17" s="245"/>
      <c r="G17" s="245"/>
      <c r="H17" s="246"/>
      <c r="I17" s="1">
        <v>10</v>
      </c>
      <c r="J17" s="71">
        <f>SUM(J18:J26)</f>
        <v>427015619</v>
      </c>
      <c r="K17" s="71">
        <f>SUM(K18:K26)</f>
        <v>383437329</v>
      </c>
    </row>
    <row r="18" spans="1:11" ht="12.75">
      <c r="A18" s="244" t="s">
        <v>209</v>
      </c>
      <c r="B18" s="245"/>
      <c r="C18" s="245"/>
      <c r="D18" s="245"/>
      <c r="E18" s="245"/>
      <c r="F18" s="245"/>
      <c r="G18" s="245"/>
      <c r="H18" s="246"/>
      <c r="I18" s="1">
        <v>11</v>
      </c>
      <c r="J18" s="7">
        <v>94380199</v>
      </c>
      <c r="K18" s="7">
        <v>94458017</v>
      </c>
    </row>
    <row r="19" spans="1:11" ht="12.75">
      <c r="A19" s="244" t="s">
        <v>243</v>
      </c>
      <c r="B19" s="245"/>
      <c r="C19" s="245"/>
      <c r="D19" s="245"/>
      <c r="E19" s="245"/>
      <c r="F19" s="245"/>
      <c r="G19" s="245"/>
      <c r="H19" s="246"/>
      <c r="I19" s="1">
        <v>12</v>
      </c>
      <c r="J19" s="7">
        <v>139594378</v>
      </c>
      <c r="K19" s="7">
        <v>123303234</v>
      </c>
    </row>
    <row r="20" spans="1:11" ht="12.75">
      <c r="A20" s="244" t="s">
        <v>210</v>
      </c>
      <c r="B20" s="245"/>
      <c r="C20" s="245"/>
      <c r="D20" s="245"/>
      <c r="E20" s="245"/>
      <c r="F20" s="245"/>
      <c r="G20" s="245"/>
      <c r="H20" s="246"/>
      <c r="I20" s="1">
        <v>13</v>
      </c>
      <c r="J20" s="7">
        <v>25804730</v>
      </c>
      <c r="K20" s="7">
        <v>21584408</v>
      </c>
    </row>
    <row r="21" spans="1:11" ht="12.75">
      <c r="A21" s="244" t="s">
        <v>27</v>
      </c>
      <c r="B21" s="245"/>
      <c r="C21" s="245"/>
      <c r="D21" s="245"/>
      <c r="E21" s="245"/>
      <c r="F21" s="245"/>
      <c r="G21" s="245"/>
      <c r="H21" s="246"/>
      <c r="I21" s="1">
        <v>14</v>
      </c>
      <c r="J21" s="7">
        <v>4410716</v>
      </c>
      <c r="K21" s="7">
        <v>4528078</v>
      </c>
    </row>
    <row r="22" spans="1:11" ht="12.75">
      <c r="A22" s="244" t="s">
        <v>28</v>
      </c>
      <c r="B22" s="245"/>
      <c r="C22" s="245"/>
      <c r="D22" s="245"/>
      <c r="E22" s="245"/>
      <c r="F22" s="245"/>
      <c r="G22" s="245"/>
      <c r="H22" s="246"/>
      <c r="I22" s="1">
        <v>15</v>
      </c>
      <c r="J22" s="7"/>
      <c r="K22" s="7"/>
    </row>
    <row r="23" spans="1:11" ht="12.75">
      <c r="A23" s="244" t="s">
        <v>72</v>
      </c>
      <c r="B23" s="245"/>
      <c r="C23" s="245"/>
      <c r="D23" s="245"/>
      <c r="E23" s="245"/>
      <c r="F23" s="245"/>
      <c r="G23" s="245"/>
      <c r="H23" s="246"/>
      <c r="I23" s="1">
        <v>16</v>
      </c>
      <c r="J23" s="7"/>
      <c r="K23" s="7"/>
    </row>
    <row r="24" spans="1:11" ht="12.75">
      <c r="A24" s="244" t="s">
        <v>73</v>
      </c>
      <c r="B24" s="245"/>
      <c r="C24" s="245"/>
      <c r="D24" s="245"/>
      <c r="E24" s="245"/>
      <c r="F24" s="245"/>
      <c r="G24" s="245"/>
      <c r="H24" s="246"/>
      <c r="I24" s="1">
        <v>17</v>
      </c>
      <c r="J24" s="7">
        <v>3552109</v>
      </c>
      <c r="K24" s="7">
        <v>240659</v>
      </c>
    </row>
    <row r="25" spans="1:11" ht="12.75">
      <c r="A25" s="244" t="s">
        <v>74</v>
      </c>
      <c r="B25" s="245"/>
      <c r="C25" s="245"/>
      <c r="D25" s="245"/>
      <c r="E25" s="245"/>
      <c r="F25" s="245"/>
      <c r="G25" s="245"/>
      <c r="H25" s="246"/>
      <c r="I25" s="1">
        <v>18</v>
      </c>
      <c r="J25" s="7"/>
      <c r="K25" s="7"/>
    </row>
    <row r="26" spans="1:11" ht="12.75">
      <c r="A26" s="244" t="s">
        <v>75</v>
      </c>
      <c r="B26" s="245"/>
      <c r="C26" s="245"/>
      <c r="D26" s="245"/>
      <c r="E26" s="245"/>
      <c r="F26" s="245"/>
      <c r="G26" s="245"/>
      <c r="H26" s="246"/>
      <c r="I26" s="1">
        <v>19</v>
      </c>
      <c r="J26" s="7">
        <v>159273487</v>
      </c>
      <c r="K26" s="7">
        <v>139322933</v>
      </c>
    </row>
    <row r="27" spans="1:11" ht="12.75">
      <c r="A27" s="244" t="s">
        <v>188</v>
      </c>
      <c r="B27" s="245"/>
      <c r="C27" s="245"/>
      <c r="D27" s="245"/>
      <c r="E27" s="245"/>
      <c r="F27" s="245"/>
      <c r="G27" s="245"/>
      <c r="H27" s="246"/>
      <c r="I27" s="1">
        <v>20</v>
      </c>
      <c r="J27" s="71">
        <f>SUM(J28:J35)</f>
        <v>43030561</v>
      </c>
      <c r="K27" s="71">
        <f>SUM(K28:K35)</f>
        <v>57901552</v>
      </c>
    </row>
    <row r="28" spans="1:11" ht="12.75">
      <c r="A28" s="244" t="s">
        <v>76</v>
      </c>
      <c r="B28" s="245"/>
      <c r="C28" s="245"/>
      <c r="D28" s="245"/>
      <c r="E28" s="245"/>
      <c r="F28" s="245"/>
      <c r="G28" s="245"/>
      <c r="H28" s="246"/>
      <c r="I28" s="1">
        <v>21</v>
      </c>
      <c r="J28" s="7"/>
      <c r="K28" s="7"/>
    </row>
    <row r="29" spans="1:11" ht="12.75">
      <c r="A29" s="244" t="s">
        <v>77</v>
      </c>
      <c r="B29" s="245"/>
      <c r="C29" s="245"/>
      <c r="D29" s="245"/>
      <c r="E29" s="245"/>
      <c r="F29" s="245"/>
      <c r="G29" s="245"/>
      <c r="H29" s="246"/>
      <c r="I29" s="1">
        <v>22</v>
      </c>
      <c r="J29" s="7"/>
      <c r="K29" s="7"/>
    </row>
    <row r="30" spans="1:11" ht="12.75">
      <c r="A30" s="244" t="s">
        <v>78</v>
      </c>
      <c r="B30" s="245"/>
      <c r="C30" s="245"/>
      <c r="D30" s="245"/>
      <c r="E30" s="245"/>
      <c r="F30" s="245"/>
      <c r="G30" s="245"/>
      <c r="H30" s="246"/>
      <c r="I30" s="1">
        <v>23</v>
      </c>
      <c r="J30" s="7">
        <v>5178437</v>
      </c>
      <c r="K30" s="7">
        <v>4341216</v>
      </c>
    </row>
    <row r="31" spans="1:11" ht="12.75">
      <c r="A31" s="244" t="s">
        <v>83</v>
      </c>
      <c r="B31" s="245"/>
      <c r="C31" s="245"/>
      <c r="D31" s="245"/>
      <c r="E31" s="245"/>
      <c r="F31" s="245"/>
      <c r="G31" s="245"/>
      <c r="H31" s="246"/>
      <c r="I31" s="1">
        <v>24</v>
      </c>
      <c r="J31" s="7"/>
      <c r="K31" s="7"/>
    </row>
    <row r="32" spans="1:11" ht="12.75">
      <c r="A32" s="244" t="s">
        <v>84</v>
      </c>
      <c r="B32" s="245"/>
      <c r="C32" s="245"/>
      <c r="D32" s="245"/>
      <c r="E32" s="245"/>
      <c r="F32" s="245"/>
      <c r="G32" s="245"/>
      <c r="H32" s="246"/>
      <c r="I32" s="1">
        <v>25</v>
      </c>
      <c r="J32" s="7"/>
      <c r="K32" s="7"/>
    </row>
    <row r="33" spans="1:11" ht="12.75">
      <c r="A33" s="244" t="s">
        <v>85</v>
      </c>
      <c r="B33" s="245"/>
      <c r="C33" s="245"/>
      <c r="D33" s="245"/>
      <c r="E33" s="245"/>
      <c r="F33" s="245"/>
      <c r="G33" s="245"/>
      <c r="H33" s="246"/>
      <c r="I33" s="1">
        <v>26</v>
      </c>
      <c r="J33" s="7">
        <v>9287736</v>
      </c>
      <c r="K33" s="7">
        <v>53401433</v>
      </c>
    </row>
    <row r="34" spans="1:11" ht="12.75">
      <c r="A34" s="244" t="s">
        <v>79</v>
      </c>
      <c r="B34" s="245"/>
      <c r="C34" s="245"/>
      <c r="D34" s="245"/>
      <c r="E34" s="245"/>
      <c r="F34" s="245"/>
      <c r="G34" s="245"/>
      <c r="H34" s="246"/>
      <c r="I34" s="1">
        <v>27</v>
      </c>
      <c r="J34" s="7">
        <v>28564388</v>
      </c>
      <c r="K34" s="7">
        <v>158903</v>
      </c>
    </row>
    <row r="35" spans="1:11" ht="12.75">
      <c r="A35" s="244" t="s">
        <v>181</v>
      </c>
      <c r="B35" s="245"/>
      <c r="C35" s="245"/>
      <c r="D35" s="245"/>
      <c r="E35" s="245"/>
      <c r="F35" s="245"/>
      <c r="G35" s="245"/>
      <c r="H35" s="246"/>
      <c r="I35" s="1">
        <v>28</v>
      </c>
      <c r="J35" s="7"/>
      <c r="K35" s="7"/>
    </row>
    <row r="36" spans="1:11" ht="12.75">
      <c r="A36" s="244" t="s">
        <v>182</v>
      </c>
      <c r="B36" s="245"/>
      <c r="C36" s="245"/>
      <c r="D36" s="245"/>
      <c r="E36" s="245"/>
      <c r="F36" s="245"/>
      <c r="G36" s="245"/>
      <c r="H36" s="246"/>
      <c r="I36" s="1">
        <v>29</v>
      </c>
      <c r="J36" s="71">
        <f>SUM(J37:J39)</f>
        <v>0</v>
      </c>
      <c r="K36" s="71">
        <f>SUM(K37:K39)</f>
        <v>0</v>
      </c>
    </row>
    <row r="37" spans="1:11" ht="12.75">
      <c r="A37" s="244" t="s">
        <v>80</v>
      </c>
      <c r="B37" s="245"/>
      <c r="C37" s="245"/>
      <c r="D37" s="245"/>
      <c r="E37" s="245"/>
      <c r="F37" s="245"/>
      <c r="G37" s="245"/>
      <c r="H37" s="246"/>
      <c r="I37" s="1">
        <v>30</v>
      </c>
      <c r="J37" s="7"/>
      <c r="K37" s="7"/>
    </row>
    <row r="38" spans="1:11" ht="12.75">
      <c r="A38" s="244" t="s">
        <v>81</v>
      </c>
      <c r="B38" s="245"/>
      <c r="C38" s="245"/>
      <c r="D38" s="245"/>
      <c r="E38" s="245"/>
      <c r="F38" s="245"/>
      <c r="G38" s="245"/>
      <c r="H38" s="246"/>
      <c r="I38" s="1">
        <v>31</v>
      </c>
      <c r="J38" s="7"/>
      <c r="K38" s="7"/>
    </row>
    <row r="39" spans="1:11" ht="12.75">
      <c r="A39" s="244" t="s">
        <v>82</v>
      </c>
      <c r="B39" s="245"/>
      <c r="C39" s="245"/>
      <c r="D39" s="245"/>
      <c r="E39" s="245"/>
      <c r="F39" s="245"/>
      <c r="G39" s="245"/>
      <c r="H39" s="246"/>
      <c r="I39" s="1">
        <v>32</v>
      </c>
      <c r="J39" s="7"/>
      <c r="K39" s="7"/>
    </row>
    <row r="40" spans="1:11" ht="12.75">
      <c r="A40" s="244" t="s">
        <v>183</v>
      </c>
      <c r="B40" s="245"/>
      <c r="C40" s="245"/>
      <c r="D40" s="245"/>
      <c r="E40" s="245"/>
      <c r="F40" s="245"/>
      <c r="G40" s="245"/>
      <c r="H40" s="246"/>
      <c r="I40" s="1">
        <v>33</v>
      </c>
      <c r="J40" s="7"/>
      <c r="K40" s="7"/>
    </row>
    <row r="41" spans="1:11" ht="12.75">
      <c r="A41" s="237" t="s">
        <v>236</v>
      </c>
      <c r="B41" s="238"/>
      <c r="C41" s="238"/>
      <c r="D41" s="238"/>
      <c r="E41" s="238"/>
      <c r="F41" s="238"/>
      <c r="G41" s="238"/>
      <c r="H41" s="239"/>
      <c r="I41" s="1">
        <v>34</v>
      </c>
      <c r="J41" s="71">
        <f>J42+J50+J57+J65</f>
        <v>326496916</v>
      </c>
      <c r="K41" s="71">
        <f>K42+K50+K57+K65</f>
        <v>290238894</v>
      </c>
    </row>
    <row r="42" spans="1:11" ht="12.75">
      <c r="A42" s="244" t="s">
        <v>100</v>
      </c>
      <c r="B42" s="245"/>
      <c r="C42" s="245"/>
      <c r="D42" s="245"/>
      <c r="E42" s="245"/>
      <c r="F42" s="245"/>
      <c r="G42" s="245"/>
      <c r="H42" s="246"/>
      <c r="I42" s="1">
        <v>35</v>
      </c>
      <c r="J42" s="71">
        <f>SUM(J43:J49)</f>
        <v>160593073</v>
      </c>
      <c r="K42" s="71">
        <f>SUM(K43:K49)</f>
        <v>145515513</v>
      </c>
    </row>
    <row r="43" spans="1:11" ht="12.75">
      <c r="A43" s="244" t="s">
        <v>117</v>
      </c>
      <c r="B43" s="245"/>
      <c r="C43" s="245"/>
      <c r="D43" s="245"/>
      <c r="E43" s="245"/>
      <c r="F43" s="245"/>
      <c r="G43" s="245"/>
      <c r="H43" s="246"/>
      <c r="I43" s="1">
        <v>36</v>
      </c>
      <c r="J43" s="7">
        <v>18108878</v>
      </c>
      <c r="K43" s="7">
        <v>21039433</v>
      </c>
    </row>
    <row r="44" spans="1:11" ht="12.75">
      <c r="A44" s="244" t="s">
        <v>118</v>
      </c>
      <c r="B44" s="245"/>
      <c r="C44" s="245"/>
      <c r="D44" s="245"/>
      <c r="E44" s="245"/>
      <c r="F44" s="245"/>
      <c r="G44" s="245"/>
      <c r="H44" s="246"/>
      <c r="I44" s="1">
        <v>37</v>
      </c>
      <c r="J44" s="7">
        <v>99272603</v>
      </c>
      <c r="K44" s="7">
        <v>78217816</v>
      </c>
    </row>
    <row r="45" spans="1:11" ht="12.75">
      <c r="A45" s="244" t="s">
        <v>86</v>
      </c>
      <c r="B45" s="245"/>
      <c r="C45" s="245"/>
      <c r="D45" s="245"/>
      <c r="E45" s="245"/>
      <c r="F45" s="245"/>
      <c r="G45" s="245"/>
      <c r="H45" s="246"/>
      <c r="I45" s="1">
        <v>38</v>
      </c>
      <c r="J45" s="7">
        <v>27169555</v>
      </c>
      <c r="K45" s="7">
        <v>18687641</v>
      </c>
    </row>
    <row r="46" spans="1:11" ht="12.75">
      <c r="A46" s="244" t="s">
        <v>87</v>
      </c>
      <c r="B46" s="245"/>
      <c r="C46" s="245"/>
      <c r="D46" s="245"/>
      <c r="E46" s="245"/>
      <c r="F46" s="245"/>
      <c r="G46" s="245"/>
      <c r="H46" s="246"/>
      <c r="I46" s="1">
        <v>39</v>
      </c>
      <c r="J46" s="7">
        <v>3211244</v>
      </c>
      <c r="K46" s="7">
        <v>2262961</v>
      </c>
    </row>
    <row r="47" spans="1:11" ht="12.75">
      <c r="A47" s="244" t="s">
        <v>88</v>
      </c>
      <c r="B47" s="245"/>
      <c r="C47" s="245"/>
      <c r="D47" s="245"/>
      <c r="E47" s="245"/>
      <c r="F47" s="245"/>
      <c r="G47" s="245"/>
      <c r="H47" s="246"/>
      <c r="I47" s="1">
        <v>40</v>
      </c>
      <c r="J47" s="7">
        <v>10874226</v>
      </c>
      <c r="K47" s="7">
        <v>24119135</v>
      </c>
    </row>
    <row r="48" spans="1:11" ht="12.75">
      <c r="A48" s="244" t="s">
        <v>89</v>
      </c>
      <c r="B48" s="245"/>
      <c r="C48" s="245"/>
      <c r="D48" s="245"/>
      <c r="E48" s="245"/>
      <c r="F48" s="245"/>
      <c r="G48" s="245"/>
      <c r="H48" s="246"/>
      <c r="I48" s="1">
        <v>41</v>
      </c>
      <c r="J48" s="7">
        <v>1956567</v>
      </c>
      <c r="K48" s="7">
        <v>1188527</v>
      </c>
    </row>
    <row r="49" spans="1:11" ht="12.75">
      <c r="A49" s="244" t="s">
        <v>90</v>
      </c>
      <c r="B49" s="245"/>
      <c r="C49" s="245"/>
      <c r="D49" s="245"/>
      <c r="E49" s="245"/>
      <c r="F49" s="245"/>
      <c r="G49" s="245"/>
      <c r="H49" s="246"/>
      <c r="I49" s="1">
        <v>42</v>
      </c>
      <c r="J49" s="7"/>
      <c r="K49" s="7"/>
    </row>
    <row r="50" spans="1:11" ht="12.75">
      <c r="A50" s="244" t="s">
        <v>101</v>
      </c>
      <c r="B50" s="245"/>
      <c r="C50" s="245"/>
      <c r="D50" s="245"/>
      <c r="E50" s="245"/>
      <c r="F50" s="245"/>
      <c r="G50" s="245"/>
      <c r="H50" s="246"/>
      <c r="I50" s="1">
        <v>43</v>
      </c>
      <c r="J50" s="71">
        <f>SUM(J51:J56)</f>
        <v>121997965</v>
      </c>
      <c r="K50" s="71">
        <f>SUM(K51:K56)</f>
        <v>118967998</v>
      </c>
    </row>
    <row r="51" spans="1:11" ht="12.75">
      <c r="A51" s="244" t="s">
        <v>198</v>
      </c>
      <c r="B51" s="245"/>
      <c r="C51" s="245"/>
      <c r="D51" s="245"/>
      <c r="E51" s="245"/>
      <c r="F51" s="245"/>
      <c r="G51" s="245"/>
      <c r="H51" s="246"/>
      <c r="I51" s="1">
        <v>44</v>
      </c>
      <c r="J51" s="7"/>
      <c r="K51" s="7"/>
    </row>
    <row r="52" spans="1:11" ht="12.75">
      <c r="A52" s="244" t="s">
        <v>199</v>
      </c>
      <c r="B52" s="245"/>
      <c r="C52" s="245"/>
      <c r="D52" s="245"/>
      <c r="E52" s="245"/>
      <c r="F52" s="245"/>
      <c r="G52" s="245"/>
      <c r="H52" s="246"/>
      <c r="I52" s="1">
        <v>45</v>
      </c>
      <c r="J52" s="7">
        <v>106944536</v>
      </c>
      <c r="K52" s="7">
        <v>109692710</v>
      </c>
    </row>
    <row r="53" spans="1:11" ht="12.75">
      <c r="A53" s="244" t="s">
        <v>200</v>
      </c>
      <c r="B53" s="245"/>
      <c r="C53" s="245"/>
      <c r="D53" s="245"/>
      <c r="E53" s="245"/>
      <c r="F53" s="245"/>
      <c r="G53" s="245"/>
      <c r="H53" s="246"/>
      <c r="I53" s="1">
        <v>46</v>
      </c>
      <c r="J53" s="7"/>
      <c r="K53" s="7"/>
    </row>
    <row r="54" spans="1:11" ht="12.75">
      <c r="A54" s="244" t="s">
        <v>201</v>
      </c>
      <c r="B54" s="245"/>
      <c r="C54" s="245"/>
      <c r="D54" s="245"/>
      <c r="E54" s="245"/>
      <c r="F54" s="245"/>
      <c r="G54" s="245"/>
      <c r="H54" s="246"/>
      <c r="I54" s="1">
        <v>47</v>
      </c>
      <c r="J54" s="7">
        <v>182288</v>
      </c>
      <c r="K54" s="7">
        <v>301412</v>
      </c>
    </row>
    <row r="55" spans="1:11" ht="12.75">
      <c r="A55" s="244" t="s">
        <v>10</v>
      </c>
      <c r="B55" s="245"/>
      <c r="C55" s="245"/>
      <c r="D55" s="245"/>
      <c r="E55" s="245"/>
      <c r="F55" s="245"/>
      <c r="G55" s="245"/>
      <c r="H55" s="246"/>
      <c r="I55" s="1">
        <v>48</v>
      </c>
      <c r="J55" s="7">
        <v>9235256</v>
      </c>
      <c r="K55" s="7">
        <v>2593613</v>
      </c>
    </row>
    <row r="56" spans="1:11" ht="12.75">
      <c r="A56" s="244" t="s">
        <v>11</v>
      </c>
      <c r="B56" s="245"/>
      <c r="C56" s="245"/>
      <c r="D56" s="245"/>
      <c r="E56" s="245"/>
      <c r="F56" s="245"/>
      <c r="G56" s="245"/>
      <c r="H56" s="246"/>
      <c r="I56" s="1">
        <v>49</v>
      </c>
      <c r="J56" s="7">
        <v>5635885</v>
      </c>
      <c r="K56" s="7">
        <v>6380263</v>
      </c>
    </row>
    <row r="57" spans="1:11" ht="12.75">
      <c r="A57" s="244" t="s">
        <v>102</v>
      </c>
      <c r="B57" s="245"/>
      <c r="C57" s="245"/>
      <c r="D57" s="245"/>
      <c r="E57" s="245"/>
      <c r="F57" s="245"/>
      <c r="G57" s="245"/>
      <c r="H57" s="246"/>
      <c r="I57" s="1">
        <v>50</v>
      </c>
      <c r="J57" s="71">
        <f>SUM(J58:J64)</f>
        <v>37817043</v>
      </c>
      <c r="K57" s="71">
        <f>SUM(K58:K64)</f>
        <v>13539444</v>
      </c>
    </row>
    <row r="58" spans="1:11" ht="12.75">
      <c r="A58" s="244" t="s">
        <v>76</v>
      </c>
      <c r="B58" s="245"/>
      <c r="C58" s="245"/>
      <c r="D58" s="245"/>
      <c r="E58" s="245"/>
      <c r="F58" s="245"/>
      <c r="G58" s="245"/>
      <c r="H58" s="246"/>
      <c r="I58" s="1">
        <v>51</v>
      </c>
      <c r="J58" s="7"/>
      <c r="K58" s="7"/>
    </row>
    <row r="59" spans="1:11" ht="12.75">
      <c r="A59" s="244" t="s">
        <v>77</v>
      </c>
      <c r="B59" s="245"/>
      <c r="C59" s="245"/>
      <c r="D59" s="245"/>
      <c r="E59" s="245"/>
      <c r="F59" s="245"/>
      <c r="G59" s="245"/>
      <c r="H59" s="246"/>
      <c r="I59" s="1">
        <v>52</v>
      </c>
      <c r="J59" s="7"/>
      <c r="K59" s="7"/>
    </row>
    <row r="60" spans="1:11" ht="12.75">
      <c r="A60" s="244" t="s">
        <v>238</v>
      </c>
      <c r="B60" s="245"/>
      <c r="C60" s="245"/>
      <c r="D60" s="245"/>
      <c r="E60" s="245"/>
      <c r="F60" s="245"/>
      <c r="G60" s="245"/>
      <c r="H60" s="246"/>
      <c r="I60" s="1">
        <v>53</v>
      </c>
      <c r="J60" s="7"/>
      <c r="K60" s="7"/>
    </row>
    <row r="61" spans="1:11" ht="12.75">
      <c r="A61" s="244" t="s">
        <v>83</v>
      </c>
      <c r="B61" s="245"/>
      <c r="C61" s="245"/>
      <c r="D61" s="245"/>
      <c r="E61" s="245"/>
      <c r="F61" s="245"/>
      <c r="G61" s="245"/>
      <c r="H61" s="246"/>
      <c r="I61" s="1">
        <v>54</v>
      </c>
      <c r="J61" s="7"/>
      <c r="K61" s="7"/>
    </row>
    <row r="62" spans="1:11" ht="12.75">
      <c r="A62" s="244" t="s">
        <v>84</v>
      </c>
      <c r="B62" s="245"/>
      <c r="C62" s="245"/>
      <c r="D62" s="245"/>
      <c r="E62" s="245"/>
      <c r="F62" s="245"/>
      <c r="G62" s="245"/>
      <c r="H62" s="246"/>
      <c r="I62" s="1">
        <v>55</v>
      </c>
      <c r="J62" s="7"/>
      <c r="K62" s="7"/>
    </row>
    <row r="63" spans="1:11" ht="12.75">
      <c r="A63" s="244" t="s">
        <v>85</v>
      </c>
      <c r="B63" s="245"/>
      <c r="C63" s="245"/>
      <c r="D63" s="245"/>
      <c r="E63" s="245"/>
      <c r="F63" s="245"/>
      <c r="G63" s="245"/>
      <c r="H63" s="246"/>
      <c r="I63" s="1">
        <v>56</v>
      </c>
      <c r="J63" s="7">
        <v>15328848</v>
      </c>
      <c r="K63" s="7">
        <v>13539444</v>
      </c>
    </row>
    <row r="64" spans="1:11" ht="12.75">
      <c r="A64" s="244" t="s">
        <v>46</v>
      </c>
      <c r="B64" s="245"/>
      <c r="C64" s="245"/>
      <c r="D64" s="245"/>
      <c r="E64" s="245"/>
      <c r="F64" s="245"/>
      <c r="G64" s="245"/>
      <c r="H64" s="246"/>
      <c r="I64" s="1">
        <v>57</v>
      </c>
      <c r="J64" s="7">
        <v>22488195</v>
      </c>
      <c r="K64" s="7">
        <v>0</v>
      </c>
    </row>
    <row r="65" spans="1:11" ht="12.75">
      <c r="A65" s="244" t="s">
        <v>205</v>
      </c>
      <c r="B65" s="245"/>
      <c r="C65" s="245"/>
      <c r="D65" s="245"/>
      <c r="E65" s="245"/>
      <c r="F65" s="245"/>
      <c r="G65" s="245"/>
      <c r="H65" s="246"/>
      <c r="I65" s="1">
        <v>58</v>
      </c>
      <c r="J65" s="7">
        <v>6088835</v>
      </c>
      <c r="K65" s="7">
        <v>12215939</v>
      </c>
    </row>
    <row r="66" spans="1:11" ht="12.75">
      <c r="A66" s="237" t="s">
        <v>56</v>
      </c>
      <c r="B66" s="238"/>
      <c r="C66" s="238"/>
      <c r="D66" s="238"/>
      <c r="E66" s="238"/>
      <c r="F66" s="238"/>
      <c r="G66" s="238"/>
      <c r="H66" s="239"/>
      <c r="I66" s="1">
        <v>59</v>
      </c>
      <c r="J66" s="7">
        <v>171991178</v>
      </c>
      <c r="K66" s="7">
        <v>90216369</v>
      </c>
    </row>
    <row r="67" spans="1:11" ht="12.75">
      <c r="A67" s="237" t="s">
        <v>237</v>
      </c>
      <c r="B67" s="238"/>
      <c r="C67" s="238"/>
      <c r="D67" s="238"/>
      <c r="E67" s="238"/>
      <c r="F67" s="238"/>
      <c r="G67" s="238"/>
      <c r="H67" s="239"/>
      <c r="I67" s="1">
        <v>60</v>
      </c>
      <c r="J67" s="71">
        <f>J8+J9+J41+J66</f>
        <v>1009576160</v>
      </c>
      <c r="K67" s="71">
        <f>K8+K9+K41+K66</f>
        <v>862635990</v>
      </c>
    </row>
    <row r="68" spans="1:11" ht="12.75">
      <c r="A68" s="277" t="s">
        <v>91</v>
      </c>
      <c r="B68" s="278"/>
      <c r="C68" s="278"/>
      <c r="D68" s="278"/>
      <c r="E68" s="278"/>
      <c r="F68" s="278"/>
      <c r="G68" s="278"/>
      <c r="H68" s="279"/>
      <c r="I68" s="4">
        <v>61</v>
      </c>
      <c r="J68" s="8">
        <v>0</v>
      </c>
      <c r="K68" s="8">
        <v>0</v>
      </c>
    </row>
    <row r="69" spans="1:11" ht="12.75">
      <c r="A69" s="240" t="s">
        <v>58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1:11" ht="12.75">
      <c r="A70" s="250" t="s">
        <v>189</v>
      </c>
      <c r="B70" s="251"/>
      <c r="C70" s="251"/>
      <c r="D70" s="251"/>
      <c r="E70" s="251"/>
      <c r="F70" s="251"/>
      <c r="G70" s="251"/>
      <c r="H70" s="257"/>
      <c r="I70" s="3">
        <v>62</v>
      </c>
      <c r="J70" s="72">
        <f>J71+J72+J73+J79+J80+J83+J86</f>
        <v>325263538</v>
      </c>
      <c r="K70" s="72">
        <f>K71+K72+K73+K79+K80+K83+K86</f>
        <v>185267036</v>
      </c>
    </row>
    <row r="71" spans="1:11" ht="12.75">
      <c r="A71" s="244" t="s">
        <v>141</v>
      </c>
      <c r="B71" s="245"/>
      <c r="C71" s="245"/>
      <c r="D71" s="245"/>
      <c r="E71" s="245"/>
      <c r="F71" s="245"/>
      <c r="G71" s="245"/>
      <c r="H71" s="246"/>
      <c r="I71" s="1">
        <v>63</v>
      </c>
      <c r="J71" s="7">
        <v>170514000</v>
      </c>
      <c r="K71" s="7">
        <v>170514000</v>
      </c>
    </row>
    <row r="72" spans="1:11" ht="12.75">
      <c r="A72" s="244" t="s">
        <v>142</v>
      </c>
      <c r="B72" s="245"/>
      <c r="C72" s="245"/>
      <c r="D72" s="245"/>
      <c r="E72" s="245"/>
      <c r="F72" s="245"/>
      <c r="G72" s="245"/>
      <c r="H72" s="246"/>
      <c r="I72" s="1">
        <v>64</v>
      </c>
      <c r="J72" s="7"/>
      <c r="K72" s="7"/>
    </row>
    <row r="73" spans="1:11" ht="12.75">
      <c r="A73" s="244" t="s">
        <v>143</v>
      </c>
      <c r="B73" s="245"/>
      <c r="C73" s="245"/>
      <c r="D73" s="245"/>
      <c r="E73" s="245"/>
      <c r="F73" s="245"/>
      <c r="G73" s="245"/>
      <c r="H73" s="246"/>
      <c r="I73" s="1">
        <v>65</v>
      </c>
      <c r="J73" s="71">
        <f>J74+J75-J76+J77+J78</f>
        <v>55397053</v>
      </c>
      <c r="K73" s="71">
        <f>K74+K75-K76+K77+K78</f>
        <v>55397053</v>
      </c>
    </row>
    <row r="74" spans="1:11" ht="12.75">
      <c r="A74" s="244" t="s">
        <v>144</v>
      </c>
      <c r="B74" s="245"/>
      <c r="C74" s="245"/>
      <c r="D74" s="245"/>
      <c r="E74" s="245"/>
      <c r="F74" s="245"/>
      <c r="G74" s="245"/>
      <c r="H74" s="246"/>
      <c r="I74" s="1">
        <v>66</v>
      </c>
      <c r="J74" s="7">
        <v>8992198</v>
      </c>
      <c r="K74" s="7">
        <v>8992198</v>
      </c>
    </row>
    <row r="75" spans="1:11" ht="12.75">
      <c r="A75" s="244" t="s">
        <v>145</v>
      </c>
      <c r="B75" s="245"/>
      <c r="C75" s="245"/>
      <c r="D75" s="245"/>
      <c r="E75" s="245"/>
      <c r="F75" s="245"/>
      <c r="G75" s="245"/>
      <c r="H75" s="246"/>
      <c r="I75" s="1">
        <v>67</v>
      </c>
      <c r="J75" s="7">
        <v>15996410</v>
      </c>
      <c r="K75" s="7">
        <v>15996410</v>
      </c>
    </row>
    <row r="76" spans="1:11" ht="12.75">
      <c r="A76" s="244" t="s">
        <v>133</v>
      </c>
      <c r="B76" s="245"/>
      <c r="C76" s="245"/>
      <c r="D76" s="245"/>
      <c r="E76" s="245"/>
      <c r="F76" s="245"/>
      <c r="G76" s="245"/>
      <c r="H76" s="246"/>
      <c r="I76" s="1">
        <v>68</v>
      </c>
      <c r="J76" s="7">
        <v>34063472</v>
      </c>
      <c r="K76" s="7">
        <v>34063472</v>
      </c>
    </row>
    <row r="77" spans="1:11" ht="12.75">
      <c r="A77" s="244" t="s">
        <v>134</v>
      </c>
      <c r="B77" s="245"/>
      <c r="C77" s="245"/>
      <c r="D77" s="245"/>
      <c r="E77" s="245"/>
      <c r="F77" s="245"/>
      <c r="G77" s="245"/>
      <c r="H77" s="246"/>
      <c r="I77" s="1">
        <v>69</v>
      </c>
      <c r="J77" s="7"/>
      <c r="K77" s="7"/>
    </row>
    <row r="78" spans="1:11" ht="12.75">
      <c r="A78" s="244" t="s">
        <v>135</v>
      </c>
      <c r="B78" s="245"/>
      <c r="C78" s="245"/>
      <c r="D78" s="245"/>
      <c r="E78" s="245"/>
      <c r="F78" s="245"/>
      <c r="G78" s="245"/>
      <c r="H78" s="246"/>
      <c r="I78" s="1">
        <v>70</v>
      </c>
      <c r="J78" s="7">
        <v>64471917</v>
      </c>
      <c r="K78" s="7">
        <v>64471917</v>
      </c>
    </row>
    <row r="79" spans="1:11" ht="12.75">
      <c r="A79" s="244" t="s">
        <v>136</v>
      </c>
      <c r="B79" s="245"/>
      <c r="C79" s="245"/>
      <c r="D79" s="245"/>
      <c r="E79" s="245"/>
      <c r="F79" s="245"/>
      <c r="G79" s="245"/>
      <c r="H79" s="246"/>
      <c r="I79" s="1">
        <v>71</v>
      </c>
      <c r="J79" s="7">
        <v>154467</v>
      </c>
      <c r="K79" s="7">
        <v>682491</v>
      </c>
    </row>
    <row r="80" spans="1:11" ht="12.75">
      <c r="A80" s="244" t="s">
        <v>234</v>
      </c>
      <c r="B80" s="245"/>
      <c r="C80" s="245"/>
      <c r="D80" s="245"/>
      <c r="E80" s="245"/>
      <c r="F80" s="245"/>
      <c r="G80" s="245"/>
      <c r="H80" s="246"/>
      <c r="I80" s="1">
        <v>72</v>
      </c>
      <c r="J80" s="71">
        <f>J81-J82</f>
        <v>92177988</v>
      </c>
      <c r="K80" s="71">
        <f>K81-K82</f>
        <v>94519539</v>
      </c>
    </row>
    <row r="81" spans="1:11" ht="12.75">
      <c r="A81" s="254" t="s">
        <v>167</v>
      </c>
      <c r="B81" s="255"/>
      <c r="C81" s="255"/>
      <c r="D81" s="255"/>
      <c r="E81" s="255"/>
      <c r="F81" s="255"/>
      <c r="G81" s="255"/>
      <c r="H81" s="256"/>
      <c r="I81" s="1">
        <v>73</v>
      </c>
      <c r="J81" s="7">
        <v>92177988</v>
      </c>
      <c r="K81" s="7">
        <v>94519539</v>
      </c>
    </row>
    <row r="82" spans="1:11" ht="12.75">
      <c r="A82" s="254" t="s">
        <v>168</v>
      </c>
      <c r="B82" s="255"/>
      <c r="C82" s="255"/>
      <c r="D82" s="255"/>
      <c r="E82" s="255"/>
      <c r="F82" s="255"/>
      <c r="G82" s="255"/>
      <c r="H82" s="256"/>
      <c r="I82" s="1">
        <v>74</v>
      </c>
      <c r="J82" s="7"/>
      <c r="K82" s="7"/>
    </row>
    <row r="83" spans="1:11" ht="12.75">
      <c r="A83" s="244" t="s">
        <v>235</v>
      </c>
      <c r="B83" s="245"/>
      <c r="C83" s="245"/>
      <c r="D83" s="245"/>
      <c r="E83" s="245"/>
      <c r="F83" s="245"/>
      <c r="G83" s="245"/>
      <c r="H83" s="246"/>
      <c r="I83" s="1">
        <v>75</v>
      </c>
      <c r="J83" s="71">
        <f>J84-J85</f>
        <v>926291</v>
      </c>
      <c r="K83" s="71">
        <f>K84-K85</f>
        <v>-141782711</v>
      </c>
    </row>
    <row r="84" spans="1:11" ht="12.75">
      <c r="A84" s="254" t="s">
        <v>169</v>
      </c>
      <c r="B84" s="255"/>
      <c r="C84" s="255"/>
      <c r="D84" s="255"/>
      <c r="E84" s="255"/>
      <c r="F84" s="255"/>
      <c r="G84" s="255"/>
      <c r="H84" s="256"/>
      <c r="I84" s="1">
        <v>76</v>
      </c>
      <c r="J84" s="7">
        <v>926291</v>
      </c>
      <c r="K84" s="7">
        <v>0</v>
      </c>
    </row>
    <row r="85" spans="1:11" ht="12.75">
      <c r="A85" s="254" t="s">
        <v>170</v>
      </c>
      <c r="B85" s="255"/>
      <c r="C85" s="255"/>
      <c r="D85" s="255"/>
      <c r="E85" s="255"/>
      <c r="F85" s="255"/>
      <c r="G85" s="255"/>
      <c r="H85" s="256"/>
      <c r="I85" s="1">
        <v>77</v>
      </c>
      <c r="J85" s="7"/>
      <c r="K85" s="7">
        <v>141782711</v>
      </c>
    </row>
    <row r="86" spans="1:11" ht="12.75">
      <c r="A86" s="244" t="s">
        <v>171</v>
      </c>
      <c r="B86" s="245"/>
      <c r="C86" s="245"/>
      <c r="D86" s="245"/>
      <c r="E86" s="245"/>
      <c r="F86" s="245"/>
      <c r="G86" s="245"/>
      <c r="H86" s="246"/>
      <c r="I86" s="1">
        <v>78</v>
      </c>
      <c r="J86" s="7">
        <v>6093739</v>
      </c>
      <c r="K86" s="7">
        <v>5936664</v>
      </c>
    </row>
    <row r="87" spans="1:11" ht="12.75">
      <c r="A87" s="237" t="s">
        <v>19</v>
      </c>
      <c r="B87" s="238"/>
      <c r="C87" s="238"/>
      <c r="D87" s="238"/>
      <c r="E87" s="238"/>
      <c r="F87" s="238"/>
      <c r="G87" s="238"/>
      <c r="H87" s="239"/>
      <c r="I87" s="1">
        <v>79</v>
      </c>
      <c r="J87" s="71">
        <f>SUM(J88:J90)</f>
        <v>49063981</v>
      </c>
      <c r="K87" s="71">
        <f>SUM(K88:K90)</f>
        <v>41049670</v>
      </c>
    </row>
    <row r="88" spans="1:11" ht="12.75">
      <c r="A88" s="244" t="s">
        <v>129</v>
      </c>
      <c r="B88" s="245"/>
      <c r="C88" s="245"/>
      <c r="D88" s="245"/>
      <c r="E88" s="245"/>
      <c r="F88" s="245"/>
      <c r="G88" s="245"/>
      <c r="H88" s="246"/>
      <c r="I88" s="1">
        <v>80</v>
      </c>
      <c r="J88" s="7">
        <v>4883000</v>
      </c>
      <c r="K88" s="7">
        <v>4883000</v>
      </c>
    </row>
    <row r="89" spans="1:11" ht="12.75">
      <c r="A89" s="244" t="s">
        <v>130</v>
      </c>
      <c r="B89" s="245"/>
      <c r="C89" s="245"/>
      <c r="D89" s="245"/>
      <c r="E89" s="245"/>
      <c r="F89" s="245"/>
      <c r="G89" s="245"/>
      <c r="H89" s="246"/>
      <c r="I89" s="1">
        <v>81</v>
      </c>
      <c r="J89" s="7"/>
      <c r="K89" s="7"/>
    </row>
    <row r="90" spans="1:11" ht="12.75">
      <c r="A90" s="244" t="s">
        <v>131</v>
      </c>
      <c r="B90" s="245"/>
      <c r="C90" s="245"/>
      <c r="D90" s="245"/>
      <c r="E90" s="245"/>
      <c r="F90" s="245"/>
      <c r="G90" s="245"/>
      <c r="H90" s="246"/>
      <c r="I90" s="1">
        <v>82</v>
      </c>
      <c r="J90" s="7">
        <v>44180981</v>
      </c>
      <c r="K90" s="7">
        <v>36166670</v>
      </c>
    </row>
    <row r="91" spans="1:11" ht="12.75">
      <c r="A91" s="237" t="s">
        <v>20</v>
      </c>
      <c r="B91" s="238"/>
      <c r="C91" s="238"/>
      <c r="D91" s="238"/>
      <c r="E91" s="238"/>
      <c r="F91" s="238"/>
      <c r="G91" s="238"/>
      <c r="H91" s="239"/>
      <c r="I91" s="1">
        <v>83</v>
      </c>
      <c r="J91" s="71">
        <f>SUM(J92:J100)</f>
        <v>251724051</v>
      </c>
      <c r="K91" s="71">
        <f>SUM(K92:K100)</f>
        <v>249867878</v>
      </c>
    </row>
    <row r="92" spans="1:11" ht="12.75">
      <c r="A92" s="244" t="s">
        <v>132</v>
      </c>
      <c r="B92" s="245"/>
      <c r="C92" s="245"/>
      <c r="D92" s="245"/>
      <c r="E92" s="245"/>
      <c r="F92" s="245"/>
      <c r="G92" s="245"/>
      <c r="H92" s="246"/>
      <c r="I92" s="1">
        <v>84</v>
      </c>
      <c r="J92" s="7"/>
      <c r="K92" s="7"/>
    </row>
    <row r="93" spans="1:11" ht="12.75">
      <c r="A93" s="244" t="s">
        <v>239</v>
      </c>
      <c r="B93" s="245"/>
      <c r="C93" s="245"/>
      <c r="D93" s="245"/>
      <c r="E93" s="245"/>
      <c r="F93" s="245"/>
      <c r="G93" s="245"/>
      <c r="H93" s="246"/>
      <c r="I93" s="1">
        <v>85</v>
      </c>
      <c r="J93" s="7">
        <v>28341701</v>
      </c>
      <c r="K93" s="7">
        <v>28176180</v>
      </c>
    </row>
    <row r="94" spans="1:11" ht="12.75">
      <c r="A94" s="244" t="s">
        <v>0</v>
      </c>
      <c r="B94" s="245"/>
      <c r="C94" s="245"/>
      <c r="D94" s="245"/>
      <c r="E94" s="245"/>
      <c r="F94" s="245"/>
      <c r="G94" s="245"/>
      <c r="H94" s="246"/>
      <c r="I94" s="1">
        <v>86</v>
      </c>
      <c r="J94" s="7">
        <v>223343733</v>
      </c>
      <c r="K94" s="7">
        <v>221688672</v>
      </c>
    </row>
    <row r="95" spans="1:11" ht="12.75">
      <c r="A95" s="244" t="s">
        <v>240</v>
      </c>
      <c r="B95" s="245"/>
      <c r="C95" s="245"/>
      <c r="D95" s="245"/>
      <c r="E95" s="245"/>
      <c r="F95" s="245"/>
      <c r="G95" s="245"/>
      <c r="H95" s="246"/>
      <c r="I95" s="1">
        <v>87</v>
      </c>
      <c r="J95" s="7"/>
      <c r="K95" s="7"/>
    </row>
    <row r="96" spans="1:11" ht="12.75">
      <c r="A96" s="244" t="s">
        <v>241</v>
      </c>
      <c r="B96" s="245"/>
      <c r="C96" s="245"/>
      <c r="D96" s="245"/>
      <c r="E96" s="245"/>
      <c r="F96" s="245"/>
      <c r="G96" s="245"/>
      <c r="H96" s="246"/>
      <c r="I96" s="1">
        <v>88</v>
      </c>
      <c r="J96" s="7"/>
      <c r="K96" s="7"/>
    </row>
    <row r="97" spans="1:11" ht="12.75">
      <c r="A97" s="244" t="s">
        <v>242</v>
      </c>
      <c r="B97" s="245"/>
      <c r="C97" s="245"/>
      <c r="D97" s="245"/>
      <c r="E97" s="245"/>
      <c r="F97" s="245"/>
      <c r="G97" s="245"/>
      <c r="H97" s="246"/>
      <c r="I97" s="1">
        <v>89</v>
      </c>
      <c r="J97" s="7"/>
      <c r="K97" s="7"/>
    </row>
    <row r="98" spans="1:11" ht="12.75">
      <c r="A98" s="244" t="s">
        <v>94</v>
      </c>
      <c r="B98" s="245"/>
      <c r="C98" s="245"/>
      <c r="D98" s="245"/>
      <c r="E98" s="245"/>
      <c r="F98" s="245"/>
      <c r="G98" s="245"/>
      <c r="H98" s="246"/>
      <c r="I98" s="1">
        <v>90</v>
      </c>
      <c r="J98" s="7"/>
      <c r="K98" s="7"/>
    </row>
    <row r="99" spans="1:11" ht="12.75">
      <c r="A99" s="244" t="s">
        <v>92</v>
      </c>
      <c r="B99" s="245"/>
      <c r="C99" s="245"/>
      <c r="D99" s="245"/>
      <c r="E99" s="245"/>
      <c r="F99" s="245"/>
      <c r="G99" s="245"/>
      <c r="H99" s="246"/>
      <c r="I99" s="1">
        <v>91</v>
      </c>
      <c r="J99" s="7"/>
      <c r="K99" s="7"/>
    </row>
    <row r="100" spans="1:11" ht="12.75">
      <c r="A100" s="244" t="s">
        <v>93</v>
      </c>
      <c r="B100" s="245"/>
      <c r="C100" s="245"/>
      <c r="D100" s="245"/>
      <c r="E100" s="245"/>
      <c r="F100" s="245"/>
      <c r="G100" s="245"/>
      <c r="H100" s="246"/>
      <c r="I100" s="1">
        <v>92</v>
      </c>
      <c r="J100" s="7">
        <v>38617</v>
      </c>
      <c r="K100" s="7">
        <v>3026</v>
      </c>
    </row>
    <row r="101" spans="1:11" ht="12.75">
      <c r="A101" s="237" t="s">
        <v>21</v>
      </c>
      <c r="B101" s="238"/>
      <c r="C101" s="238"/>
      <c r="D101" s="238"/>
      <c r="E101" s="238"/>
      <c r="F101" s="238"/>
      <c r="G101" s="238"/>
      <c r="H101" s="239"/>
      <c r="I101" s="1">
        <v>93</v>
      </c>
      <c r="J101" s="71">
        <f>SUM(J102:J113)</f>
        <v>339590300</v>
      </c>
      <c r="K101" s="71">
        <f>SUM(K102:K113)</f>
        <v>346197633</v>
      </c>
    </row>
    <row r="102" spans="1:11" ht="12.75">
      <c r="A102" s="244" t="s">
        <v>132</v>
      </c>
      <c r="B102" s="245"/>
      <c r="C102" s="245"/>
      <c r="D102" s="245"/>
      <c r="E102" s="245"/>
      <c r="F102" s="245"/>
      <c r="G102" s="245"/>
      <c r="H102" s="246"/>
      <c r="I102" s="1">
        <v>94</v>
      </c>
      <c r="J102" s="7"/>
      <c r="K102" s="7"/>
    </row>
    <row r="103" spans="1:11" ht="12.75">
      <c r="A103" s="244" t="s">
        <v>239</v>
      </c>
      <c r="B103" s="245"/>
      <c r="C103" s="245"/>
      <c r="D103" s="245"/>
      <c r="E103" s="245"/>
      <c r="F103" s="245"/>
      <c r="G103" s="245"/>
      <c r="H103" s="246"/>
      <c r="I103" s="1">
        <v>95</v>
      </c>
      <c r="J103" s="7">
        <v>53958842</v>
      </c>
      <c r="K103" s="7">
        <v>45874343</v>
      </c>
    </row>
    <row r="104" spans="1:11" ht="12.75">
      <c r="A104" s="244" t="s">
        <v>0</v>
      </c>
      <c r="B104" s="245"/>
      <c r="C104" s="245"/>
      <c r="D104" s="245"/>
      <c r="E104" s="245"/>
      <c r="F104" s="245"/>
      <c r="G104" s="245"/>
      <c r="H104" s="246"/>
      <c r="I104" s="1">
        <v>96</v>
      </c>
      <c r="J104" s="7">
        <v>40098010</v>
      </c>
      <c r="K104" s="7">
        <v>37643433</v>
      </c>
    </row>
    <row r="105" spans="1:11" ht="12.75">
      <c r="A105" s="244" t="s">
        <v>240</v>
      </c>
      <c r="B105" s="245"/>
      <c r="C105" s="245"/>
      <c r="D105" s="245"/>
      <c r="E105" s="245"/>
      <c r="F105" s="245"/>
      <c r="G105" s="245"/>
      <c r="H105" s="246"/>
      <c r="I105" s="1">
        <v>97</v>
      </c>
      <c r="J105" s="7">
        <v>96611596</v>
      </c>
      <c r="K105" s="7">
        <v>104987771</v>
      </c>
    </row>
    <row r="106" spans="1:11" ht="12.75">
      <c r="A106" s="244" t="s">
        <v>241</v>
      </c>
      <c r="B106" s="245"/>
      <c r="C106" s="245"/>
      <c r="D106" s="245"/>
      <c r="E106" s="245"/>
      <c r="F106" s="245"/>
      <c r="G106" s="245"/>
      <c r="H106" s="246"/>
      <c r="I106" s="1">
        <v>98</v>
      </c>
      <c r="J106" s="7">
        <v>121305286</v>
      </c>
      <c r="K106" s="7">
        <v>135358834</v>
      </c>
    </row>
    <row r="107" spans="1:11" ht="12.75">
      <c r="A107" s="244" t="s">
        <v>242</v>
      </c>
      <c r="B107" s="245"/>
      <c r="C107" s="245"/>
      <c r="D107" s="245"/>
      <c r="E107" s="245"/>
      <c r="F107" s="245"/>
      <c r="G107" s="245"/>
      <c r="H107" s="246"/>
      <c r="I107" s="1">
        <v>99</v>
      </c>
      <c r="J107" s="7">
        <v>13842800</v>
      </c>
      <c r="K107" s="7">
        <v>1875830</v>
      </c>
    </row>
    <row r="108" spans="1:11" ht="12.75">
      <c r="A108" s="244" t="s">
        <v>94</v>
      </c>
      <c r="B108" s="245"/>
      <c r="C108" s="245"/>
      <c r="D108" s="245"/>
      <c r="E108" s="245"/>
      <c r="F108" s="245"/>
      <c r="G108" s="245"/>
      <c r="H108" s="246"/>
      <c r="I108" s="1">
        <v>100</v>
      </c>
      <c r="J108" s="7"/>
      <c r="K108" s="7"/>
    </row>
    <row r="109" spans="1:11" ht="12.75">
      <c r="A109" s="244" t="s">
        <v>95</v>
      </c>
      <c r="B109" s="245"/>
      <c r="C109" s="245"/>
      <c r="D109" s="245"/>
      <c r="E109" s="245"/>
      <c r="F109" s="245"/>
      <c r="G109" s="245"/>
      <c r="H109" s="246"/>
      <c r="I109" s="1">
        <v>101</v>
      </c>
      <c r="J109" s="7">
        <v>5017650</v>
      </c>
      <c r="K109" s="7">
        <v>4904988</v>
      </c>
    </row>
    <row r="110" spans="1:11" ht="12.75">
      <c r="A110" s="244" t="s">
        <v>96</v>
      </c>
      <c r="B110" s="245"/>
      <c r="C110" s="245"/>
      <c r="D110" s="245"/>
      <c r="E110" s="245"/>
      <c r="F110" s="245"/>
      <c r="G110" s="245"/>
      <c r="H110" s="246"/>
      <c r="I110" s="1">
        <v>102</v>
      </c>
      <c r="J110" s="7">
        <v>5750378</v>
      </c>
      <c r="K110" s="7">
        <v>13174186</v>
      </c>
    </row>
    <row r="111" spans="1:11" ht="12.75">
      <c r="A111" s="244" t="s">
        <v>99</v>
      </c>
      <c r="B111" s="245"/>
      <c r="C111" s="245"/>
      <c r="D111" s="245"/>
      <c r="E111" s="245"/>
      <c r="F111" s="245"/>
      <c r="G111" s="245"/>
      <c r="H111" s="246"/>
      <c r="I111" s="1">
        <v>103</v>
      </c>
      <c r="J111" s="7">
        <v>368976</v>
      </c>
      <c r="K111" s="7">
        <v>368976</v>
      </c>
    </row>
    <row r="112" spans="1:11" ht="12.75">
      <c r="A112" s="244" t="s">
        <v>97</v>
      </c>
      <c r="B112" s="245"/>
      <c r="C112" s="245"/>
      <c r="D112" s="245"/>
      <c r="E112" s="245"/>
      <c r="F112" s="245"/>
      <c r="G112" s="245"/>
      <c r="H112" s="246"/>
      <c r="I112" s="1">
        <v>104</v>
      </c>
      <c r="J112" s="7"/>
      <c r="K112" s="7"/>
    </row>
    <row r="113" spans="1:11" ht="12.75">
      <c r="A113" s="244" t="s">
        <v>98</v>
      </c>
      <c r="B113" s="245"/>
      <c r="C113" s="245"/>
      <c r="D113" s="245"/>
      <c r="E113" s="245"/>
      <c r="F113" s="245"/>
      <c r="G113" s="245"/>
      <c r="H113" s="246"/>
      <c r="I113" s="1">
        <v>105</v>
      </c>
      <c r="J113" s="7">
        <v>2636762</v>
      </c>
      <c r="K113" s="7">
        <v>2009272</v>
      </c>
    </row>
    <row r="114" spans="1:11" ht="12.75">
      <c r="A114" s="237" t="s">
        <v>1</v>
      </c>
      <c r="B114" s="238"/>
      <c r="C114" s="238"/>
      <c r="D114" s="238"/>
      <c r="E114" s="238"/>
      <c r="F114" s="238"/>
      <c r="G114" s="238"/>
      <c r="H114" s="239"/>
      <c r="I114" s="1">
        <v>106</v>
      </c>
      <c r="J114" s="7">
        <v>43934290</v>
      </c>
      <c r="K114" s="7">
        <v>40253773</v>
      </c>
    </row>
    <row r="115" spans="1:14" ht="12.75">
      <c r="A115" s="237" t="s">
        <v>25</v>
      </c>
      <c r="B115" s="238"/>
      <c r="C115" s="238"/>
      <c r="D115" s="238"/>
      <c r="E115" s="238"/>
      <c r="F115" s="238"/>
      <c r="G115" s="238"/>
      <c r="H115" s="239"/>
      <c r="I115" s="1">
        <v>107</v>
      </c>
      <c r="J115" s="71">
        <f>J70+J87+J91+J101+J114</f>
        <v>1009576160</v>
      </c>
      <c r="K115" s="71">
        <f>K70+K87+K91+K101+K114</f>
        <v>862635990</v>
      </c>
      <c r="M115" s="73"/>
      <c r="N115" s="73"/>
    </row>
    <row r="116" spans="1:13" ht="12.75">
      <c r="A116" s="247" t="s">
        <v>57</v>
      </c>
      <c r="B116" s="248"/>
      <c r="C116" s="248"/>
      <c r="D116" s="248"/>
      <c r="E116" s="248"/>
      <c r="F116" s="248"/>
      <c r="G116" s="248"/>
      <c r="H116" s="249"/>
      <c r="I116" s="2">
        <v>108</v>
      </c>
      <c r="J116" s="8">
        <v>0</v>
      </c>
      <c r="K116" s="8">
        <v>0</v>
      </c>
      <c r="M116" s="73"/>
    </row>
    <row r="117" spans="1:11" ht="12.75">
      <c r="A117" s="240" t="s">
        <v>347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</row>
    <row r="118" spans="1:11" ht="12.75">
      <c r="A118" s="250" t="s">
        <v>184</v>
      </c>
      <c r="B118" s="251"/>
      <c r="C118" s="251"/>
      <c r="D118" s="251"/>
      <c r="E118" s="251"/>
      <c r="F118" s="251"/>
      <c r="G118" s="251"/>
      <c r="H118" s="251"/>
      <c r="I118" s="252"/>
      <c r="J118" s="252"/>
      <c r="K118" s="253"/>
    </row>
    <row r="119" spans="1:11" ht="12.75">
      <c r="A119" s="244" t="s">
        <v>8</v>
      </c>
      <c r="B119" s="245"/>
      <c r="C119" s="245"/>
      <c r="D119" s="245"/>
      <c r="E119" s="245"/>
      <c r="F119" s="245"/>
      <c r="G119" s="245"/>
      <c r="H119" s="246"/>
      <c r="I119" s="1">
        <v>109</v>
      </c>
      <c r="J119" s="7">
        <v>319169799</v>
      </c>
      <c r="K119" s="7">
        <v>179330372</v>
      </c>
    </row>
    <row r="120" spans="1:13" ht="12.75">
      <c r="A120" s="263" t="s">
        <v>9</v>
      </c>
      <c r="B120" s="264"/>
      <c r="C120" s="264"/>
      <c r="D120" s="264"/>
      <c r="E120" s="264"/>
      <c r="F120" s="264"/>
      <c r="G120" s="264"/>
      <c r="H120" s="265"/>
      <c r="I120" s="4">
        <v>110</v>
      </c>
      <c r="J120" s="8">
        <v>6093739</v>
      </c>
      <c r="K120" s="8">
        <v>5936664</v>
      </c>
      <c r="M120" s="73"/>
    </row>
    <row r="121" spans="1:11" ht="12.75">
      <c r="A121" s="74"/>
      <c r="B121" s="74"/>
      <c r="C121" s="74"/>
      <c r="D121" s="74"/>
      <c r="E121" s="74"/>
      <c r="F121" s="74"/>
      <c r="G121" s="74"/>
      <c r="H121" s="74"/>
      <c r="I121" s="75"/>
      <c r="J121" s="76"/>
      <c r="K121" s="76"/>
    </row>
    <row r="122" spans="1:11" ht="12.75">
      <c r="A122" s="266" t="s">
        <v>348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1:11" ht="12.75">
      <c r="A123" s="266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</sheetData>
  <sheetProtection/>
  <mergeCells count="123">
    <mergeCell ref="A120:H120"/>
    <mergeCell ref="A122:K122"/>
    <mergeCell ref="A123:K123"/>
    <mergeCell ref="A2:J2"/>
    <mergeCell ref="A4:K4"/>
    <mergeCell ref="A6:H6"/>
    <mergeCell ref="A7:K7"/>
    <mergeCell ref="A68:H68"/>
    <mergeCell ref="A69:K69"/>
    <mergeCell ref="A5:H5"/>
    <mergeCell ref="A8:H8"/>
    <mergeCell ref="A3:K3"/>
    <mergeCell ref="A1:J1"/>
    <mergeCell ref="K1:K2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70:H70"/>
    <mergeCell ref="A71:H71"/>
    <mergeCell ref="A72:H72"/>
    <mergeCell ref="A65:H65"/>
    <mergeCell ref="A66:H66"/>
    <mergeCell ref="A67:H67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5:H115"/>
    <mergeCell ref="A117:K117"/>
    <mergeCell ref="A113:H113"/>
    <mergeCell ref="A114:H114"/>
    <mergeCell ref="A119:H119"/>
    <mergeCell ref="A116:H116"/>
    <mergeCell ref="A118:K118"/>
  </mergeCells>
  <dataValidations count="5">
    <dataValidation type="whole" operator="greaterThanOrEqual" allowBlank="1" showInputMessage="1" showErrorMessage="1" errorTitle="Pogrešan unos" error="Mogu se unijeti samo cjelobrojne pozitivne vrijednosti." sqref="J71:K71 J80:K85 J8:K68 J73:K78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6">
      <selection activeCell="O71" sqref="O71"/>
    </sheetView>
  </sheetViews>
  <sheetFormatPr defaultColWidth="9.140625" defaultRowHeight="12.75"/>
  <cols>
    <col min="1" max="9" width="9.140625" style="27" customWidth="1"/>
    <col min="10" max="10" width="12.57421875" style="27" customWidth="1"/>
    <col min="11" max="11" width="11.421875" style="27" customWidth="1"/>
    <col min="12" max="12" width="11.28125" style="27" customWidth="1"/>
    <col min="13" max="13" width="11.57421875" style="27" customWidth="1"/>
    <col min="14" max="16384" width="9.140625" style="27" customWidth="1"/>
  </cols>
  <sheetData>
    <row r="1" spans="1:13" ht="12.75" customHeight="1">
      <c r="A1" s="259" t="s">
        <v>152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68" t="s">
        <v>376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3.5" customHeight="1" thickBot="1">
      <c r="A3" s="310" t="s">
        <v>343</v>
      </c>
      <c r="B3" s="311"/>
      <c r="C3" s="311"/>
      <c r="D3" s="311"/>
      <c r="E3" s="311"/>
      <c r="F3" s="311"/>
      <c r="G3" s="311"/>
      <c r="H3" s="311"/>
      <c r="I3" s="311"/>
      <c r="J3" s="311"/>
      <c r="K3" s="321"/>
      <c r="L3" s="310"/>
      <c r="M3" s="311"/>
    </row>
    <row r="4" spans="1:13" ht="23.25">
      <c r="A4" s="312" t="s">
        <v>59</v>
      </c>
      <c r="B4" s="313"/>
      <c r="C4" s="313"/>
      <c r="D4" s="313"/>
      <c r="E4" s="313"/>
      <c r="F4" s="313"/>
      <c r="G4" s="313"/>
      <c r="H4" s="313"/>
      <c r="I4" s="55" t="s">
        <v>275</v>
      </c>
      <c r="J4" s="316" t="s">
        <v>379</v>
      </c>
      <c r="K4" s="317"/>
      <c r="L4" s="318" t="s">
        <v>378</v>
      </c>
      <c r="M4" s="317"/>
    </row>
    <row r="5" spans="1:13" ht="12.75">
      <c r="A5" s="319"/>
      <c r="B5" s="320"/>
      <c r="C5" s="320"/>
      <c r="D5" s="320"/>
      <c r="E5" s="320"/>
      <c r="F5" s="320"/>
      <c r="G5" s="320"/>
      <c r="H5" s="320"/>
      <c r="I5" s="30"/>
      <c r="J5" s="31" t="s">
        <v>304</v>
      </c>
      <c r="K5" s="56" t="s">
        <v>305</v>
      </c>
      <c r="L5" s="104" t="s">
        <v>304</v>
      </c>
      <c r="M5" s="56" t="s">
        <v>305</v>
      </c>
    </row>
    <row r="6" spans="1:13" ht="12.75">
      <c r="A6" s="314">
        <v>1</v>
      </c>
      <c r="B6" s="315"/>
      <c r="C6" s="315"/>
      <c r="D6" s="315"/>
      <c r="E6" s="315"/>
      <c r="F6" s="315"/>
      <c r="G6" s="315"/>
      <c r="H6" s="315"/>
      <c r="I6" s="33">
        <v>2</v>
      </c>
      <c r="J6" s="31">
        <v>3</v>
      </c>
      <c r="K6" s="56">
        <v>4</v>
      </c>
      <c r="L6" s="104">
        <v>5</v>
      </c>
      <c r="M6" s="56">
        <v>6</v>
      </c>
    </row>
    <row r="7" spans="1:13" ht="12.75">
      <c r="A7" s="298" t="s">
        <v>26</v>
      </c>
      <c r="B7" s="251"/>
      <c r="C7" s="251"/>
      <c r="D7" s="251"/>
      <c r="E7" s="251"/>
      <c r="F7" s="251"/>
      <c r="G7" s="251"/>
      <c r="H7" s="257"/>
      <c r="I7" s="3">
        <v>111</v>
      </c>
      <c r="J7" s="111">
        <f>SUM(J8:J9)</f>
        <v>594041629</v>
      </c>
      <c r="K7" s="112">
        <f>SUM(K8:K9)</f>
        <v>158304266</v>
      </c>
      <c r="L7" s="113">
        <f>SUM(L8:L9)</f>
        <v>588307829</v>
      </c>
      <c r="M7" s="112">
        <f>SUM(M8:M9)</f>
        <v>115609511</v>
      </c>
    </row>
    <row r="8" spans="1:13" ht="12.75">
      <c r="A8" s="288" t="s">
        <v>150</v>
      </c>
      <c r="B8" s="238"/>
      <c r="C8" s="238"/>
      <c r="D8" s="238"/>
      <c r="E8" s="238"/>
      <c r="F8" s="238"/>
      <c r="G8" s="238"/>
      <c r="H8" s="239"/>
      <c r="I8" s="1">
        <v>112</v>
      </c>
      <c r="J8" s="7">
        <v>502889677</v>
      </c>
      <c r="K8" s="158">
        <v>127247126</v>
      </c>
      <c r="L8" s="102">
        <v>514237112</v>
      </c>
      <c r="M8" s="106">
        <v>91077420</v>
      </c>
    </row>
    <row r="9" spans="1:13" ht="12.75">
      <c r="A9" s="288" t="s">
        <v>103</v>
      </c>
      <c r="B9" s="238"/>
      <c r="C9" s="238"/>
      <c r="D9" s="238"/>
      <c r="E9" s="238"/>
      <c r="F9" s="238"/>
      <c r="G9" s="238"/>
      <c r="H9" s="239"/>
      <c r="I9" s="1">
        <v>113</v>
      </c>
      <c r="J9" s="7">
        <v>91151952</v>
      </c>
      <c r="K9" s="158">
        <v>31057140</v>
      </c>
      <c r="L9" s="102">
        <v>74070717</v>
      </c>
      <c r="M9" s="106">
        <v>24532091</v>
      </c>
    </row>
    <row r="10" spans="1:13" ht="12.75">
      <c r="A10" s="288" t="s">
        <v>12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14">
        <f>J11+J12+J16+J20+J21+J22+J25+J26</f>
        <v>598019542</v>
      </c>
      <c r="K10" s="115">
        <f>K11+K12+K16+K20+K21+K22+K25+K26</f>
        <v>145234399</v>
      </c>
      <c r="L10" s="115">
        <f>L11+L12+L16+L20+L21+L22+L25+L26</f>
        <v>731239669</v>
      </c>
      <c r="M10" s="115">
        <f>M11+M12+M16+M20+M21+M22+M25+M26</f>
        <v>245160675</v>
      </c>
    </row>
    <row r="11" spans="1:13" ht="12.75">
      <c r="A11" s="288" t="s">
        <v>104</v>
      </c>
      <c r="B11" s="238"/>
      <c r="C11" s="238"/>
      <c r="D11" s="238"/>
      <c r="E11" s="238"/>
      <c r="F11" s="238"/>
      <c r="G11" s="238"/>
      <c r="H11" s="239"/>
      <c r="I11" s="1">
        <v>115</v>
      </c>
      <c r="J11" s="7">
        <v>1590721</v>
      </c>
      <c r="K11" s="158">
        <v>-4465703</v>
      </c>
      <c r="L11" s="102">
        <v>29872588</v>
      </c>
      <c r="M11" s="106">
        <v>34565408</v>
      </c>
    </row>
    <row r="12" spans="1:13" ht="12.75">
      <c r="A12" s="288" t="s">
        <v>22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14">
        <f>SUM(J13:J15)</f>
        <v>435929855</v>
      </c>
      <c r="K12" s="115">
        <f>SUM(K13:K15)</f>
        <v>103415676</v>
      </c>
      <c r="L12" s="116">
        <f>SUM(L13:L15)</f>
        <v>437598595</v>
      </c>
      <c r="M12" s="159">
        <f>SUM(M13:M15)</f>
        <v>121066589</v>
      </c>
    </row>
    <row r="13" spans="1:13" ht="12.75">
      <c r="A13" s="309" t="s">
        <v>146</v>
      </c>
      <c r="B13" s="245"/>
      <c r="C13" s="245"/>
      <c r="D13" s="245"/>
      <c r="E13" s="245"/>
      <c r="F13" s="245"/>
      <c r="G13" s="245"/>
      <c r="H13" s="246"/>
      <c r="I13" s="1">
        <v>117</v>
      </c>
      <c r="J13" s="7">
        <v>88383959</v>
      </c>
      <c r="K13" s="158">
        <v>21903890</v>
      </c>
      <c r="L13" s="102">
        <v>92900187</v>
      </c>
      <c r="M13" s="106">
        <v>16536119</v>
      </c>
    </row>
    <row r="14" spans="1:13" ht="12.75">
      <c r="A14" s="309" t="s">
        <v>147</v>
      </c>
      <c r="B14" s="245"/>
      <c r="C14" s="245"/>
      <c r="D14" s="245"/>
      <c r="E14" s="245"/>
      <c r="F14" s="245"/>
      <c r="G14" s="245"/>
      <c r="H14" s="246"/>
      <c r="I14" s="1">
        <v>118</v>
      </c>
      <c r="J14" s="7">
        <v>24852582</v>
      </c>
      <c r="K14" s="158">
        <v>6389787</v>
      </c>
      <c r="L14" s="102">
        <v>25993433</v>
      </c>
      <c r="M14" s="106">
        <v>9617617</v>
      </c>
    </row>
    <row r="15" spans="1:13" ht="12.75">
      <c r="A15" s="309" t="s">
        <v>61</v>
      </c>
      <c r="B15" s="245"/>
      <c r="C15" s="245"/>
      <c r="D15" s="245"/>
      <c r="E15" s="245"/>
      <c r="F15" s="245"/>
      <c r="G15" s="245"/>
      <c r="H15" s="246"/>
      <c r="I15" s="1">
        <v>119</v>
      </c>
      <c r="J15" s="7">
        <v>322693314</v>
      </c>
      <c r="K15" s="158">
        <v>75121999</v>
      </c>
      <c r="L15" s="102">
        <v>318704975</v>
      </c>
      <c r="M15" s="106">
        <v>94912853</v>
      </c>
    </row>
    <row r="16" spans="1:13" ht="12.75">
      <c r="A16" s="288" t="s">
        <v>23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14">
        <f>SUM(J17:J19)</f>
        <v>81742987</v>
      </c>
      <c r="K16" s="115">
        <f>SUM(K17:K19)</f>
        <v>20181180</v>
      </c>
      <c r="L16" s="116">
        <f>SUM(L17:L19)</f>
        <v>86379509</v>
      </c>
      <c r="M16" s="115">
        <f>SUM(M17:M19)</f>
        <v>20607640</v>
      </c>
    </row>
    <row r="17" spans="1:13" ht="12.75">
      <c r="A17" s="309" t="s">
        <v>62</v>
      </c>
      <c r="B17" s="245"/>
      <c r="C17" s="245"/>
      <c r="D17" s="245"/>
      <c r="E17" s="245"/>
      <c r="F17" s="245"/>
      <c r="G17" s="245"/>
      <c r="H17" s="246"/>
      <c r="I17" s="1">
        <v>121</v>
      </c>
      <c r="J17" s="7">
        <v>49907905</v>
      </c>
      <c r="K17" s="158">
        <v>12430205</v>
      </c>
      <c r="L17" s="102">
        <v>53452276</v>
      </c>
      <c r="M17" s="106">
        <v>12809365</v>
      </c>
    </row>
    <row r="18" spans="1:13" ht="12.75">
      <c r="A18" s="309" t="s">
        <v>63</v>
      </c>
      <c r="B18" s="245"/>
      <c r="C18" s="245"/>
      <c r="D18" s="245"/>
      <c r="E18" s="245"/>
      <c r="F18" s="245"/>
      <c r="G18" s="245"/>
      <c r="H18" s="246"/>
      <c r="I18" s="1">
        <v>122</v>
      </c>
      <c r="J18" s="7">
        <v>19465285</v>
      </c>
      <c r="K18" s="158">
        <v>4714624</v>
      </c>
      <c r="L18" s="102">
        <v>20888297</v>
      </c>
      <c r="M18" s="106">
        <v>4908484</v>
      </c>
    </row>
    <row r="19" spans="1:13" ht="12.75">
      <c r="A19" s="309" t="s">
        <v>64</v>
      </c>
      <c r="B19" s="245"/>
      <c r="C19" s="245"/>
      <c r="D19" s="245"/>
      <c r="E19" s="245"/>
      <c r="F19" s="245"/>
      <c r="G19" s="245"/>
      <c r="H19" s="246"/>
      <c r="I19" s="1">
        <v>123</v>
      </c>
      <c r="J19" s="7">
        <v>12369797</v>
      </c>
      <c r="K19" s="158">
        <v>3036351</v>
      </c>
      <c r="L19" s="102">
        <v>12038936</v>
      </c>
      <c r="M19" s="106">
        <v>2889791</v>
      </c>
    </row>
    <row r="20" spans="1:13" ht="12.75">
      <c r="A20" s="288" t="s">
        <v>105</v>
      </c>
      <c r="B20" s="238"/>
      <c r="C20" s="238"/>
      <c r="D20" s="238"/>
      <c r="E20" s="238"/>
      <c r="F20" s="238"/>
      <c r="G20" s="238"/>
      <c r="H20" s="239"/>
      <c r="I20" s="1">
        <v>124</v>
      </c>
      <c r="J20" s="7">
        <v>33375958</v>
      </c>
      <c r="K20" s="158">
        <v>9987434</v>
      </c>
      <c r="L20" s="102">
        <v>31820442</v>
      </c>
      <c r="M20" s="106">
        <v>7689633</v>
      </c>
    </row>
    <row r="21" spans="1:13" ht="12.75">
      <c r="A21" s="288" t="s">
        <v>106</v>
      </c>
      <c r="B21" s="238"/>
      <c r="C21" s="238"/>
      <c r="D21" s="238"/>
      <c r="E21" s="238"/>
      <c r="F21" s="238"/>
      <c r="G21" s="238"/>
      <c r="H21" s="239"/>
      <c r="I21" s="1">
        <v>125</v>
      </c>
      <c r="J21" s="7">
        <v>37030309</v>
      </c>
      <c r="K21" s="158">
        <v>9936445</v>
      </c>
      <c r="L21" s="102">
        <v>33699204</v>
      </c>
      <c r="M21" s="106">
        <v>8599714</v>
      </c>
    </row>
    <row r="22" spans="1:13" ht="12.75">
      <c r="A22" s="288" t="s">
        <v>24</v>
      </c>
      <c r="B22" s="238"/>
      <c r="C22" s="238"/>
      <c r="D22" s="238"/>
      <c r="E22" s="238"/>
      <c r="F22" s="238"/>
      <c r="G22" s="238"/>
      <c r="H22" s="239"/>
      <c r="I22" s="1">
        <v>126</v>
      </c>
      <c r="J22" s="114">
        <f>SUM(J23:J24)</f>
        <v>2540231</v>
      </c>
      <c r="K22" s="115">
        <f>SUM(K23:K24)</f>
        <v>2331079</v>
      </c>
      <c r="L22" s="116">
        <f>SUM(L23:L24)</f>
        <v>217892</v>
      </c>
      <c r="M22" s="115">
        <f>SUM(M23:M24)</f>
        <v>90064</v>
      </c>
    </row>
    <row r="23" spans="1:13" ht="12.75">
      <c r="A23" s="309" t="s">
        <v>137</v>
      </c>
      <c r="B23" s="245"/>
      <c r="C23" s="245"/>
      <c r="D23" s="245"/>
      <c r="E23" s="245"/>
      <c r="F23" s="245"/>
      <c r="G23" s="245"/>
      <c r="H23" s="246"/>
      <c r="I23" s="1">
        <v>127</v>
      </c>
      <c r="J23" s="7"/>
      <c r="K23" s="158"/>
      <c r="L23" s="102"/>
      <c r="M23" s="57"/>
    </row>
    <row r="24" spans="1:13" ht="12.75">
      <c r="A24" s="309" t="s">
        <v>138</v>
      </c>
      <c r="B24" s="245"/>
      <c r="C24" s="245"/>
      <c r="D24" s="245"/>
      <c r="E24" s="245"/>
      <c r="F24" s="245"/>
      <c r="G24" s="245"/>
      <c r="H24" s="246"/>
      <c r="I24" s="1">
        <v>128</v>
      </c>
      <c r="J24" s="7">
        <v>2540231</v>
      </c>
      <c r="K24" s="158">
        <v>2331079</v>
      </c>
      <c r="L24" s="102">
        <v>217892</v>
      </c>
      <c r="M24" s="106">
        <v>90064</v>
      </c>
    </row>
    <row r="25" spans="1:13" ht="12.75">
      <c r="A25" s="288" t="s">
        <v>107</v>
      </c>
      <c r="B25" s="238"/>
      <c r="C25" s="238"/>
      <c r="D25" s="238"/>
      <c r="E25" s="238"/>
      <c r="F25" s="238"/>
      <c r="G25" s="238"/>
      <c r="H25" s="239"/>
      <c r="I25" s="1">
        <v>129</v>
      </c>
      <c r="J25" s="7">
        <v>3129605</v>
      </c>
      <c r="K25" s="158">
        <v>3201729</v>
      </c>
      <c r="L25" s="102">
        <v>105884905</v>
      </c>
      <c r="M25" s="106">
        <v>48087712</v>
      </c>
    </row>
    <row r="26" spans="1:13" ht="12.75">
      <c r="A26" s="288" t="s">
        <v>50</v>
      </c>
      <c r="B26" s="238"/>
      <c r="C26" s="238"/>
      <c r="D26" s="238"/>
      <c r="E26" s="238"/>
      <c r="F26" s="238"/>
      <c r="G26" s="238"/>
      <c r="H26" s="239"/>
      <c r="I26" s="1">
        <v>130</v>
      </c>
      <c r="J26" s="7">
        <v>2679876</v>
      </c>
      <c r="K26" s="158">
        <v>646559</v>
      </c>
      <c r="L26" s="102">
        <v>5766534</v>
      </c>
      <c r="M26" s="106">
        <v>4453915</v>
      </c>
    </row>
    <row r="27" spans="1:13" s="162" customFormat="1" ht="12.75">
      <c r="A27" s="288" t="s">
        <v>364</v>
      </c>
      <c r="B27" s="238"/>
      <c r="C27" s="238"/>
      <c r="D27" s="238"/>
      <c r="E27" s="238"/>
      <c r="F27" s="238"/>
      <c r="G27" s="238"/>
      <c r="H27" s="239"/>
      <c r="I27" s="1">
        <v>131</v>
      </c>
      <c r="J27" s="114">
        <f>SUM(J28:J32)</f>
        <v>20225203</v>
      </c>
      <c r="K27" s="115">
        <f>SUM(K28:K32)</f>
        <v>7395640</v>
      </c>
      <c r="L27" s="116">
        <f>SUM(L28:L32)</f>
        <v>21603756</v>
      </c>
      <c r="M27" s="115">
        <f>SUM(M28:M32)</f>
        <v>6033118</v>
      </c>
    </row>
    <row r="28" spans="1:13" ht="24.75" customHeight="1">
      <c r="A28" s="288" t="s">
        <v>223</v>
      </c>
      <c r="B28" s="238"/>
      <c r="C28" s="238"/>
      <c r="D28" s="238"/>
      <c r="E28" s="238"/>
      <c r="F28" s="238"/>
      <c r="G28" s="238"/>
      <c r="H28" s="239"/>
      <c r="I28" s="1">
        <v>132</v>
      </c>
      <c r="J28" s="7">
        <v>1297831</v>
      </c>
      <c r="K28" s="158">
        <v>265293</v>
      </c>
      <c r="L28" s="102">
        <v>3923457</v>
      </c>
      <c r="M28" s="106">
        <v>809256</v>
      </c>
    </row>
    <row r="29" spans="1:13" ht="27.75" customHeight="1">
      <c r="A29" s="288" t="s">
        <v>153</v>
      </c>
      <c r="B29" s="238"/>
      <c r="C29" s="238"/>
      <c r="D29" s="238"/>
      <c r="E29" s="238"/>
      <c r="F29" s="238"/>
      <c r="G29" s="238"/>
      <c r="H29" s="239"/>
      <c r="I29" s="1">
        <v>133</v>
      </c>
      <c r="J29" s="7">
        <v>18761617</v>
      </c>
      <c r="K29" s="158">
        <v>8692179</v>
      </c>
      <c r="L29" s="102">
        <v>14658780</v>
      </c>
      <c r="M29" s="106">
        <v>5739814</v>
      </c>
    </row>
    <row r="30" spans="1:13" ht="12.75">
      <c r="A30" s="288" t="s">
        <v>139</v>
      </c>
      <c r="B30" s="238"/>
      <c r="C30" s="238"/>
      <c r="D30" s="238"/>
      <c r="E30" s="238"/>
      <c r="F30" s="238"/>
      <c r="G30" s="238"/>
      <c r="H30" s="239"/>
      <c r="I30" s="1">
        <v>134</v>
      </c>
      <c r="J30" s="7"/>
      <c r="K30" s="158">
        <v>0</v>
      </c>
      <c r="L30" s="102"/>
      <c r="M30" s="106"/>
    </row>
    <row r="31" spans="1:13" ht="12.75">
      <c r="A31" s="288" t="s">
        <v>219</v>
      </c>
      <c r="B31" s="238"/>
      <c r="C31" s="238"/>
      <c r="D31" s="238"/>
      <c r="E31" s="238"/>
      <c r="F31" s="238"/>
      <c r="G31" s="238"/>
      <c r="H31" s="239"/>
      <c r="I31" s="1">
        <v>135</v>
      </c>
      <c r="J31" s="7">
        <v>162639</v>
      </c>
      <c r="K31" s="158">
        <v>17535</v>
      </c>
      <c r="L31" s="102">
        <v>765308</v>
      </c>
      <c r="M31" s="106">
        <v>-471784</v>
      </c>
    </row>
    <row r="32" spans="1:13" ht="12.75">
      <c r="A32" s="288" t="s">
        <v>140</v>
      </c>
      <c r="B32" s="238"/>
      <c r="C32" s="238"/>
      <c r="D32" s="238"/>
      <c r="E32" s="238"/>
      <c r="F32" s="238"/>
      <c r="G32" s="238"/>
      <c r="H32" s="239"/>
      <c r="I32" s="1">
        <v>136</v>
      </c>
      <c r="J32" s="7">
        <v>3116</v>
      </c>
      <c r="K32" s="158">
        <v>-1579367</v>
      </c>
      <c r="L32" s="102">
        <v>2256211</v>
      </c>
      <c r="M32" s="106">
        <v>-44168</v>
      </c>
    </row>
    <row r="33" spans="1:13" s="162" customFormat="1" ht="12.75">
      <c r="A33" s="288" t="s">
        <v>365</v>
      </c>
      <c r="B33" s="238"/>
      <c r="C33" s="238"/>
      <c r="D33" s="238"/>
      <c r="E33" s="238"/>
      <c r="F33" s="238"/>
      <c r="G33" s="238"/>
      <c r="H33" s="239"/>
      <c r="I33" s="1">
        <v>137</v>
      </c>
      <c r="J33" s="114">
        <f>SUM(J34:J37)</f>
        <v>14744500</v>
      </c>
      <c r="K33" s="115">
        <f>SUM(K34:K37)</f>
        <v>2653189</v>
      </c>
      <c r="L33" s="116">
        <f>SUM(L34:L37)</f>
        <v>20452610</v>
      </c>
      <c r="M33" s="115">
        <f>SUM(M34:M37)</f>
        <v>5205641</v>
      </c>
    </row>
    <row r="34" spans="1:13" ht="12.75">
      <c r="A34" s="288" t="s">
        <v>66</v>
      </c>
      <c r="B34" s="238"/>
      <c r="C34" s="238"/>
      <c r="D34" s="238"/>
      <c r="E34" s="238"/>
      <c r="F34" s="238"/>
      <c r="G34" s="238"/>
      <c r="H34" s="239"/>
      <c r="I34" s="1">
        <v>138</v>
      </c>
      <c r="J34" s="7">
        <v>487800</v>
      </c>
      <c r="K34" s="158">
        <v>-696384</v>
      </c>
      <c r="L34" s="102">
        <v>4022965</v>
      </c>
      <c r="M34" s="106">
        <v>327389</v>
      </c>
    </row>
    <row r="35" spans="1:13" ht="12.75">
      <c r="A35" s="288" t="s">
        <v>65</v>
      </c>
      <c r="B35" s="238"/>
      <c r="C35" s="238"/>
      <c r="D35" s="238"/>
      <c r="E35" s="238"/>
      <c r="F35" s="238"/>
      <c r="G35" s="238"/>
      <c r="H35" s="239"/>
      <c r="I35" s="1">
        <v>139</v>
      </c>
      <c r="J35" s="7">
        <v>14254600</v>
      </c>
      <c r="K35" s="158">
        <v>3016134</v>
      </c>
      <c r="L35" s="102">
        <v>14911109</v>
      </c>
      <c r="M35" s="106">
        <v>3487023</v>
      </c>
    </row>
    <row r="36" spans="1:13" ht="12.75">
      <c r="A36" s="288" t="s">
        <v>220</v>
      </c>
      <c r="B36" s="238"/>
      <c r="C36" s="238"/>
      <c r="D36" s="238"/>
      <c r="E36" s="238"/>
      <c r="F36" s="238"/>
      <c r="G36" s="238"/>
      <c r="H36" s="239"/>
      <c r="I36" s="1">
        <v>140</v>
      </c>
      <c r="J36" s="7"/>
      <c r="K36" s="158">
        <v>333439</v>
      </c>
      <c r="L36" s="102">
        <v>1391229</v>
      </c>
      <c r="M36" s="57">
        <v>1391229</v>
      </c>
    </row>
    <row r="37" spans="1:13" ht="12.75">
      <c r="A37" s="288" t="s">
        <v>67</v>
      </c>
      <c r="B37" s="238"/>
      <c r="C37" s="238"/>
      <c r="D37" s="238"/>
      <c r="E37" s="238"/>
      <c r="F37" s="238"/>
      <c r="G37" s="238"/>
      <c r="H37" s="239"/>
      <c r="I37" s="1">
        <v>141</v>
      </c>
      <c r="J37" s="7">
        <v>2100</v>
      </c>
      <c r="K37" s="158">
        <v>0</v>
      </c>
      <c r="L37" s="102">
        <v>127307</v>
      </c>
      <c r="M37" s="57">
        <v>0</v>
      </c>
    </row>
    <row r="38" spans="1:13" ht="12.75">
      <c r="A38" s="288" t="s">
        <v>193</v>
      </c>
      <c r="B38" s="238"/>
      <c r="C38" s="238"/>
      <c r="D38" s="238"/>
      <c r="E38" s="238"/>
      <c r="F38" s="238"/>
      <c r="G38" s="238"/>
      <c r="H38" s="239"/>
      <c r="I38" s="1">
        <v>142</v>
      </c>
      <c r="J38" s="7"/>
      <c r="K38" s="57"/>
      <c r="L38" s="102"/>
      <c r="M38" s="57"/>
    </row>
    <row r="39" spans="1:13" ht="12.75">
      <c r="A39" s="288" t="s">
        <v>194</v>
      </c>
      <c r="B39" s="238"/>
      <c r="C39" s="238"/>
      <c r="D39" s="238"/>
      <c r="E39" s="238"/>
      <c r="F39" s="238"/>
      <c r="G39" s="238"/>
      <c r="H39" s="239"/>
      <c r="I39" s="1">
        <v>143</v>
      </c>
      <c r="J39" s="7"/>
      <c r="K39" s="57"/>
      <c r="L39" s="102"/>
      <c r="M39" s="57"/>
    </row>
    <row r="40" spans="1:13" ht="12.75">
      <c r="A40" s="288" t="s">
        <v>221</v>
      </c>
      <c r="B40" s="238"/>
      <c r="C40" s="238"/>
      <c r="D40" s="238"/>
      <c r="E40" s="238"/>
      <c r="F40" s="238"/>
      <c r="G40" s="238"/>
      <c r="H40" s="239"/>
      <c r="I40" s="1">
        <v>144</v>
      </c>
      <c r="J40" s="7"/>
      <c r="K40" s="57"/>
      <c r="L40" s="102"/>
      <c r="M40" s="57"/>
    </row>
    <row r="41" spans="1:13" ht="12.75">
      <c r="A41" s="288" t="s">
        <v>222</v>
      </c>
      <c r="B41" s="238"/>
      <c r="C41" s="238"/>
      <c r="D41" s="238"/>
      <c r="E41" s="238"/>
      <c r="F41" s="238"/>
      <c r="G41" s="238"/>
      <c r="H41" s="239"/>
      <c r="I41" s="1">
        <v>145</v>
      </c>
      <c r="J41" s="7"/>
      <c r="K41" s="57"/>
      <c r="L41" s="102"/>
      <c r="M41" s="57"/>
    </row>
    <row r="42" spans="1:13" ht="12.75">
      <c r="A42" s="288" t="s">
        <v>211</v>
      </c>
      <c r="B42" s="238"/>
      <c r="C42" s="238"/>
      <c r="D42" s="238"/>
      <c r="E42" s="238"/>
      <c r="F42" s="238"/>
      <c r="G42" s="238"/>
      <c r="H42" s="239"/>
      <c r="I42" s="1">
        <v>146</v>
      </c>
      <c r="J42" s="114">
        <f>J7+J27+J38+J40</f>
        <v>614266832</v>
      </c>
      <c r="K42" s="115">
        <f>K7+K27+K38+K40</f>
        <v>165699906</v>
      </c>
      <c r="L42" s="116">
        <f>L7+L27+L38+L40</f>
        <v>609911585</v>
      </c>
      <c r="M42" s="115">
        <f>M7+M27+M38+M40</f>
        <v>121642629</v>
      </c>
    </row>
    <row r="43" spans="1:13" ht="12.75">
      <c r="A43" s="288" t="s">
        <v>212</v>
      </c>
      <c r="B43" s="238"/>
      <c r="C43" s="238"/>
      <c r="D43" s="238"/>
      <c r="E43" s="238"/>
      <c r="F43" s="238"/>
      <c r="G43" s="238"/>
      <c r="H43" s="239"/>
      <c r="I43" s="1">
        <v>147</v>
      </c>
      <c r="J43" s="114">
        <f>J10+J33+J39+J41</f>
        <v>612764042</v>
      </c>
      <c r="K43" s="115">
        <f>K10+K33+K39+K41</f>
        <v>147887588</v>
      </c>
      <c r="L43" s="116">
        <f>L10+L33+L39+L41</f>
        <v>751692279</v>
      </c>
      <c r="M43" s="115">
        <f>M10+M33+M39+M41</f>
        <v>250366316</v>
      </c>
    </row>
    <row r="44" spans="1:13" ht="12.75">
      <c r="A44" s="288" t="s">
        <v>232</v>
      </c>
      <c r="B44" s="238"/>
      <c r="C44" s="238"/>
      <c r="D44" s="238"/>
      <c r="E44" s="238"/>
      <c r="F44" s="238"/>
      <c r="G44" s="238"/>
      <c r="H44" s="239"/>
      <c r="I44" s="1">
        <v>148</v>
      </c>
      <c r="J44" s="114">
        <f>J42-J43</f>
        <v>1502790</v>
      </c>
      <c r="K44" s="115">
        <f>K42-K43</f>
        <v>17812318</v>
      </c>
      <c r="L44" s="116">
        <f>L42-L43</f>
        <v>-141780694</v>
      </c>
      <c r="M44" s="115">
        <f>M42-M43</f>
        <v>-128723687</v>
      </c>
    </row>
    <row r="45" spans="1:13" ht="12.75">
      <c r="A45" s="308" t="s">
        <v>214</v>
      </c>
      <c r="B45" s="255"/>
      <c r="C45" s="255"/>
      <c r="D45" s="255"/>
      <c r="E45" s="255"/>
      <c r="F45" s="255"/>
      <c r="G45" s="255"/>
      <c r="H45" s="256"/>
      <c r="I45" s="1">
        <v>149</v>
      </c>
      <c r="J45" s="28">
        <f>IF(J42&gt;J43,J42-J43,0)</f>
        <v>1502790</v>
      </c>
      <c r="K45" s="58">
        <f>IF(K42&gt;K43,K42-K43,0)</f>
        <v>17812318</v>
      </c>
      <c r="L45" s="103">
        <f>IF(L42&gt;L43,L42-L43,0)</f>
        <v>0</v>
      </c>
      <c r="M45" s="58">
        <f>IF(M42&gt;M43,M42-M43,0)</f>
        <v>0</v>
      </c>
    </row>
    <row r="46" spans="1:13" ht="12.75">
      <c r="A46" s="308" t="s">
        <v>215</v>
      </c>
      <c r="B46" s="255"/>
      <c r="C46" s="255"/>
      <c r="D46" s="255"/>
      <c r="E46" s="255"/>
      <c r="F46" s="255"/>
      <c r="G46" s="255"/>
      <c r="H46" s="256"/>
      <c r="I46" s="1">
        <v>150</v>
      </c>
      <c r="J46" s="28">
        <f>IF(J43&gt;J42,J43-J42,0)</f>
        <v>0</v>
      </c>
      <c r="K46" s="58">
        <f>IF(K43&gt;K42,K43-K42,0)</f>
        <v>0</v>
      </c>
      <c r="L46" s="103">
        <f>IF(L43&gt;L42,L43-L42,0)</f>
        <v>141780694</v>
      </c>
      <c r="M46" s="58">
        <f>IF(M43&gt;M42,M43-M42,0)</f>
        <v>128723687</v>
      </c>
    </row>
    <row r="47" spans="1:13" ht="12.75">
      <c r="A47" s="288" t="s">
        <v>213</v>
      </c>
      <c r="B47" s="238"/>
      <c r="C47" s="238"/>
      <c r="D47" s="238"/>
      <c r="E47" s="238"/>
      <c r="F47" s="238"/>
      <c r="G47" s="238"/>
      <c r="H47" s="239"/>
      <c r="I47" s="1">
        <v>151</v>
      </c>
      <c r="J47" s="7">
        <v>576499</v>
      </c>
      <c r="K47" s="57">
        <v>576499</v>
      </c>
      <c r="L47" s="102">
        <v>2017</v>
      </c>
      <c r="M47" s="57">
        <v>2017</v>
      </c>
    </row>
    <row r="48" spans="1:13" ht="12.75">
      <c r="A48" s="288" t="s">
        <v>233</v>
      </c>
      <c r="B48" s="238"/>
      <c r="C48" s="238"/>
      <c r="D48" s="238"/>
      <c r="E48" s="238"/>
      <c r="F48" s="238"/>
      <c r="G48" s="238"/>
      <c r="H48" s="239"/>
      <c r="I48" s="1">
        <v>152</v>
      </c>
      <c r="J48" s="114">
        <f>J44-J47</f>
        <v>926291</v>
      </c>
      <c r="K48" s="115">
        <f>K44-K47</f>
        <v>17235819</v>
      </c>
      <c r="L48" s="116">
        <f>L44-L47</f>
        <v>-141782711</v>
      </c>
      <c r="M48" s="115">
        <f>M44-M47</f>
        <v>-128725704</v>
      </c>
    </row>
    <row r="49" spans="1:13" ht="12.75">
      <c r="A49" s="308" t="s">
        <v>190</v>
      </c>
      <c r="B49" s="255"/>
      <c r="C49" s="255"/>
      <c r="D49" s="255"/>
      <c r="E49" s="255"/>
      <c r="F49" s="255"/>
      <c r="G49" s="255"/>
      <c r="H49" s="256"/>
      <c r="I49" s="1">
        <v>153</v>
      </c>
      <c r="J49" s="28">
        <f>IF(J48&gt;0,J48,0)</f>
        <v>926291</v>
      </c>
      <c r="K49" s="58">
        <f>IF(K48&gt;0,K48,0)</f>
        <v>17235819</v>
      </c>
      <c r="L49" s="103">
        <f>IF(L48&gt;0,L48,0)</f>
        <v>0</v>
      </c>
      <c r="M49" s="58">
        <f>IF(M48&gt;0,M48,0)</f>
        <v>0</v>
      </c>
    </row>
    <row r="50" spans="1:13" ht="13.5" thickBot="1">
      <c r="A50" s="303" t="s">
        <v>216</v>
      </c>
      <c r="B50" s="304"/>
      <c r="C50" s="304"/>
      <c r="D50" s="304"/>
      <c r="E50" s="304"/>
      <c r="F50" s="304"/>
      <c r="G50" s="304"/>
      <c r="H50" s="305"/>
      <c r="I50" s="63">
        <v>154</v>
      </c>
      <c r="J50" s="65">
        <f>IF(J48&lt;0,-J48,0)</f>
        <v>0</v>
      </c>
      <c r="K50" s="66">
        <f>IF(K48&lt;0,-K48,0)</f>
        <v>0</v>
      </c>
      <c r="L50" s="105">
        <f>IF(L48&lt;0,-L48,0)</f>
        <v>141782711</v>
      </c>
      <c r="M50" s="66">
        <f>IF(M48&lt;0,-M48,0)</f>
        <v>128725704</v>
      </c>
    </row>
    <row r="51" spans="1:13" ht="12.75" customHeight="1">
      <c r="A51" s="306" t="s">
        <v>302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7"/>
    </row>
    <row r="52" spans="1:13" ht="12.75" customHeight="1">
      <c r="A52" s="298" t="s">
        <v>185</v>
      </c>
      <c r="B52" s="251"/>
      <c r="C52" s="251"/>
      <c r="D52" s="251"/>
      <c r="E52" s="251"/>
      <c r="F52" s="251"/>
      <c r="G52" s="251"/>
      <c r="H52" s="251"/>
      <c r="I52" s="29"/>
      <c r="J52" s="29"/>
      <c r="K52" s="29"/>
      <c r="L52" s="29"/>
      <c r="M52" s="60"/>
    </row>
    <row r="53" spans="1:13" ht="12.75">
      <c r="A53" s="295" t="s">
        <v>230</v>
      </c>
      <c r="B53" s="296"/>
      <c r="C53" s="296"/>
      <c r="D53" s="296"/>
      <c r="E53" s="296"/>
      <c r="F53" s="296"/>
      <c r="G53" s="296"/>
      <c r="H53" s="297"/>
      <c r="I53" s="1">
        <v>155</v>
      </c>
      <c r="J53" s="7">
        <v>934782</v>
      </c>
      <c r="K53" s="57">
        <v>17239060</v>
      </c>
      <c r="L53" s="102">
        <v>-141774706</v>
      </c>
      <c r="M53" s="57">
        <v>-128725199</v>
      </c>
    </row>
    <row r="54" spans="1:13" ht="12.75">
      <c r="A54" s="295" t="s">
        <v>231</v>
      </c>
      <c r="B54" s="296"/>
      <c r="C54" s="296"/>
      <c r="D54" s="296"/>
      <c r="E54" s="296"/>
      <c r="F54" s="296"/>
      <c r="G54" s="296"/>
      <c r="H54" s="297"/>
      <c r="I54" s="1">
        <v>156</v>
      </c>
      <c r="J54" s="8">
        <v>-8491</v>
      </c>
      <c r="K54" s="61">
        <v>-3241</v>
      </c>
      <c r="L54" s="107">
        <v>-8005</v>
      </c>
      <c r="M54" s="61">
        <v>-505</v>
      </c>
    </row>
    <row r="55" spans="1:13" ht="12.75" customHeight="1">
      <c r="A55" s="299" t="s">
        <v>187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1"/>
      <c r="L55" s="300"/>
      <c r="M55" s="302"/>
    </row>
    <row r="56" spans="1:13" ht="12.75">
      <c r="A56" s="298" t="s">
        <v>202</v>
      </c>
      <c r="B56" s="251"/>
      <c r="C56" s="251"/>
      <c r="D56" s="251"/>
      <c r="E56" s="251"/>
      <c r="F56" s="251"/>
      <c r="G56" s="251"/>
      <c r="H56" s="257"/>
      <c r="I56" s="9">
        <v>157</v>
      </c>
      <c r="J56" s="6">
        <v>926291</v>
      </c>
      <c r="K56" s="62">
        <v>17235819</v>
      </c>
      <c r="L56" s="108">
        <v>-141782711</v>
      </c>
      <c r="M56" s="62">
        <v>-128725704</v>
      </c>
    </row>
    <row r="57" spans="1:13" ht="12.75">
      <c r="A57" s="288" t="s">
        <v>217</v>
      </c>
      <c r="B57" s="238"/>
      <c r="C57" s="238"/>
      <c r="D57" s="238"/>
      <c r="E57" s="238"/>
      <c r="F57" s="238"/>
      <c r="G57" s="238"/>
      <c r="H57" s="239"/>
      <c r="I57" s="1">
        <v>158</v>
      </c>
      <c r="J57" s="28">
        <f>SUM(J58:J64)</f>
        <v>45220</v>
      </c>
      <c r="K57" s="57">
        <f>SUM(K58:K64)</f>
        <v>18083</v>
      </c>
      <c r="L57" s="103">
        <f>SUM(L58:L64)</f>
        <v>11510</v>
      </c>
      <c r="M57" s="58">
        <f>SUM(M58:M64)</f>
        <v>16564</v>
      </c>
    </row>
    <row r="58" spans="1:13" ht="12.75">
      <c r="A58" s="288" t="s">
        <v>224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/>
      <c r="K58" s="57"/>
      <c r="L58" s="102"/>
      <c r="M58" s="57"/>
    </row>
    <row r="59" spans="1:13" ht="12.75">
      <c r="A59" s="288" t="s">
        <v>225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/>
      <c r="K59" s="57"/>
      <c r="L59" s="102"/>
      <c r="M59" s="57"/>
    </row>
    <row r="60" spans="1:13" ht="12.75">
      <c r="A60" s="288" t="s">
        <v>45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>
        <v>45220</v>
      </c>
      <c r="K60" s="57">
        <v>18083</v>
      </c>
      <c r="L60" s="102">
        <v>11510</v>
      </c>
      <c r="M60" s="57">
        <v>16564</v>
      </c>
    </row>
    <row r="61" spans="1:13" ht="12.75">
      <c r="A61" s="288" t="s">
        <v>226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>
        <v>0</v>
      </c>
      <c r="K61" s="57"/>
      <c r="L61" s="102"/>
      <c r="M61" s="57"/>
    </row>
    <row r="62" spans="1:13" ht="12.75">
      <c r="A62" s="288" t="s">
        <v>227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>
        <v>0</v>
      </c>
      <c r="K62" s="57"/>
      <c r="L62" s="102"/>
      <c r="M62" s="57"/>
    </row>
    <row r="63" spans="1:13" ht="12.75">
      <c r="A63" s="288" t="s">
        <v>228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>
        <v>0</v>
      </c>
      <c r="K63" s="57"/>
      <c r="L63" s="102"/>
      <c r="M63" s="57"/>
    </row>
    <row r="64" spans="1:13" ht="12.75">
      <c r="A64" s="288" t="s">
        <v>229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>
        <v>0</v>
      </c>
      <c r="K64" s="57"/>
      <c r="L64" s="102"/>
      <c r="M64" s="57"/>
    </row>
    <row r="65" spans="1:13" ht="12.75">
      <c r="A65" s="288" t="s">
        <v>218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>
        <v>9044</v>
      </c>
      <c r="K65" s="57">
        <v>3617</v>
      </c>
      <c r="L65" s="102">
        <v>2302</v>
      </c>
      <c r="M65" s="57">
        <v>3312</v>
      </c>
    </row>
    <row r="66" spans="1:13" ht="12.75">
      <c r="A66" s="288" t="s">
        <v>191</v>
      </c>
      <c r="B66" s="238"/>
      <c r="C66" s="238"/>
      <c r="D66" s="238"/>
      <c r="E66" s="238"/>
      <c r="F66" s="238"/>
      <c r="G66" s="238"/>
      <c r="H66" s="239"/>
      <c r="I66" s="1">
        <v>167</v>
      </c>
      <c r="J66" s="28">
        <f>J57-J65</f>
        <v>36176</v>
      </c>
      <c r="K66" s="58">
        <f>K57-K65</f>
        <v>14466</v>
      </c>
      <c r="L66" s="103">
        <f>L57-L65</f>
        <v>9208</v>
      </c>
      <c r="M66" s="58">
        <f>M57-M65</f>
        <v>13252</v>
      </c>
    </row>
    <row r="67" spans="1:13" ht="12.75">
      <c r="A67" s="288" t="s">
        <v>192</v>
      </c>
      <c r="B67" s="238"/>
      <c r="C67" s="238"/>
      <c r="D67" s="238"/>
      <c r="E67" s="238"/>
      <c r="F67" s="238"/>
      <c r="G67" s="238"/>
      <c r="H67" s="239"/>
      <c r="I67" s="1">
        <v>168</v>
      </c>
      <c r="J67" s="32">
        <f>J56+J66</f>
        <v>962467</v>
      </c>
      <c r="K67" s="59">
        <f>K56+K66</f>
        <v>17250285</v>
      </c>
      <c r="L67" s="109">
        <f>L56+L66</f>
        <v>-141773503</v>
      </c>
      <c r="M67" s="59">
        <f>M56+M66</f>
        <v>-128712452</v>
      </c>
    </row>
    <row r="68" spans="1:13" ht="12.75" customHeight="1">
      <c r="A68" s="289" t="s">
        <v>303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1"/>
    </row>
    <row r="69" spans="1:13" ht="12.75" customHeight="1">
      <c r="A69" s="292" t="s">
        <v>186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4"/>
    </row>
    <row r="70" spans="1:13" ht="12.75">
      <c r="A70" s="295" t="s">
        <v>230</v>
      </c>
      <c r="B70" s="296"/>
      <c r="C70" s="296"/>
      <c r="D70" s="296"/>
      <c r="E70" s="296"/>
      <c r="F70" s="296"/>
      <c r="G70" s="296"/>
      <c r="H70" s="297"/>
      <c r="I70" s="1">
        <v>169</v>
      </c>
      <c r="J70" s="7">
        <v>970958</v>
      </c>
      <c r="K70" s="57">
        <v>17253526</v>
      </c>
      <c r="L70" s="102">
        <v>-141765498</v>
      </c>
      <c r="M70" s="57">
        <v>-128711947</v>
      </c>
    </row>
    <row r="71" spans="1:13" ht="13.5" thickBot="1">
      <c r="A71" s="285" t="s">
        <v>231</v>
      </c>
      <c r="B71" s="286"/>
      <c r="C71" s="286"/>
      <c r="D71" s="286"/>
      <c r="E71" s="286"/>
      <c r="F71" s="286"/>
      <c r="G71" s="286"/>
      <c r="H71" s="287"/>
      <c r="I71" s="63">
        <v>170</v>
      </c>
      <c r="J71" s="64">
        <v>-8491</v>
      </c>
      <c r="K71" s="64">
        <v>-3241</v>
      </c>
      <c r="L71" s="110">
        <v>-8005</v>
      </c>
      <c r="M71" s="64">
        <v>-505</v>
      </c>
    </row>
  </sheetData>
  <sheetProtection/>
  <mergeCells count="74">
    <mergeCell ref="L3:M3"/>
    <mergeCell ref="A4:H4"/>
    <mergeCell ref="A6:H6"/>
    <mergeCell ref="A7:H7"/>
    <mergeCell ref="A8:H8"/>
    <mergeCell ref="A9:H9"/>
    <mergeCell ref="J4:K4"/>
    <mergeCell ref="L4:M4"/>
    <mergeCell ref="A5:H5"/>
    <mergeCell ref="A3:K3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72:J65536 J1:J52 J55 J57:J59 J66:J69 K1:IV65536"/>
    <dataValidation type="whole" operator="notEqual" allowBlank="1" showInputMessage="1" showErrorMessage="1" errorTitle="Pogrešan unos" error="Mogu se unijeti samo cjelobrojne vrijednosti." sqref="J53:J54 J56 J60:J65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L57:M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31">
      <selection activeCell="K66" sqref="K66"/>
    </sheetView>
  </sheetViews>
  <sheetFormatPr defaultColWidth="9.140625" defaultRowHeight="12.75"/>
  <cols>
    <col min="1" max="9" width="9.140625" style="27" customWidth="1"/>
    <col min="10" max="10" width="10.8515625" style="27" customWidth="1"/>
    <col min="11" max="11" width="12.140625" style="27" customWidth="1"/>
    <col min="12" max="16384" width="9.140625" style="27" customWidth="1"/>
  </cols>
  <sheetData>
    <row r="1" spans="1:11" ht="12.75" customHeight="1">
      <c r="A1" s="328" t="s">
        <v>162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>
      <c r="A2" s="329" t="s">
        <v>376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2.75" customHeight="1">
      <c r="A3" s="310" t="s">
        <v>343</v>
      </c>
      <c r="B3" s="311"/>
      <c r="C3" s="311"/>
      <c r="D3" s="311"/>
      <c r="E3" s="311"/>
      <c r="F3" s="311"/>
      <c r="G3" s="311"/>
      <c r="H3" s="311"/>
      <c r="I3" s="311"/>
      <c r="J3" s="311"/>
      <c r="K3" s="321"/>
    </row>
    <row r="4" spans="1:11" ht="33.75">
      <c r="A4" s="330" t="s">
        <v>59</v>
      </c>
      <c r="B4" s="330"/>
      <c r="C4" s="330"/>
      <c r="D4" s="330"/>
      <c r="E4" s="330"/>
      <c r="F4" s="330"/>
      <c r="G4" s="330"/>
      <c r="H4" s="330"/>
      <c r="I4" s="36" t="s">
        <v>275</v>
      </c>
      <c r="J4" s="37" t="s">
        <v>374</v>
      </c>
      <c r="K4" s="37" t="s">
        <v>375</v>
      </c>
    </row>
    <row r="5" spans="1:11" ht="12.75">
      <c r="A5" s="327">
        <v>1</v>
      </c>
      <c r="B5" s="327"/>
      <c r="C5" s="327"/>
      <c r="D5" s="327"/>
      <c r="E5" s="327"/>
      <c r="F5" s="327"/>
      <c r="G5" s="327"/>
      <c r="H5" s="327"/>
      <c r="I5" s="38">
        <v>2</v>
      </c>
      <c r="J5" s="39" t="s">
        <v>280</v>
      </c>
      <c r="K5" s="39" t="s">
        <v>280</v>
      </c>
    </row>
    <row r="6" spans="1:11" ht="12.75">
      <c r="A6" s="322" t="s">
        <v>154</v>
      </c>
      <c r="B6" s="300"/>
      <c r="C6" s="300"/>
      <c r="D6" s="300"/>
      <c r="E6" s="300"/>
      <c r="F6" s="300"/>
      <c r="G6" s="300"/>
      <c r="H6" s="300"/>
      <c r="I6" s="325"/>
      <c r="J6" s="325"/>
      <c r="K6" s="326"/>
    </row>
    <row r="7" spans="1:11" ht="12.75">
      <c r="A7" s="244" t="s">
        <v>40</v>
      </c>
      <c r="B7" s="245"/>
      <c r="C7" s="245"/>
      <c r="D7" s="245"/>
      <c r="E7" s="245"/>
      <c r="F7" s="245"/>
      <c r="G7" s="245"/>
      <c r="H7" s="245"/>
      <c r="I7" s="1">
        <v>1</v>
      </c>
      <c r="J7" s="7">
        <v>1502790</v>
      </c>
      <c r="K7" s="7">
        <v>-141780694</v>
      </c>
    </row>
    <row r="8" spans="1:11" ht="12.75">
      <c r="A8" s="244" t="s">
        <v>41</v>
      </c>
      <c r="B8" s="245"/>
      <c r="C8" s="245"/>
      <c r="D8" s="245"/>
      <c r="E8" s="245"/>
      <c r="F8" s="245"/>
      <c r="G8" s="245"/>
      <c r="H8" s="245"/>
      <c r="I8" s="1">
        <v>2</v>
      </c>
      <c r="J8" s="7">
        <v>33375958</v>
      </c>
      <c r="K8" s="7">
        <v>31820442</v>
      </c>
    </row>
    <row r="9" spans="1:11" ht="12.75">
      <c r="A9" s="244" t="s">
        <v>42</v>
      </c>
      <c r="B9" s="245"/>
      <c r="C9" s="245"/>
      <c r="D9" s="245"/>
      <c r="E9" s="245"/>
      <c r="F9" s="245"/>
      <c r="G9" s="245"/>
      <c r="H9" s="245"/>
      <c r="I9" s="1">
        <v>3</v>
      </c>
      <c r="J9" s="7">
        <v>0</v>
      </c>
      <c r="K9" s="7">
        <v>13093729</v>
      </c>
    </row>
    <row r="10" spans="1:11" ht="12.75">
      <c r="A10" s="244" t="s">
        <v>43</v>
      </c>
      <c r="B10" s="245"/>
      <c r="C10" s="245"/>
      <c r="D10" s="245"/>
      <c r="E10" s="245"/>
      <c r="F10" s="245"/>
      <c r="G10" s="245"/>
      <c r="H10" s="245"/>
      <c r="I10" s="1">
        <v>4</v>
      </c>
      <c r="J10" s="7">
        <v>36214553</v>
      </c>
      <c r="K10" s="7">
        <v>0</v>
      </c>
    </row>
    <row r="11" spans="1:11" ht="12.75">
      <c r="A11" s="244" t="s">
        <v>44</v>
      </c>
      <c r="B11" s="245"/>
      <c r="C11" s="245"/>
      <c r="D11" s="245"/>
      <c r="E11" s="245"/>
      <c r="F11" s="245"/>
      <c r="G11" s="245"/>
      <c r="H11" s="245"/>
      <c r="I11" s="1">
        <v>5</v>
      </c>
      <c r="J11" s="7">
        <v>5005368</v>
      </c>
      <c r="K11" s="7">
        <v>0</v>
      </c>
    </row>
    <row r="12" spans="1:11" ht="12.75">
      <c r="A12" s="244" t="s">
        <v>51</v>
      </c>
      <c r="B12" s="245"/>
      <c r="C12" s="245"/>
      <c r="D12" s="245"/>
      <c r="E12" s="245"/>
      <c r="F12" s="245"/>
      <c r="G12" s="245"/>
      <c r="H12" s="245"/>
      <c r="I12" s="1">
        <v>6</v>
      </c>
      <c r="J12" s="7">
        <v>41236551</v>
      </c>
      <c r="K12" s="7">
        <v>113358162</v>
      </c>
    </row>
    <row r="13" spans="1:11" ht="12.75">
      <c r="A13" s="237" t="s">
        <v>155</v>
      </c>
      <c r="B13" s="238"/>
      <c r="C13" s="238"/>
      <c r="D13" s="238"/>
      <c r="E13" s="238"/>
      <c r="F13" s="238"/>
      <c r="G13" s="238"/>
      <c r="H13" s="238"/>
      <c r="I13" s="1">
        <v>7</v>
      </c>
      <c r="J13" s="114">
        <f>SUM(J7:J12)</f>
        <v>117335220</v>
      </c>
      <c r="K13" s="114">
        <f>SUM(K7:K12)</f>
        <v>16491639</v>
      </c>
    </row>
    <row r="14" spans="1:11" ht="12.75">
      <c r="A14" s="244" t="s">
        <v>52</v>
      </c>
      <c r="B14" s="245"/>
      <c r="C14" s="245"/>
      <c r="D14" s="245"/>
      <c r="E14" s="245"/>
      <c r="F14" s="245"/>
      <c r="G14" s="245"/>
      <c r="H14" s="245"/>
      <c r="I14" s="1">
        <v>8</v>
      </c>
      <c r="J14" s="7">
        <v>70326168</v>
      </c>
      <c r="K14" s="7">
        <v>0</v>
      </c>
    </row>
    <row r="15" spans="1:11" ht="12.75">
      <c r="A15" s="244" t="s">
        <v>53</v>
      </c>
      <c r="B15" s="245"/>
      <c r="C15" s="245"/>
      <c r="D15" s="245"/>
      <c r="E15" s="245"/>
      <c r="F15" s="245"/>
      <c r="G15" s="245"/>
      <c r="H15" s="245"/>
      <c r="I15" s="1">
        <v>9</v>
      </c>
      <c r="J15" s="7">
        <v>0</v>
      </c>
      <c r="K15" s="7">
        <v>6042431</v>
      </c>
    </row>
    <row r="16" spans="1:11" ht="12.75">
      <c r="A16" s="244" t="s">
        <v>54</v>
      </c>
      <c r="B16" s="245"/>
      <c r="C16" s="245"/>
      <c r="D16" s="245"/>
      <c r="E16" s="245"/>
      <c r="F16" s="245"/>
      <c r="G16" s="245"/>
      <c r="H16" s="245"/>
      <c r="I16" s="1">
        <v>10</v>
      </c>
      <c r="J16" s="7">
        <v>0</v>
      </c>
      <c r="K16" s="7">
        <v>15077560</v>
      </c>
    </row>
    <row r="17" spans="1:11" ht="12.75">
      <c r="A17" s="244" t="s">
        <v>55</v>
      </c>
      <c r="B17" s="245"/>
      <c r="C17" s="245"/>
      <c r="D17" s="245"/>
      <c r="E17" s="245"/>
      <c r="F17" s="245"/>
      <c r="G17" s="245"/>
      <c r="H17" s="245"/>
      <c r="I17" s="1">
        <v>11</v>
      </c>
      <c r="J17" s="7">
        <v>58388746</v>
      </c>
      <c r="K17" s="7"/>
    </row>
    <row r="18" spans="1:11" s="162" customFormat="1" ht="12.75">
      <c r="A18" s="237" t="s">
        <v>156</v>
      </c>
      <c r="B18" s="238"/>
      <c r="C18" s="238"/>
      <c r="D18" s="238"/>
      <c r="E18" s="238"/>
      <c r="F18" s="238"/>
      <c r="G18" s="238"/>
      <c r="H18" s="238"/>
      <c r="I18" s="1">
        <v>12</v>
      </c>
      <c r="J18" s="114">
        <f>SUM(J14:J17)</f>
        <v>128714914</v>
      </c>
      <c r="K18" s="114">
        <f>SUM(K14:K17)</f>
        <v>21119991</v>
      </c>
    </row>
    <row r="19" spans="1:11" s="162" customFormat="1" ht="12.75">
      <c r="A19" s="237" t="s">
        <v>36</v>
      </c>
      <c r="B19" s="238"/>
      <c r="C19" s="238"/>
      <c r="D19" s="238"/>
      <c r="E19" s="238"/>
      <c r="F19" s="238"/>
      <c r="G19" s="238"/>
      <c r="H19" s="238"/>
      <c r="I19" s="1">
        <v>13</v>
      </c>
      <c r="J19" s="114">
        <f>IF(J13&gt;J18,J13-J18,0)</f>
        <v>0</v>
      </c>
      <c r="K19" s="114">
        <f>IF(K13&gt;K18,K13-K18,0)</f>
        <v>0</v>
      </c>
    </row>
    <row r="20" spans="1:11" s="162" customFormat="1" ht="12.75">
      <c r="A20" s="237" t="s">
        <v>37</v>
      </c>
      <c r="B20" s="238"/>
      <c r="C20" s="238"/>
      <c r="D20" s="238"/>
      <c r="E20" s="238"/>
      <c r="F20" s="238"/>
      <c r="G20" s="238"/>
      <c r="H20" s="238"/>
      <c r="I20" s="1">
        <v>14</v>
      </c>
      <c r="J20" s="114">
        <f>IF(J18&gt;J13,J18-J13,0)</f>
        <v>11379694</v>
      </c>
      <c r="K20" s="114">
        <f>IF(K18&gt;K13,K18-K13,0)</f>
        <v>4628352</v>
      </c>
    </row>
    <row r="21" spans="1:11" ht="12.75">
      <c r="A21" s="322" t="s">
        <v>157</v>
      </c>
      <c r="B21" s="300"/>
      <c r="C21" s="300"/>
      <c r="D21" s="300"/>
      <c r="E21" s="300"/>
      <c r="F21" s="300"/>
      <c r="G21" s="300"/>
      <c r="H21" s="300"/>
      <c r="I21" s="325"/>
      <c r="J21" s="325"/>
      <c r="K21" s="326"/>
    </row>
    <row r="22" spans="1:11" ht="12.75">
      <c r="A22" s="244" t="s">
        <v>176</v>
      </c>
      <c r="B22" s="245"/>
      <c r="C22" s="245"/>
      <c r="D22" s="245"/>
      <c r="E22" s="245"/>
      <c r="F22" s="245"/>
      <c r="G22" s="245"/>
      <c r="H22" s="245"/>
      <c r="I22" s="1">
        <v>15</v>
      </c>
      <c r="J22" s="7">
        <v>27899</v>
      </c>
      <c r="K22" s="7">
        <v>217824</v>
      </c>
    </row>
    <row r="23" spans="1:11" ht="12.75">
      <c r="A23" s="244" t="s">
        <v>177</v>
      </c>
      <c r="B23" s="245"/>
      <c r="C23" s="245"/>
      <c r="D23" s="245"/>
      <c r="E23" s="245"/>
      <c r="F23" s="245"/>
      <c r="G23" s="245"/>
      <c r="H23" s="245"/>
      <c r="I23" s="1">
        <v>16</v>
      </c>
      <c r="J23" s="7">
        <v>0</v>
      </c>
      <c r="K23" s="7">
        <v>0</v>
      </c>
    </row>
    <row r="24" spans="1:11" ht="12.75">
      <c r="A24" s="244" t="s">
        <v>178</v>
      </c>
      <c r="B24" s="245"/>
      <c r="C24" s="245"/>
      <c r="D24" s="245"/>
      <c r="E24" s="245"/>
      <c r="F24" s="245"/>
      <c r="G24" s="245"/>
      <c r="H24" s="245"/>
      <c r="I24" s="1">
        <v>17</v>
      </c>
      <c r="J24" s="7">
        <v>19147215</v>
      </c>
      <c r="K24" s="7">
        <v>10164697</v>
      </c>
    </row>
    <row r="25" spans="1:11" ht="12.75">
      <c r="A25" s="244" t="s">
        <v>179</v>
      </c>
      <c r="B25" s="245"/>
      <c r="C25" s="245"/>
      <c r="D25" s="245"/>
      <c r="E25" s="245"/>
      <c r="F25" s="245"/>
      <c r="G25" s="245"/>
      <c r="H25" s="245"/>
      <c r="I25" s="1">
        <v>18</v>
      </c>
      <c r="J25" s="7">
        <v>2703</v>
      </c>
      <c r="K25" s="7">
        <v>6738</v>
      </c>
    </row>
    <row r="26" spans="1:11" ht="12.75">
      <c r="A26" s="244" t="s">
        <v>180</v>
      </c>
      <c r="B26" s="245"/>
      <c r="C26" s="245"/>
      <c r="D26" s="245"/>
      <c r="E26" s="245"/>
      <c r="F26" s="245"/>
      <c r="G26" s="245"/>
      <c r="H26" s="245"/>
      <c r="I26" s="1">
        <v>19</v>
      </c>
      <c r="J26" s="7">
        <v>36991339</v>
      </c>
      <c r="K26" s="7">
        <v>42989998</v>
      </c>
    </row>
    <row r="27" spans="1:11" s="162" customFormat="1" ht="12.75">
      <c r="A27" s="237" t="s">
        <v>166</v>
      </c>
      <c r="B27" s="238"/>
      <c r="C27" s="238"/>
      <c r="D27" s="238"/>
      <c r="E27" s="238"/>
      <c r="F27" s="238"/>
      <c r="G27" s="238"/>
      <c r="H27" s="238"/>
      <c r="I27" s="1">
        <v>20</v>
      </c>
      <c r="J27" s="114">
        <f>SUM(J22:J26)</f>
        <v>56169156</v>
      </c>
      <c r="K27" s="114">
        <f>SUM(K22:K26)</f>
        <v>53379257</v>
      </c>
    </row>
    <row r="28" spans="1:11" ht="12.75">
      <c r="A28" s="244" t="s">
        <v>115</v>
      </c>
      <c r="B28" s="245"/>
      <c r="C28" s="245"/>
      <c r="D28" s="245"/>
      <c r="E28" s="245"/>
      <c r="F28" s="245"/>
      <c r="G28" s="245"/>
      <c r="H28" s="245"/>
      <c r="I28" s="1">
        <v>21</v>
      </c>
      <c r="J28" s="7">
        <v>0</v>
      </c>
      <c r="K28" s="7">
        <v>0</v>
      </c>
    </row>
    <row r="29" spans="1:11" ht="12.75">
      <c r="A29" s="244" t="s">
        <v>116</v>
      </c>
      <c r="B29" s="245"/>
      <c r="C29" s="245"/>
      <c r="D29" s="245"/>
      <c r="E29" s="245"/>
      <c r="F29" s="245"/>
      <c r="G29" s="245"/>
      <c r="H29" s="245"/>
      <c r="I29" s="1">
        <v>22</v>
      </c>
      <c r="J29" s="7">
        <v>0</v>
      </c>
      <c r="K29" s="7">
        <v>0</v>
      </c>
    </row>
    <row r="30" spans="1:11" ht="12.75">
      <c r="A30" s="244" t="s">
        <v>16</v>
      </c>
      <c r="B30" s="245"/>
      <c r="C30" s="245"/>
      <c r="D30" s="245"/>
      <c r="E30" s="245"/>
      <c r="F30" s="245"/>
      <c r="G30" s="245"/>
      <c r="H30" s="245"/>
      <c r="I30" s="1">
        <v>23</v>
      </c>
      <c r="J30" s="7">
        <v>39010471</v>
      </c>
      <c r="K30" s="7">
        <v>54502955</v>
      </c>
    </row>
    <row r="31" spans="1:11" s="162" customFormat="1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114">
        <f>SUM(J28:J30)</f>
        <v>39010471</v>
      </c>
      <c r="K31" s="114">
        <f>SUM(K28:K30)</f>
        <v>54502955</v>
      </c>
    </row>
    <row r="32" spans="1:11" s="162" customFormat="1" ht="12.75">
      <c r="A32" s="237" t="s">
        <v>38</v>
      </c>
      <c r="B32" s="238"/>
      <c r="C32" s="238"/>
      <c r="D32" s="238"/>
      <c r="E32" s="238"/>
      <c r="F32" s="238"/>
      <c r="G32" s="238"/>
      <c r="H32" s="238"/>
      <c r="I32" s="1">
        <v>25</v>
      </c>
      <c r="J32" s="114">
        <f>IF(J27&gt;J31,J27-J31,0)</f>
        <v>17158685</v>
      </c>
      <c r="K32" s="114">
        <f>IF(K27&gt;K31,K27-K31,0)</f>
        <v>0</v>
      </c>
    </row>
    <row r="33" spans="1:11" s="162" customFormat="1" ht="12.75">
      <c r="A33" s="237" t="s">
        <v>39</v>
      </c>
      <c r="B33" s="238"/>
      <c r="C33" s="238"/>
      <c r="D33" s="238"/>
      <c r="E33" s="238"/>
      <c r="F33" s="238"/>
      <c r="G33" s="238"/>
      <c r="H33" s="238"/>
      <c r="I33" s="1">
        <v>26</v>
      </c>
      <c r="J33" s="114">
        <f>IF(J31&gt;J27,J31-J27,0)</f>
        <v>0</v>
      </c>
      <c r="K33" s="114">
        <f>IF(K31&gt;K27,K31-K27,0)</f>
        <v>1123698</v>
      </c>
    </row>
    <row r="34" spans="1:11" s="162" customFormat="1" ht="12.75">
      <c r="A34" s="322" t="s">
        <v>158</v>
      </c>
      <c r="B34" s="300"/>
      <c r="C34" s="300"/>
      <c r="D34" s="300"/>
      <c r="E34" s="300"/>
      <c r="F34" s="300"/>
      <c r="G34" s="300"/>
      <c r="H34" s="300"/>
      <c r="I34" s="323"/>
      <c r="J34" s="323"/>
      <c r="K34" s="324"/>
    </row>
    <row r="35" spans="1:11" ht="12.75">
      <c r="A35" s="244" t="s">
        <v>172</v>
      </c>
      <c r="B35" s="245"/>
      <c r="C35" s="245"/>
      <c r="D35" s="245"/>
      <c r="E35" s="245"/>
      <c r="F35" s="245"/>
      <c r="G35" s="245"/>
      <c r="H35" s="245"/>
      <c r="I35" s="1">
        <v>27</v>
      </c>
      <c r="J35" s="7"/>
      <c r="K35" s="7"/>
    </row>
    <row r="36" spans="1:11" ht="12.75">
      <c r="A36" s="244" t="s">
        <v>29</v>
      </c>
      <c r="B36" s="245"/>
      <c r="C36" s="245"/>
      <c r="D36" s="245"/>
      <c r="E36" s="245"/>
      <c r="F36" s="245"/>
      <c r="G36" s="245"/>
      <c r="H36" s="245"/>
      <c r="I36" s="1">
        <v>28</v>
      </c>
      <c r="J36" s="7">
        <v>252244727</v>
      </c>
      <c r="K36" s="7">
        <v>140142114</v>
      </c>
    </row>
    <row r="37" spans="1:11" ht="12.75">
      <c r="A37" s="244" t="s">
        <v>30</v>
      </c>
      <c r="B37" s="245"/>
      <c r="C37" s="245"/>
      <c r="D37" s="245"/>
      <c r="E37" s="245"/>
      <c r="F37" s="245"/>
      <c r="G37" s="245"/>
      <c r="H37" s="245"/>
      <c r="I37" s="1">
        <v>29</v>
      </c>
      <c r="J37" s="7">
        <v>23704137</v>
      </c>
      <c r="K37" s="7">
        <v>24431479</v>
      </c>
    </row>
    <row r="38" spans="1:11" ht="12.75">
      <c r="A38" s="237" t="s">
        <v>68</v>
      </c>
      <c r="B38" s="238"/>
      <c r="C38" s="238"/>
      <c r="D38" s="238"/>
      <c r="E38" s="238"/>
      <c r="F38" s="238"/>
      <c r="G38" s="238"/>
      <c r="H38" s="238"/>
      <c r="I38" s="1">
        <v>30</v>
      </c>
      <c r="J38" s="114">
        <f>SUM(J35:J37)</f>
        <v>275948864</v>
      </c>
      <c r="K38" s="114">
        <f>SUM(K35:K37)</f>
        <v>164573593</v>
      </c>
    </row>
    <row r="39" spans="1:11" ht="12.75">
      <c r="A39" s="244" t="s">
        <v>31</v>
      </c>
      <c r="B39" s="245"/>
      <c r="C39" s="245"/>
      <c r="D39" s="245"/>
      <c r="E39" s="245"/>
      <c r="F39" s="245"/>
      <c r="G39" s="245"/>
      <c r="H39" s="245"/>
      <c r="I39" s="1">
        <v>31</v>
      </c>
      <c r="J39" s="7">
        <v>289045055</v>
      </c>
      <c r="K39" s="7">
        <v>134408128</v>
      </c>
    </row>
    <row r="40" spans="1:11" ht="12.75">
      <c r="A40" s="244" t="s">
        <v>32</v>
      </c>
      <c r="B40" s="245"/>
      <c r="C40" s="245"/>
      <c r="D40" s="245"/>
      <c r="E40" s="245"/>
      <c r="F40" s="245"/>
      <c r="G40" s="245"/>
      <c r="H40" s="245"/>
      <c r="I40" s="1">
        <v>32</v>
      </c>
      <c r="J40" s="7">
        <v>0</v>
      </c>
      <c r="K40" s="7"/>
    </row>
    <row r="41" spans="1:11" ht="12.75">
      <c r="A41" s="244" t="s">
        <v>33</v>
      </c>
      <c r="B41" s="245"/>
      <c r="C41" s="245"/>
      <c r="D41" s="245"/>
      <c r="E41" s="245"/>
      <c r="F41" s="245"/>
      <c r="G41" s="245"/>
      <c r="H41" s="245"/>
      <c r="I41" s="1">
        <v>33</v>
      </c>
      <c r="J41" s="7">
        <v>0</v>
      </c>
      <c r="K41" s="7"/>
    </row>
    <row r="42" spans="1:11" ht="12.75">
      <c r="A42" s="244" t="s">
        <v>34</v>
      </c>
      <c r="B42" s="245"/>
      <c r="C42" s="245"/>
      <c r="D42" s="245"/>
      <c r="E42" s="245"/>
      <c r="F42" s="245"/>
      <c r="G42" s="245"/>
      <c r="H42" s="245"/>
      <c r="I42" s="1">
        <v>34</v>
      </c>
      <c r="J42" s="7">
        <v>0</v>
      </c>
      <c r="K42" s="7"/>
    </row>
    <row r="43" spans="1:11" ht="12.75">
      <c r="A43" s="244" t="s">
        <v>35</v>
      </c>
      <c r="B43" s="245"/>
      <c r="C43" s="245"/>
      <c r="D43" s="245"/>
      <c r="E43" s="245"/>
      <c r="F43" s="245"/>
      <c r="G43" s="245"/>
      <c r="H43" s="245"/>
      <c r="I43" s="1">
        <v>35</v>
      </c>
      <c r="J43" s="7">
        <v>720308</v>
      </c>
      <c r="K43" s="7">
        <v>18286311</v>
      </c>
    </row>
    <row r="44" spans="1:11" ht="12.75">
      <c r="A44" s="237" t="s">
        <v>69</v>
      </c>
      <c r="B44" s="238"/>
      <c r="C44" s="238"/>
      <c r="D44" s="238"/>
      <c r="E44" s="238"/>
      <c r="F44" s="238"/>
      <c r="G44" s="238"/>
      <c r="H44" s="238"/>
      <c r="I44" s="1">
        <v>36</v>
      </c>
      <c r="J44" s="114">
        <f>SUM(J39:J43)</f>
        <v>289765363</v>
      </c>
      <c r="K44" s="114">
        <f>SUM(K39:K43)</f>
        <v>152694439</v>
      </c>
    </row>
    <row r="45" spans="1:11" s="162" customFormat="1" ht="12.75">
      <c r="A45" s="237" t="s">
        <v>17</v>
      </c>
      <c r="B45" s="238"/>
      <c r="C45" s="238"/>
      <c r="D45" s="238"/>
      <c r="E45" s="238"/>
      <c r="F45" s="238"/>
      <c r="G45" s="238"/>
      <c r="H45" s="238"/>
      <c r="I45" s="1">
        <v>37</v>
      </c>
      <c r="J45" s="114">
        <f>IF(J38&gt;J44,J38-J44,0)</f>
        <v>0</v>
      </c>
      <c r="K45" s="114">
        <f>IF(K38&gt;K44,K38-K44,0)</f>
        <v>11879154</v>
      </c>
    </row>
    <row r="46" spans="1:11" s="162" customFormat="1" ht="12.75">
      <c r="A46" s="237" t="s">
        <v>18</v>
      </c>
      <c r="B46" s="238"/>
      <c r="C46" s="238"/>
      <c r="D46" s="238"/>
      <c r="E46" s="238"/>
      <c r="F46" s="238"/>
      <c r="G46" s="238"/>
      <c r="H46" s="238"/>
      <c r="I46" s="1">
        <v>38</v>
      </c>
      <c r="J46" s="114">
        <f>IF(J44&gt;J38,J44-J38,0)</f>
        <v>13816499</v>
      </c>
      <c r="K46" s="114">
        <f>IF(K44&gt;K38,K44-K38,0)</f>
        <v>0</v>
      </c>
    </row>
    <row r="47" spans="1:11" ht="12.75">
      <c r="A47" s="244" t="s">
        <v>70</v>
      </c>
      <c r="B47" s="245"/>
      <c r="C47" s="245"/>
      <c r="D47" s="245"/>
      <c r="E47" s="245"/>
      <c r="F47" s="245"/>
      <c r="G47" s="245"/>
      <c r="H47" s="245"/>
      <c r="I47" s="1">
        <v>39</v>
      </c>
      <c r="J47" s="28">
        <f>IF(J19-J20+J32-J33+J45-J46&gt;0,J19-J20+J32-J33+J45-J46,0)</f>
        <v>0</v>
      </c>
      <c r="K47" s="28">
        <f>IF(K19-K20+K32-K33+K45-K46&gt;0,K19-K20+K32-K33+K45-K46,0)</f>
        <v>6127104</v>
      </c>
    </row>
    <row r="48" spans="1:11" ht="12.75">
      <c r="A48" s="244" t="s">
        <v>71</v>
      </c>
      <c r="B48" s="245"/>
      <c r="C48" s="245"/>
      <c r="D48" s="245"/>
      <c r="E48" s="245"/>
      <c r="F48" s="245"/>
      <c r="G48" s="245"/>
      <c r="H48" s="245"/>
      <c r="I48" s="1">
        <v>40</v>
      </c>
      <c r="J48" s="114">
        <f>IF(J20-J19+J33-J32+J46-J45&gt;0,J20-J19+J33-J32+J46-J45,0)</f>
        <v>8037508</v>
      </c>
      <c r="K48" s="114">
        <f>IF(K20-K19+K33-K32+K46-K45&gt;0,K20-K19+K33-K32+K46-K45,0)</f>
        <v>0</v>
      </c>
    </row>
    <row r="49" spans="1:11" s="162" customFormat="1" ht="12.75">
      <c r="A49" s="237" t="s">
        <v>159</v>
      </c>
      <c r="B49" s="238"/>
      <c r="C49" s="238"/>
      <c r="D49" s="238"/>
      <c r="E49" s="238"/>
      <c r="F49" s="238"/>
      <c r="G49" s="238"/>
      <c r="H49" s="238"/>
      <c r="I49" s="1">
        <v>41</v>
      </c>
      <c r="J49" s="160">
        <v>14126343</v>
      </c>
      <c r="K49" s="160">
        <v>6088835</v>
      </c>
    </row>
    <row r="50" spans="1:11" s="162" customFormat="1" ht="12.75">
      <c r="A50" s="237" t="s">
        <v>173</v>
      </c>
      <c r="B50" s="238"/>
      <c r="C50" s="238"/>
      <c r="D50" s="238"/>
      <c r="E50" s="238"/>
      <c r="F50" s="238"/>
      <c r="G50" s="238"/>
      <c r="H50" s="238"/>
      <c r="I50" s="1">
        <v>42</v>
      </c>
      <c r="J50" s="160">
        <f>J47</f>
        <v>0</v>
      </c>
      <c r="K50" s="160">
        <f>K47</f>
        <v>6127104</v>
      </c>
    </row>
    <row r="51" spans="1:11" s="162" customFormat="1" ht="12.75">
      <c r="A51" s="237" t="s">
        <v>174</v>
      </c>
      <c r="B51" s="238"/>
      <c r="C51" s="238"/>
      <c r="D51" s="238"/>
      <c r="E51" s="238"/>
      <c r="F51" s="238"/>
      <c r="G51" s="238"/>
      <c r="H51" s="238"/>
      <c r="I51" s="1">
        <v>43</v>
      </c>
      <c r="J51" s="160">
        <v>8037508</v>
      </c>
      <c r="K51" s="160">
        <v>0</v>
      </c>
    </row>
    <row r="52" spans="1:11" s="162" customFormat="1" ht="12.75">
      <c r="A52" s="277" t="s">
        <v>175</v>
      </c>
      <c r="B52" s="278"/>
      <c r="C52" s="278"/>
      <c r="D52" s="278"/>
      <c r="E52" s="278"/>
      <c r="F52" s="278"/>
      <c r="G52" s="278"/>
      <c r="H52" s="278"/>
      <c r="I52" s="4">
        <v>44</v>
      </c>
      <c r="J52" s="161">
        <f>J49+J50-J51</f>
        <v>6088835</v>
      </c>
      <c r="K52" s="161">
        <f>K49+K50-K51</f>
        <v>12215939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L1:IV65536 J18:J20 K48:K65536 K44:K46 J31:J33 K1:K6 K18:K21 K31:K34 J27:K27 J13:K13 J38:K38 J44:J52"/>
    <dataValidation type="whole" operator="notEqual" allowBlank="1" showInputMessage="1" showErrorMessage="1" errorTitle="Pogrešan unos" error="Mogu se unijeti samo cjelobrojne vrijednosti." sqref="J7:K12 J14:K17 J22:K26 J28:K30 K35:K37 J39:K43 J36:J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5" sqref="A35:K35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>
      <c r="A2" s="337" t="s">
        <v>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336" t="s">
        <v>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33.75">
      <c r="A4" s="330" t="s">
        <v>59</v>
      </c>
      <c r="B4" s="330"/>
      <c r="C4" s="330"/>
      <c r="D4" s="330"/>
      <c r="E4" s="330"/>
      <c r="F4" s="330"/>
      <c r="G4" s="330"/>
      <c r="H4" s="330"/>
      <c r="I4" s="36" t="s">
        <v>275</v>
      </c>
      <c r="J4" s="37" t="s">
        <v>307</v>
      </c>
      <c r="K4" s="37" t="s">
        <v>308</v>
      </c>
    </row>
    <row r="5" spans="1:11" ht="12.75">
      <c r="A5" s="335">
        <v>1</v>
      </c>
      <c r="B5" s="335"/>
      <c r="C5" s="335"/>
      <c r="D5" s="335"/>
      <c r="E5" s="335"/>
      <c r="F5" s="335"/>
      <c r="G5" s="335"/>
      <c r="H5" s="335"/>
      <c r="I5" s="42">
        <v>2</v>
      </c>
      <c r="J5" s="43" t="s">
        <v>279</v>
      </c>
      <c r="K5" s="43" t="s">
        <v>280</v>
      </c>
    </row>
    <row r="6" spans="1:11" ht="12.75">
      <c r="A6" s="322" t="s">
        <v>154</v>
      </c>
      <c r="B6" s="300"/>
      <c r="C6" s="300"/>
      <c r="D6" s="300"/>
      <c r="E6" s="300"/>
      <c r="F6" s="300"/>
      <c r="G6" s="300"/>
      <c r="H6" s="300"/>
      <c r="I6" s="325"/>
      <c r="J6" s="325"/>
      <c r="K6" s="326"/>
    </row>
    <row r="7" spans="1:11" ht="12.75">
      <c r="A7" s="244" t="s">
        <v>197</v>
      </c>
      <c r="B7" s="245"/>
      <c r="C7" s="245"/>
      <c r="D7" s="245"/>
      <c r="E7" s="245"/>
      <c r="F7" s="245"/>
      <c r="G7" s="245"/>
      <c r="H7" s="245"/>
      <c r="I7" s="1">
        <v>1</v>
      </c>
      <c r="J7" s="5"/>
      <c r="K7" s="7"/>
    </row>
    <row r="8" spans="1:11" ht="12.75">
      <c r="A8" s="244" t="s">
        <v>119</v>
      </c>
      <c r="B8" s="245"/>
      <c r="C8" s="245"/>
      <c r="D8" s="245"/>
      <c r="E8" s="245"/>
      <c r="F8" s="245"/>
      <c r="G8" s="245"/>
      <c r="H8" s="245"/>
      <c r="I8" s="1">
        <v>2</v>
      </c>
      <c r="J8" s="5"/>
      <c r="K8" s="7"/>
    </row>
    <row r="9" spans="1:11" ht="12.75">
      <c r="A9" s="244" t="s">
        <v>120</v>
      </c>
      <c r="B9" s="245"/>
      <c r="C9" s="245"/>
      <c r="D9" s="245"/>
      <c r="E9" s="245"/>
      <c r="F9" s="245"/>
      <c r="G9" s="245"/>
      <c r="H9" s="245"/>
      <c r="I9" s="1">
        <v>3</v>
      </c>
      <c r="J9" s="5"/>
      <c r="K9" s="7"/>
    </row>
    <row r="10" spans="1:11" ht="12.75">
      <c r="A10" s="244" t="s">
        <v>121</v>
      </c>
      <c r="B10" s="245"/>
      <c r="C10" s="245"/>
      <c r="D10" s="245"/>
      <c r="E10" s="245"/>
      <c r="F10" s="245"/>
      <c r="G10" s="245"/>
      <c r="H10" s="245"/>
      <c r="I10" s="1">
        <v>4</v>
      </c>
      <c r="J10" s="5"/>
      <c r="K10" s="7"/>
    </row>
    <row r="11" spans="1:11" ht="12.75">
      <c r="A11" s="244" t="s">
        <v>122</v>
      </c>
      <c r="B11" s="245"/>
      <c r="C11" s="245"/>
      <c r="D11" s="245"/>
      <c r="E11" s="245"/>
      <c r="F11" s="245"/>
      <c r="G11" s="245"/>
      <c r="H11" s="245"/>
      <c r="I11" s="1">
        <v>5</v>
      </c>
      <c r="J11" s="5"/>
      <c r="K11" s="7"/>
    </row>
    <row r="12" spans="1:11" ht="12.75">
      <c r="A12" s="237" t="s">
        <v>196</v>
      </c>
      <c r="B12" s="238"/>
      <c r="C12" s="238"/>
      <c r="D12" s="238"/>
      <c r="E12" s="238"/>
      <c r="F12" s="238"/>
      <c r="G12" s="238"/>
      <c r="H12" s="238"/>
      <c r="I12" s="1">
        <v>6</v>
      </c>
      <c r="J12" s="34">
        <f>SUM(J7:J11)</f>
        <v>0</v>
      </c>
      <c r="K12" s="28">
        <f>SUM(K7:K11)</f>
        <v>0</v>
      </c>
    </row>
    <row r="13" spans="1:11" ht="12.75">
      <c r="A13" s="244" t="s">
        <v>123</v>
      </c>
      <c r="B13" s="245"/>
      <c r="C13" s="245"/>
      <c r="D13" s="245"/>
      <c r="E13" s="245"/>
      <c r="F13" s="245"/>
      <c r="G13" s="245"/>
      <c r="H13" s="245"/>
      <c r="I13" s="1">
        <v>7</v>
      </c>
      <c r="J13" s="5"/>
      <c r="K13" s="7"/>
    </row>
    <row r="14" spans="1:11" ht="12.75">
      <c r="A14" s="244" t="s">
        <v>124</v>
      </c>
      <c r="B14" s="245"/>
      <c r="C14" s="245"/>
      <c r="D14" s="245"/>
      <c r="E14" s="245"/>
      <c r="F14" s="245"/>
      <c r="G14" s="245"/>
      <c r="H14" s="245"/>
      <c r="I14" s="1">
        <v>8</v>
      </c>
      <c r="J14" s="5"/>
      <c r="K14" s="7"/>
    </row>
    <row r="15" spans="1:11" ht="12.75">
      <c r="A15" s="244" t="s">
        <v>125</v>
      </c>
      <c r="B15" s="245"/>
      <c r="C15" s="245"/>
      <c r="D15" s="245"/>
      <c r="E15" s="245"/>
      <c r="F15" s="245"/>
      <c r="G15" s="245"/>
      <c r="H15" s="245"/>
      <c r="I15" s="1">
        <v>9</v>
      </c>
      <c r="J15" s="5"/>
      <c r="K15" s="7"/>
    </row>
    <row r="16" spans="1:11" ht="12.75">
      <c r="A16" s="244" t="s">
        <v>126</v>
      </c>
      <c r="B16" s="245"/>
      <c r="C16" s="245"/>
      <c r="D16" s="245"/>
      <c r="E16" s="245"/>
      <c r="F16" s="245"/>
      <c r="G16" s="245"/>
      <c r="H16" s="245"/>
      <c r="I16" s="1">
        <v>10</v>
      </c>
      <c r="J16" s="5"/>
      <c r="K16" s="7"/>
    </row>
    <row r="17" spans="1:11" ht="12.75">
      <c r="A17" s="244" t="s">
        <v>127</v>
      </c>
      <c r="B17" s="245"/>
      <c r="C17" s="245"/>
      <c r="D17" s="245"/>
      <c r="E17" s="245"/>
      <c r="F17" s="245"/>
      <c r="G17" s="245"/>
      <c r="H17" s="245"/>
      <c r="I17" s="1">
        <v>11</v>
      </c>
      <c r="J17" s="5"/>
      <c r="K17" s="7"/>
    </row>
    <row r="18" spans="1:11" ht="12.75">
      <c r="A18" s="244" t="s">
        <v>128</v>
      </c>
      <c r="B18" s="245"/>
      <c r="C18" s="245"/>
      <c r="D18" s="245"/>
      <c r="E18" s="245"/>
      <c r="F18" s="245"/>
      <c r="G18" s="245"/>
      <c r="H18" s="245"/>
      <c r="I18" s="1">
        <v>12</v>
      </c>
      <c r="J18" s="5"/>
      <c r="K18" s="7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34">
        <f>SUM(J13:J18)</f>
        <v>0</v>
      </c>
      <c r="K19" s="28">
        <f>SUM(K13:K18)</f>
        <v>0</v>
      </c>
    </row>
    <row r="20" spans="1:11" ht="12.75">
      <c r="A20" s="237" t="s">
        <v>108</v>
      </c>
      <c r="B20" s="333"/>
      <c r="C20" s="333"/>
      <c r="D20" s="333"/>
      <c r="E20" s="333"/>
      <c r="F20" s="333"/>
      <c r="G20" s="333"/>
      <c r="H20" s="334"/>
      <c r="I20" s="1">
        <v>14</v>
      </c>
      <c r="J20" s="34">
        <f>IF(J12&gt;J19,J12-J19,0)</f>
        <v>0</v>
      </c>
      <c r="K20" s="28">
        <f>IF(K12&gt;K19,K12-K19,0)</f>
        <v>0</v>
      </c>
    </row>
    <row r="21" spans="1:11" ht="12.75">
      <c r="A21" s="277" t="s">
        <v>109</v>
      </c>
      <c r="B21" s="331"/>
      <c r="C21" s="331"/>
      <c r="D21" s="331"/>
      <c r="E21" s="331"/>
      <c r="F21" s="331"/>
      <c r="G21" s="331"/>
      <c r="H21" s="332"/>
      <c r="I21" s="1">
        <v>15</v>
      </c>
      <c r="J21" s="34">
        <f>IF(J19&gt;J12,J19-J12,0)</f>
        <v>0</v>
      </c>
      <c r="K21" s="28">
        <f>IF(K19&gt;K12,K19-K12,0)</f>
        <v>0</v>
      </c>
    </row>
    <row r="22" spans="1:11" ht="12.75">
      <c r="A22" s="322" t="s">
        <v>157</v>
      </c>
      <c r="B22" s="300"/>
      <c r="C22" s="300"/>
      <c r="D22" s="300"/>
      <c r="E22" s="300"/>
      <c r="F22" s="300"/>
      <c r="G22" s="300"/>
      <c r="H22" s="300"/>
      <c r="I22" s="325"/>
      <c r="J22" s="325"/>
      <c r="K22" s="326"/>
    </row>
    <row r="23" spans="1:11" ht="12.75">
      <c r="A23" s="244" t="s">
        <v>163</v>
      </c>
      <c r="B23" s="245"/>
      <c r="C23" s="245"/>
      <c r="D23" s="245"/>
      <c r="E23" s="245"/>
      <c r="F23" s="245"/>
      <c r="G23" s="245"/>
      <c r="H23" s="245"/>
      <c r="I23" s="1">
        <v>16</v>
      </c>
      <c r="J23" s="5"/>
      <c r="K23" s="7"/>
    </row>
    <row r="24" spans="1:11" ht="12.75">
      <c r="A24" s="244" t="s">
        <v>164</v>
      </c>
      <c r="B24" s="245"/>
      <c r="C24" s="245"/>
      <c r="D24" s="245"/>
      <c r="E24" s="245"/>
      <c r="F24" s="245"/>
      <c r="G24" s="245"/>
      <c r="H24" s="245"/>
      <c r="I24" s="1">
        <v>17</v>
      </c>
      <c r="J24" s="5"/>
      <c r="K24" s="7"/>
    </row>
    <row r="25" spans="1:11" ht="12.75">
      <c r="A25" s="244" t="s">
        <v>309</v>
      </c>
      <c r="B25" s="245"/>
      <c r="C25" s="245"/>
      <c r="D25" s="245"/>
      <c r="E25" s="245"/>
      <c r="F25" s="245"/>
      <c r="G25" s="245"/>
      <c r="H25" s="245"/>
      <c r="I25" s="1">
        <v>18</v>
      </c>
      <c r="J25" s="5"/>
      <c r="K25" s="7"/>
    </row>
    <row r="26" spans="1:11" ht="12.75">
      <c r="A26" s="244" t="s">
        <v>310</v>
      </c>
      <c r="B26" s="245"/>
      <c r="C26" s="245"/>
      <c r="D26" s="245"/>
      <c r="E26" s="245"/>
      <c r="F26" s="245"/>
      <c r="G26" s="245"/>
      <c r="H26" s="245"/>
      <c r="I26" s="1">
        <v>19</v>
      </c>
      <c r="J26" s="5"/>
      <c r="K26" s="7"/>
    </row>
    <row r="27" spans="1:11" ht="12.75">
      <c r="A27" s="244" t="s">
        <v>165</v>
      </c>
      <c r="B27" s="245"/>
      <c r="C27" s="245"/>
      <c r="D27" s="245"/>
      <c r="E27" s="245"/>
      <c r="F27" s="245"/>
      <c r="G27" s="245"/>
      <c r="H27" s="245"/>
      <c r="I27" s="1">
        <v>20</v>
      </c>
      <c r="J27" s="5"/>
      <c r="K27" s="7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34">
        <f>SUM(J23:J27)</f>
        <v>0</v>
      </c>
      <c r="K28" s="28">
        <f>SUM(K23:K27)</f>
        <v>0</v>
      </c>
    </row>
    <row r="29" spans="1:11" ht="12.75">
      <c r="A29" s="244" t="s">
        <v>2</v>
      </c>
      <c r="B29" s="245"/>
      <c r="C29" s="245"/>
      <c r="D29" s="245"/>
      <c r="E29" s="245"/>
      <c r="F29" s="245"/>
      <c r="G29" s="245"/>
      <c r="H29" s="245"/>
      <c r="I29" s="1">
        <v>22</v>
      </c>
      <c r="J29" s="5"/>
      <c r="K29" s="7"/>
    </row>
    <row r="30" spans="1:11" ht="12.75">
      <c r="A30" s="244" t="s">
        <v>3</v>
      </c>
      <c r="B30" s="245"/>
      <c r="C30" s="245"/>
      <c r="D30" s="245"/>
      <c r="E30" s="245"/>
      <c r="F30" s="245"/>
      <c r="G30" s="245"/>
      <c r="H30" s="245"/>
      <c r="I30" s="1">
        <v>23</v>
      </c>
      <c r="J30" s="5"/>
      <c r="K30" s="7"/>
    </row>
    <row r="31" spans="1:11" ht="12.75">
      <c r="A31" s="244" t="s">
        <v>4</v>
      </c>
      <c r="B31" s="245"/>
      <c r="C31" s="245"/>
      <c r="D31" s="245"/>
      <c r="E31" s="245"/>
      <c r="F31" s="245"/>
      <c r="G31" s="245"/>
      <c r="H31" s="245"/>
      <c r="I31" s="1">
        <v>24</v>
      </c>
      <c r="J31" s="5"/>
      <c r="K31" s="7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34">
        <f>SUM(J29:J31)</f>
        <v>0</v>
      </c>
      <c r="K32" s="28">
        <f>SUM(K29:K31)</f>
        <v>0</v>
      </c>
    </row>
    <row r="33" spans="1:11" ht="12.75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34">
        <f>IF(J28&gt;J32,J28-J32,0)</f>
        <v>0</v>
      </c>
      <c r="K33" s="28">
        <f>IF(K28&gt;K32,K28-K32,0)</f>
        <v>0</v>
      </c>
    </row>
    <row r="34" spans="1:11" ht="12.75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34">
        <f>IF(J32&gt;J28,J32-J28,0)</f>
        <v>0</v>
      </c>
      <c r="K34" s="28">
        <f>IF(K32&gt;K28,K32-K28,0)</f>
        <v>0</v>
      </c>
    </row>
    <row r="35" spans="1:11" ht="12.75">
      <c r="A35" s="322" t="s">
        <v>158</v>
      </c>
      <c r="B35" s="300"/>
      <c r="C35" s="300"/>
      <c r="D35" s="300"/>
      <c r="E35" s="300"/>
      <c r="F35" s="300"/>
      <c r="G35" s="300"/>
      <c r="H35" s="300"/>
      <c r="I35" s="325">
        <v>0</v>
      </c>
      <c r="J35" s="325"/>
      <c r="K35" s="326"/>
    </row>
    <row r="36" spans="1:11" ht="12.75">
      <c r="A36" s="244" t="s">
        <v>172</v>
      </c>
      <c r="B36" s="245"/>
      <c r="C36" s="245"/>
      <c r="D36" s="245"/>
      <c r="E36" s="245"/>
      <c r="F36" s="245"/>
      <c r="G36" s="245"/>
      <c r="H36" s="245"/>
      <c r="I36" s="1">
        <v>28</v>
      </c>
      <c r="J36" s="5"/>
      <c r="K36" s="7"/>
    </row>
    <row r="37" spans="1:11" ht="12.75">
      <c r="A37" s="244" t="s">
        <v>29</v>
      </c>
      <c r="B37" s="245"/>
      <c r="C37" s="245"/>
      <c r="D37" s="245"/>
      <c r="E37" s="245"/>
      <c r="F37" s="245"/>
      <c r="G37" s="245"/>
      <c r="H37" s="245"/>
      <c r="I37" s="1">
        <v>29</v>
      </c>
      <c r="J37" s="5"/>
      <c r="K37" s="7"/>
    </row>
    <row r="38" spans="1:11" ht="12.75">
      <c r="A38" s="244" t="s">
        <v>30</v>
      </c>
      <c r="B38" s="245"/>
      <c r="C38" s="245"/>
      <c r="D38" s="245"/>
      <c r="E38" s="245"/>
      <c r="F38" s="245"/>
      <c r="G38" s="245"/>
      <c r="H38" s="245"/>
      <c r="I38" s="1">
        <v>30</v>
      </c>
      <c r="J38" s="5"/>
      <c r="K38" s="7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34">
        <f>SUM(J36:J38)</f>
        <v>0</v>
      </c>
      <c r="K39" s="28">
        <f>SUM(K36:K38)</f>
        <v>0</v>
      </c>
    </row>
    <row r="40" spans="1:11" ht="12.75">
      <c r="A40" s="244" t="s">
        <v>31</v>
      </c>
      <c r="B40" s="245"/>
      <c r="C40" s="245"/>
      <c r="D40" s="245"/>
      <c r="E40" s="245"/>
      <c r="F40" s="245"/>
      <c r="G40" s="245"/>
      <c r="H40" s="245"/>
      <c r="I40" s="1">
        <v>32</v>
      </c>
      <c r="J40" s="5"/>
      <c r="K40" s="7"/>
    </row>
    <row r="41" spans="1:11" ht="12.75">
      <c r="A41" s="244" t="s">
        <v>32</v>
      </c>
      <c r="B41" s="245"/>
      <c r="C41" s="245"/>
      <c r="D41" s="245"/>
      <c r="E41" s="245"/>
      <c r="F41" s="245"/>
      <c r="G41" s="245"/>
      <c r="H41" s="245"/>
      <c r="I41" s="1">
        <v>33</v>
      </c>
      <c r="J41" s="5"/>
      <c r="K41" s="7"/>
    </row>
    <row r="42" spans="1:11" ht="12.75">
      <c r="A42" s="244" t="s">
        <v>33</v>
      </c>
      <c r="B42" s="245"/>
      <c r="C42" s="245"/>
      <c r="D42" s="245"/>
      <c r="E42" s="245"/>
      <c r="F42" s="245"/>
      <c r="G42" s="245"/>
      <c r="H42" s="245"/>
      <c r="I42" s="1">
        <v>34</v>
      </c>
      <c r="J42" s="5"/>
      <c r="K42" s="7"/>
    </row>
    <row r="43" spans="1:11" ht="12.75">
      <c r="A43" s="244" t="s">
        <v>34</v>
      </c>
      <c r="B43" s="245"/>
      <c r="C43" s="245"/>
      <c r="D43" s="245"/>
      <c r="E43" s="245"/>
      <c r="F43" s="245"/>
      <c r="G43" s="245"/>
      <c r="H43" s="245"/>
      <c r="I43" s="1">
        <v>35</v>
      </c>
      <c r="J43" s="5"/>
      <c r="K43" s="7"/>
    </row>
    <row r="44" spans="1:11" ht="12.75">
      <c r="A44" s="244" t="s">
        <v>35</v>
      </c>
      <c r="B44" s="245"/>
      <c r="C44" s="245"/>
      <c r="D44" s="245"/>
      <c r="E44" s="245"/>
      <c r="F44" s="245"/>
      <c r="G44" s="245"/>
      <c r="H44" s="245"/>
      <c r="I44" s="1">
        <v>36</v>
      </c>
      <c r="J44" s="5"/>
      <c r="K44" s="7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34">
        <f>SUM(J40:J44)</f>
        <v>0</v>
      </c>
      <c r="K45" s="28">
        <f>SUM(K40:K44)</f>
        <v>0</v>
      </c>
    </row>
    <row r="46" spans="1:11" ht="12.75">
      <c r="A46" s="237" t="s">
        <v>160</v>
      </c>
      <c r="B46" s="238"/>
      <c r="C46" s="238"/>
      <c r="D46" s="238"/>
      <c r="E46" s="238"/>
      <c r="F46" s="238"/>
      <c r="G46" s="238"/>
      <c r="H46" s="238"/>
      <c r="I46" s="1">
        <v>38</v>
      </c>
      <c r="J46" s="34">
        <f>IF(J39&gt;J45,J39-J45,0)</f>
        <v>0</v>
      </c>
      <c r="K46" s="28">
        <f>IF(K39&gt;K45,K39-K45,0)</f>
        <v>0</v>
      </c>
    </row>
    <row r="47" spans="1:11" ht="12.75">
      <c r="A47" s="237" t="s">
        <v>161</v>
      </c>
      <c r="B47" s="238"/>
      <c r="C47" s="238"/>
      <c r="D47" s="238"/>
      <c r="E47" s="238"/>
      <c r="F47" s="238"/>
      <c r="G47" s="238"/>
      <c r="H47" s="238"/>
      <c r="I47" s="1">
        <v>39</v>
      </c>
      <c r="J47" s="34">
        <f>IF(J45&gt;J39,J45-J39,0)</f>
        <v>0</v>
      </c>
      <c r="K47" s="28">
        <f>IF(K45&gt;K39,K45-K39,0)</f>
        <v>0</v>
      </c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34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34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37" t="s">
        <v>159</v>
      </c>
      <c r="B50" s="238"/>
      <c r="C50" s="238"/>
      <c r="D50" s="238"/>
      <c r="E50" s="238"/>
      <c r="F50" s="238"/>
      <c r="G50" s="238"/>
      <c r="H50" s="238"/>
      <c r="I50" s="1">
        <v>42</v>
      </c>
      <c r="J50" s="5"/>
      <c r="K50" s="7"/>
    </row>
    <row r="51" spans="1:11" ht="12.75">
      <c r="A51" s="237" t="s">
        <v>173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7"/>
    </row>
    <row r="52" spans="1:11" ht="12.75">
      <c r="A52" s="237" t="s">
        <v>174</v>
      </c>
      <c r="B52" s="238"/>
      <c r="C52" s="238"/>
      <c r="D52" s="238"/>
      <c r="E52" s="238"/>
      <c r="F52" s="238"/>
      <c r="G52" s="238"/>
      <c r="H52" s="238"/>
      <c r="I52" s="1">
        <v>44</v>
      </c>
      <c r="J52" s="5"/>
      <c r="K52" s="7"/>
    </row>
    <row r="53" spans="1:11" ht="12.75">
      <c r="A53" s="277" t="s">
        <v>175</v>
      </c>
      <c r="B53" s="278"/>
      <c r="C53" s="278"/>
      <c r="D53" s="278"/>
      <c r="E53" s="278"/>
      <c r="F53" s="278"/>
      <c r="G53" s="278"/>
      <c r="H53" s="278"/>
      <c r="I53" s="4">
        <v>45</v>
      </c>
      <c r="J53" s="35">
        <f>J50+J51-J52</f>
        <v>0</v>
      </c>
      <c r="K53" s="32">
        <f>K50+K51-K52</f>
        <v>0</v>
      </c>
    </row>
    <row r="54" spans="1:11" ht="12.7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7" width="9.140625" style="46" customWidth="1"/>
    <col min="8" max="8" width="5.28125" style="46" customWidth="1"/>
    <col min="9" max="9" width="9.140625" style="46" customWidth="1"/>
    <col min="10" max="10" width="9.57421875" style="46" bestFit="1" customWidth="1"/>
    <col min="11" max="11" width="10.7109375" style="46" customWidth="1"/>
    <col min="12" max="16384" width="9.140625" style="46" customWidth="1"/>
  </cols>
  <sheetData>
    <row r="1" spans="1:12" ht="12.75">
      <c r="A1" s="353" t="s">
        <v>277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45"/>
    </row>
    <row r="2" spans="1:12" ht="15.75">
      <c r="A2" s="21"/>
      <c r="B2" s="44"/>
      <c r="C2" s="338" t="s">
        <v>278</v>
      </c>
      <c r="D2" s="338"/>
      <c r="E2" s="77" t="s">
        <v>356</v>
      </c>
      <c r="F2" s="22" t="s">
        <v>246</v>
      </c>
      <c r="G2" s="339" t="s">
        <v>377</v>
      </c>
      <c r="H2" s="340"/>
      <c r="I2" s="44"/>
      <c r="J2" s="44"/>
      <c r="K2" s="44"/>
      <c r="L2" s="47"/>
    </row>
    <row r="3" spans="1:11" ht="33.75">
      <c r="A3" s="341" t="s">
        <v>59</v>
      </c>
      <c r="B3" s="341"/>
      <c r="C3" s="341"/>
      <c r="D3" s="341"/>
      <c r="E3" s="341"/>
      <c r="F3" s="341"/>
      <c r="G3" s="341"/>
      <c r="H3" s="341"/>
      <c r="I3" s="48" t="s">
        <v>301</v>
      </c>
      <c r="J3" s="37" t="s">
        <v>362</v>
      </c>
      <c r="K3" s="37" t="s">
        <v>366</v>
      </c>
    </row>
    <row r="4" spans="1:11" ht="12.75">
      <c r="A4" s="342">
        <v>1</v>
      </c>
      <c r="B4" s="342"/>
      <c r="C4" s="342"/>
      <c r="D4" s="342"/>
      <c r="E4" s="342"/>
      <c r="F4" s="342"/>
      <c r="G4" s="342"/>
      <c r="H4" s="342"/>
      <c r="I4" s="50">
        <v>2</v>
      </c>
      <c r="J4" s="49" t="s">
        <v>279</v>
      </c>
      <c r="K4" s="49" t="s">
        <v>280</v>
      </c>
    </row>
    <row r="5" spans="1:11" ht="12.75">
      <c r="A5" s="343" t="s">
        <v>281</v>
      </c>
      <c r="B5" s="344"/>
      <c r="C5" s="344"/>
      <c r="D5" s="344"/>
      <c r="E5" s="344"/>
      <c r="F5" s="344"/>
      <c r="G5" s="344"/>
      <c r="H5" s="344"/>
      <c r="I5" s="23">
        <v>1</v>
      </c>
      <c r="J5" s="79">
        <v>170514000</v>
      </c>
      <c r="K5" s="163">
        <v>170514000</v>
      </c>
    </row>
    <row r="6" spans="1:11" ht="12.75">
      <c r="A6" s="343" t="s">
        <v>282</v>
      </c>
      <c r="B6" s="344"/>
      <c r="C6" s="344"/>
      <c r="D6" s="344"/>
      <c r="E6" s="344"/>
      <c r="F6" s="344"/>
      <c r="G6" s="344"/>
      <c r="H6" s="344"/>
      <c r="I6" s="23">
        <v>2</v>
      </c>
      <c r="J6" s="80">
        <v>0</v>
      </c>
      <c r="K6" s="164">
        <v>0</v>
      </c>
    </row>
    <row r="7" spans="1:11" ht="12.75">
      <c r="A7" s="343" t="s">
        <v>283</v>
      </c>
      <c r="B7" s="344"/>
      <c r="C7" s="344"/>
      <c r="D7" s="344"/>
      <c r="E7" s="344"/>
      <c r="F7" s="344"/>
      <c r="G7" s="344"/>
      <c r="H7" s="344"/>
      <c r="I7" s="23">
        <v>3</v>
      </c>
      <c r="J7" s="80">
        <v>55397053</v>
      </c>
      <c r="K7" s="164">
        <v>55397053</v>
      </c>
    </row>
    <row r="8" spans="1:11" ht="12.75">
      <c r="A8" s="343" t="s">
        <v>284</v>
      </c>
      <c r="B8" s="344"/>
      <c r="C8" s="344"/>
      <c r="D8" s="344"/>
      <c r="E8" s="344"/>
      <c r="F8" s="344"/>
      <c r="G8" s="344"/>
      <c r="H8" s="344"/>
      <c r="I8" s="23">
        <v>4</v>
      </c>
      <c r="J8" s="80">
        <v>92177988</v>
      </c>
      <c r="K8" s="164">
        <v>94519539</v>
      </c>
    </row>
    <row r="9" spans="1:11" ht="12.75">
      <c r="A9" s="343" t="s">
        <v>285</v>
      </c>
      <c r="B9" s="344"/>
      <c r="C9" s="344"/>
      <c r="D9" s="344"/>
      <c r="E9" s="344"/>
      <c r="F9" s="344"/>
      <c r="G9" s="344"/>
      <c r="H9" s="344"/>
      <c r="I9" s="23">
        <v>5</v>
      </c>
      <c r="J9" s="80">
        <v>926291</v>
      </c>
      <c r="K9" s="164">
        <v>-141782711</v>
      </c>
    </row>
    <row r="10" spans="1:11" ht="12.75">
      <c r="A10" s="343" t="s">
        <v>286</v>
      </c>
      <c r="B10" s="344"/>
      <c r="C10" s="344"/>
      <c r="D10" s="344"/>
      <c r="E10" s="344"/>
      <c r="F10" s="344"/>
      <c r="G10" s="344"/>
      <c r="H10" s="344"/>
      <c r="I10" s="23">
        <v>6</v>
      </c>
      <c r="J10" s="80"/>
      <c r="K10" s="164"/>
    </row>
    <row r="11" spans="1:11" ht="12.75">
      <c r="A11" s="343" t="s">
        <v>287</v>
      </c>
      <c r="B11" s="344"/>
      <c r="C11" s="344"/>
      <c r="D11" s="344"/>
      <c r="E11" s="344"/>
      <c r="F11" s="344"/>
      <c r="G11" s="344"/>
      <c r="H11" s="344"/>
      <c r="I11" s="23">
        <v>7</v>
      </c>
      <c r="J11" s="80"/>
      <c r="K11" s="164"/>
    </row>
    <row r="12" spans="1:11" ht="12.75">
      <c r="A12" s="343" t="s">
        <v>288</v>
      </c>
      <c r="B12" s="344"/>
      <c r="C12" s="344"/>
      <c r="D12" s="344"/>
      <c r="E12" s="344"/>
      <c r="F12" s="344"/>
      <c r="G12" s="344"/>
      <c r="H12" s="344"/>
      <c r="I12" s="23">
        <v>8</v>
      </c>
      <c r="J12" s="164">
        <v>154467</v>
      </c>
      <c r="K12" s="164">
        <v>682491</v>
      </c>
    </row>
    <row r="13" spans="1:11" ht="12.75">
      <c r="A13" s="343" t="s">
        <v>289</v>
      </c>
      <c r="B13" s="344"/>
      <c r="C13" s="344"/>
      <c r="D13" s="344"/>
      <c r="E13" s="344"/>
      <c r="F13" s="344"/>
      <c r="G13" s="344"/>
      <c r="H13" s="344"/>
      <c r="I13" s="23">
        <v>9</v>
      </c>
      <c r="J13" s="80"/>
      <c r="K13" s="164"/>
    </row>
    <row r="14" spans="1:11" ht="12.75">
      <c r="A14" s="345" t="s">
        <v>290</v>
      </c>
      <c r="B14" s="346"/>
      <c r="C14" s="346"/>
      <c r="D14" s="346"/>
      <c r="E14" s="346"/>
      <c r="F14" s="346"/>
      <c r="G14" s="346"/>
      <c r="H14" s="346"/>
      <c r="I14" s="23">
        <v>10</v>
      </c>
      <c r="J14" s="71">
        <f>SUM(J5:J13)</f>
        <v>319169799</v>
      </c>
      <c r="K14" s="71">
        <f>SUM(K5:K13)</f>
        <v>179330372</v>
      </c>
    </row>
    <row r="15" spans="1:11" ht="12.75">
      <c r="A15" s="343" t="s">
        <v>291</v>
      </c>
      <c r="B15" s="344"/>
      <c r="C15" s="344"/>
      <c r="D15" s="344"/>
      <c r="E15" s="344"/>
      <c r="F15" s="344"/>
      <c r="G15" s="344"/>
      <c r="H15" s="344"/>
      <c r="I15" s="23">
        <v>11</v>
      </c>
      <c r="J15" s="7"/>
      <c r="K15" s="24"/>
    </row>
    <row r="16" spans="1:11" ht="12.75">
      <c r="A16" s="343" t="s">
        <v>292</v>
      </c>
      <c r="B16" s="344"/>
      <c r="C16" s="344"/>
      <c r="D16" s="344"/>
      <c r="E16" s="344"/>
      <c r="F16" s="344"/>
      <c r="G16" s="344"/>
      <c r="H16" s="344"/>
      <c r="I16" s="23">
        <v>12</v>
      </c>
      <c r="J16" s="7"/>
      <c r="K16" s="24"/>
    </row>
    <row r="17" spans="1:11" ht="12.75">
      <c r="A17" s="343" t="s">
        <v>293</v>
      </c>
      <c r="B17" s="344"/>
      <c r="C17" s="344"/>
      <c r="D17" s="344"/>
      <c r="E17" s="344"/>
      <c r="F17" s="344"/>
      <c r="G17" s="344"/>
      <c r="H17" s="344"/>
      <c r="I17" s="23">
        <v>13</v>
      </c>
      <c r="J17" s="7"/>
      <c r="K17" s="24"/>
    </row>
    <row r="18" spans="1:11" ht="12.75">
      <c r="A18" s="343" t="s">
        <v>294</v>
      </c>
      <c r="B18" s="344"/>
      <c r="C18" s="344"/>
      <c r="D18" s="344"/>
      <c r="E18" s="344"/>
      <c r="F18" s="344"/>
      <c r="G18" s="344"/>
      <c r="H18" s="344"/>
      <c r="I18" s="23">
        <v>14</v>
      </c>
      <c r="J18" s="7"/>
      <c r="K18" s="24"/>
    </row>
    <row r="19" spans="1:11" ht="12.75">
      <c r="A19" s="343" t="s">
        <v>295</v>
      </c>
      <c r="B19" s="344"/>
      <c r="C19" s="344"/>
      <c r="D19" s="344"/>
      <c r="E19" s="344"/>
      <c r="F19" s="344"/>
      <c r="G19" s="344"/>
      <c r="H19" s="344"/>
      <c r="I19" s="23">
        <v>15</v>
      </c>
      <c r="J19" s="7"/>
      <c r="K19" s="24"/>
    </row>
    <row r="20" spans="1:11" ht="12.75">
      <c r="A20" s="343" t="s">
        <v>296</v>
      </c>
      <c r="B20" s="344"/>
      <c r="C20" s="344"/>
      <c r="D20" s="344"/>
      <c r="E20" s="344"/>
      <c r="F20" s="344"/>
      <c r="G20" s="344"/>
      <c r="H20" s="344"/>
      <c r="I20" s="23">
        <v>16</v>
      </c>
      <c r="J20" s="80">
        <v>6093739</v>
      </c>
      <c r="K20" s="164">
        <v>5936664</v>
      </c>
    </row>
    <row r="21" spans="1:11" ht="12.75">
      <c r="A21" s="345" t="s">
        <v>297</v>
      </c>
      <c r="B21" s="346"/>
      <c r="C21" s="346"/>
      <c r="D21" s="346"/>
      <c r="E21" s="346"/>
      <c r="F21" s="346"/>
      <c r="G21" s="346"/>
      <c r="H21" s="346"/>
      <c r="I21" s="23">
        <v>17</v>
      </c>
      <c r="J21" s="78">
        <f>SUM(J15:J20)</f>
        <v>6093739</v>
      </c>
      <c r="K21" s="78">
        <f>SUM(K15:K20)</f>
        <v>5936664</v>
      </c>
    </row>
    <row r="22" spans="1:11" ht="12.75">
      <c r="A22" s="355"/>
      <c r="B22" s="356"/>
      <c r="C22" s="356"/>
      <c r="D22" s="356"/>
      <c r="E22" s="356"/>
      <c r="F22" s="356"/>
      <c r="G22" s="356"/>
      <c r="H22" s="356"/>
      <c r="I22" s="357"/>
      <c r="J22" s="357"/>
      <c r="K22" s="358"/>
    </row>
    <row r="23" spans="1:11" ht="12.75">
      <c r="A23" s="347" t="s">
        <v>298</v>
      </c>
      <c r="B23" s="348"/>
      <c r="C23" s="348"/>
      <c r="D23" s="348"/>
      <c r="E23" s="348"/>
      <c r="F23" s="348"/>
      <c r="G23" s="348"/>
      <c r="H23" s="348"/>
      <c r="I23" s="25">
        <v>18</v>
      </c>
      <c r="J23" s="79">
        <v>319169799</v>
      </c>
      <c r="K23" s="163">
        <v>179330372</v>
      </c>
    </row>
    <row r="24" spans="1:11" ht="17.25" customHeight="1">
      <c r="A24" s="349" t="s">
        <v>299</v>
      </c>
      <c r="B24" s="350"/>
      <c r="C24" s="350"/>
      <c r="D24" s="350"/>
      <c r="E24" s="350"/>
      <c r="F24" s="350"/>
      <c r="G24" s="350"/>
      <c r="H24" s="350"/>
      <c r="I24" s="26">
        <v>19</v>
      </c>
      <c r="J24" s="81">
        <v>6093739</v>
      </c>
      <c r="K24" s="165">
        <v>5936664</v>
      </c>
    </row>
    <row r="25" spans="1:11" ht="30" customHeight="1">
      <c r="A25" s="351" t="s">
        <v>300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2 L1:IV65536 J1:K4 K14:K19 K21:K22 J25:K65536"/>
    <dataValidation type="whole" operator="greaterThanOrEqual" allowBlank="1" showInputMessage="1" showErrorMessage="1" errorTitle="Pogrešan unos" error="Mogu se unijeti samo cjelobrojne pozitivne vrijednosti." sqref="J21 J14">
      <formula1>0</formula1>
    </dataValidation>
    <dataValidation type="whole" operator="notEqual" allowBlank="1" showInputMessage="1" showErrorMessage="1" errorTitle="Pogrešan unos" error="Mogu se unijeti samo cjelobrojne vrijednosti." sqref="J15:J20 J5:K13 K2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359" t="s">
        <v>276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60" t="s">
        <v>306</v>
      </c>
      <c r="B4" s="360"/>
      <c r="C4" s="360"/>
      <c r="D4" s="360"/>
      <c r="E4" s="360"/>
      <c r="F4" s="360"/>
      <c r="G4" s="360"/>
      <c r="H4" s="360"/>
      <c r="I4" s="360"/>
      <c r="J4" s="360"/>
    </row>
    <row r="5" spans="1:10" ht="12.75" customHeight="1">
      <c r="A5" s="360"/>
      <c r="B5" s="360"/>
      <c r="C5" s="360"/>
      <c r="D5" s="360"/>
      <c r="E5" s="360"/>
      <c r="F5" s="360"/>
      <c r="G5" s="360"/>
      <c r="H5" s="360"/>
      <c r="I5" s="360"/>
      <c r="J5" s="360"/>
    </row>
    <row r="6" spans="1:10" ht="12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</row>
    <row r="7" spans="1:10" ht="12.75" customHeight="1">
      <c r="A7" s="360"/>
      <c r="B7" s="360"/>
      <c r="C7" s="360"/>
      <c r="D7" s="360"/>
      <c r="E7" s="360"/>
      <c r="F7" s="360"/>
      <c r="G7" s="360"/>
      <c r="H7" s="360"/>
      <c r="I7" s="360"/>
      <c r="J7" s="360"/>
    </row>
    <row r="8" spans="1:10" ht="12.75" customHeight="1">
      <c r="A8" s="360"/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2.75" customHeight="1">
      <c r="A9" s="360"/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2.75" customHeight="1">
      <c r="A10" s="360"/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0" ht="12.75">
      <c r="A11" s="361"/>
      <c r="B11" s="361"/>
      <c r="C11" s="361"/>
      <c r="D11" s="361"/>
      <c r="E11" s="361"/>
      <c r="F11" s="361"/>
      <c r="G11" s="361"/>
      <c r="H11" s="361"/>
      <c r="I11" s="361"/>
      <c r="J11" s="361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9"/>
      <c r="B26" s="19"/>
      <c r="C26" s="19"/>
      <c r="D26" s="19"/>
      <c r="E26" s="19"/>
      <c r="F26" s="19"/>
      <c r="G26" s="19"/>
      <c r="H26" s="19"/>
      <c r="I26" s="20"/>
      <c r="J26" s="19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2017-10-26T10:36:43Z</cp:lastPrinted>
  <dcterms:created xsi:type="dcterms:W3CDTF">2008-10-17T11:51:54Z</dcterms:created>
  <dcterms:modified xsi:type="dcterms:W3CDTF">2018-02-15T15:29:17Z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