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35" windowHeight="1204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PODACI'!$A$1:$I$71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<sst xmlns="http://schemas.openxmlformats.org/spreadsheetml/2006/main" count="429" uniqueCount="368">
  <si>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</si>
  <si>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</si>
  <si>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</si>
  <si>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</si>
  <si>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</si>
  <si>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</si>
  <si>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</si>
  <si>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</si>
  <si>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</si>
  <si>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</si>
  <si>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</si>
  <si>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</si>
  <si>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</si>
  <si>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</si>
  <si>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</si>
  <si>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</si>
  <si>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</si>
  <si>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</si>
  <si>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</si>
  <si>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</si>
  <si>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</si>
  <si>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</si>
  <si>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</si>
  <si>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</si>
  <si>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</si>
  <si>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</si>
  <si>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</si>
  <si>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</si>
  <si>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</si>
  <si>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</si>
  <si>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</si>
  <si>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</si>
  <si>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</si>
  <si>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</si>
  <si>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</si>
  <si>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</si>
  <si>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</si>
  <si>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</si>
  <si>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</si>
  <si>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</si>
  <si>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</si>
  <si>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</si>
  <si>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</si>
  <si>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</si>
  <si>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</si>
  <si>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</si>
  <si>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</si>
  <si>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</si>
  <si>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</si>
  <si>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</si>
  <si>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</si>
  <si>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</si>
  <si>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</si>
  <si>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</si>
  <si>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</si>
  <si>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</si>
  <si>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</si>
  <si>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</si>
  <si>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</si>
  <si>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</si>
  <si>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</si>
  <si>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</si>
  <si>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</si>
  <si>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</si>
  <si>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</si>
  <si>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</si>
  <si>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</si>
  <si>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</si>
  <si>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</si>
  <si>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</si>
  <si>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</si>
  <si>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</si>
  <si>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</si>
  <si>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</si>
  <si>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</si>
  <si>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</si>
  <si>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</si>
  <si>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</si>
  <si>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</si>
  <si>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</si>
  <si>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</si>
  <si>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</si>
  <si>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</si>
  <si>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</si>
  <si>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</si>
  <si>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</si>
  <si>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</si>
  <si>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</si>
  <si>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</si>
  <si>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</si>
  <si>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</si>
  <si>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</si>
  <si>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</si>
  <si>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</si>
  <si>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</si>
  <si>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</si>
  <si>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</si>
  <si>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</si>
  <si>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</si>
  <si>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</si>
  <si>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</si>
  <si>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</si>
  <si>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</si>
  <si>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</si>
  <si>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</si>
  <si>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</si>
  <si>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</si>
  <si>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</si>
  <si>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</si>
  <si>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</si>
  <si>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</si>
  <si>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</si>
  <si>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</si>
  <si>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</si>
  <si>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</si>
  <si>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</si>
  <si>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</si>
  <si>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</si>
  <si>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</si>
  <si>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</si>
  <si>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</si>
  <si>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</si>
  <si>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</si>
  <si>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</si>
  <si>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</si>
  <si>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</si>
  <si>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</si>
  <si>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</si>
  <si>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</si>
  <si>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</si>
  <si>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</si>
  <si>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</si>
  <si>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</si>
  <si>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</si>
  <si>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</si>
  <si>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</si>
  <si>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</si>
  <si>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</si>
  <si>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</si>
  <si>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</si>
  <si>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</si>
  <si>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</si>
  <si>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</si>
  <si>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</si>
  <si>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</si>
  <si>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</si>
  <si>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</si>
  <si>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</si>
  <si>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</si>
  <si>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</si>
  <si>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</si>
  <si>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</si>
  <si>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</si>
  <si>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</si>
  <si>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</si>
  <si>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</si>
  <si>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</si>
  <si>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</si>
  <si>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</si>
  <si>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</si>
  <si>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</si>
  <si>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</si>
  <si>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</si>
  <si>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</si>
  <si>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</si>
  <si>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</si>
  <si>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</si>
  <si>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</si>
  <si>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</si>
  <si>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</si>
  <si>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</si>
  <si>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</si>
  <si>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</si>
  <si>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</si>
  <si>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</si>
  <si>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</si>
  <si>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</si>
  <si>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</si>
  <si>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</si>
  <si>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</si>
  <si>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</si>
  <si>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</si>
  <si>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</si>
  <si>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</si>
  <si>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</si>
  <si>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</si>
  <si>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</si>
  <si>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</si>
  <si>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</si>
  <si>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</si>
  <si>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</si>
  <si>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</si>
  <si>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</si>
  <si>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</si>
  <si>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</si>
  <si>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</si>
  <si>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</si>
  <si>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</si>
  <si>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</si>
  <si>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</si>
  <si>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</si>
  <si>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</si>
  <si>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</si>
  <si>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</si>
  <si>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</si>
  <si>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</si>
  <si>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</si>
  <si>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</si>
  <si>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</si>
  <si>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</si>
  <si>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</si>
  <si>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</si>
  <si>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</si>
  <si>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</si>
  <si>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</si>
  <si>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</si>
  <si>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</si>
  <si>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</si>
  <si>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</si>
  <si>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</si>
  <si>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</si>
  <si>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</si>
  <si>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</si>
  <si>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</si>
  <si>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</si>
  <si>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</si>
  <si>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</si>
  <si>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</si>
  <si>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</si>
  <si>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</si>
  <si>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</si>
  <si>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</si>
  <si>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</si>
  <si>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</si>
  <si>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</si>
  <si>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</si>
  <si>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</si>
  <si>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</si>
  <si>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</si>
  <si>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</si>
  <si>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</si>
  <si>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</si>
  <si>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</si>
  <si>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</si>
  <si>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</si>
  <si>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</si>
  <si>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</si>
  <si>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</si>
  <si>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</si>
  <si>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</si>
  <si>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</si>
  <si>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</si>
  <si>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</si>
  <si>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</si>
  <si>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</si>
  <si>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</si>
  <si>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</si>
  <si>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</si>
  <si>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</si>
  <si>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</si>
  <si>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</si>
  <si>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</si>
  <si>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</si>
  <si>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</si>
  <si>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</si>
  <si>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</si>
  <si>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</si>
  <si>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</si>
  <si>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</si>
  <si>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</si>
  <si>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</si>
  <si>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</si>
  <si>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</si>
  <si>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</si>
  <si>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</si>
  <si>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</si>
  <si>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</si>
  <si>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</si>
  <si>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</si>
  <si>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</si>
  <si>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</si>
  <si>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</si>
  <si>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</si>
  <si>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</si>
  <si>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</si>
  <si>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</si>
  <si>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</si>
  <si>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</si>
  <si>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</si>
  <si>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</si>
  <si>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</si>
  <si>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</si>
  <si>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</si>
  <si>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</si>
  <si>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</si>
  <si>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</si>
  <si>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</si>
  <si>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</si>
  <si>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</si>
  <si>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</si>
  <si>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</si>
  <si>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</si>
  <si>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</si>
  <si>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</si>
  <si>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</si>
  <si>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</si>
  <si>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</si>
  <si>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</si>
  <si>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</si>
  <si>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</si>
  <si>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</si>
  <si>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</si>
  <si>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</si>
  <si>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</si>
  <si>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</si>
  <si>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</si>
  <si>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</si>
  <si>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</si>
  <si>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</si>
  <si>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</si>
  <si>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</si>
  <si>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</si>
  <si>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</si>
  <si>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003275388</t>
  </si>
  <si>
    <t>73037001250</t>
  </si>
  <si>
    <t>TEHNIKA d.d.</t>
  </si>
  <si>
    <t>DA</t>
  </si>
  <si>
    <t>080034838</t>
  </si>
  <si>
    <t>ZAGREB</t>
  </si>
  <si>
    <t>franjo.katic@tehnika.hr</t>
  </si>
  <si>
    <t>GRAD ZAGREB</t>
  </si>
  <si>
    <t>4120</t>
  </si>
  <si>
    <t>TEHNIKA SPV d.o.o.</t>
  </si>
  <si>
    <t>KOPRIVNICA</t>
  </si>
  <si>
    <t>2097892</t>
  </si>
  <si>
    <t>TEHNIKA PROJEKTIRANJE d.o.o.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</si>
  <si>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</si>
  <si>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</si>
  <si>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</si>
  <si>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</si>
  <si>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</si>
  <si>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</si>
  <si>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</si>
  <si>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</si>
  <si>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</si>
  <si>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</si>
  <si>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</si>
  <si>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</si>
  <si>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 xml:space="preserve">TEHNIKA A.G. </t>
  </si>
  <si>
    <t>BEOGRAD</t>
  </si>
  <si>
    <t>SRBIJA</t>
  </si>
  <si>
    <t>TRITICUM d.o.o.</t>
  </si>
  <si>
    <t>2275937</t>
  </si>
  <si>
    <t>Vesna Božičko</t>
  </si>
  <si>
    <t xml:space="preserve">01 6301 190 </t>
  </si>
  <si>
    <t>01 6187 697</t>
  </si>
  <si>
    <t>vesna.bozicko@tehnika.hr</t>
  </si>
  <si>
    <t>mr. FILIP FILIPEC, d.i.g.</t>
  </si>
  <si>
    <t>TEHNIKA VRBANI d.o.o</t>
  </si>
  <si>
    <t>2835169</t>
  </si>
  <si>
    <t>ULICA GRADA VUKOVARA 274</t>
  </si>
  <si>
    <t>www.tehnika.hr</t>
  </si>
  <si>
    <t>Obveznik: TEHNIKA d.d. (konsolidirano)</t>
  </si>
  <si>
    <t>Obveznik: TEHNIKA  d.d. (konsolidirano)</t>
  </si>
  <si>
    <t>01.01.2013.</t>
  </si>
  <si>
    <t>31.03.2013.</t>
  </si>
  <si>
    <t>stanje na dan 31.03.2013.</t>
  </si>
  <si>
    <t>u razdoblju 01.01.2013.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</si>
</sst>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33" borderId="12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8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14" fillId="0" borderId="25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17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33" borderId="27" xfId="0" applyFont="1" applyFill="1" applyBorder="1" applyAlignment="1" applyProtection="1">
      <alignment vertical="center"/>
      <protection hidden="1" locked="0"/>
    </xf>
    <xf numFmtId="0" fontId="2" fillId="33" borderId="28" xfId="0" applyFont="1" applyFill="1" applyBorder="1" applyAlignment="1" applyProtection="1">
      <alignment vertical="center"/>
      <protection hidden="1" locked="0"/>
    </xf>
    <xf numFmtId="0" fontId="2" fillId="33" borderId="29" xfId="0" applyFont="1" applyFill="1" applyBorder="1" applyAlignment="1" applyProtection="1">
      <alignment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 applyProtection="1">
      <alignment horizontal="center" vertical="top"/>
      <protection hidden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7" xfId="0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ont="1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vertical="top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http://www.tehnika.hr/" TargetMode="External" /><Relationship Id="rId3" Type="http://schemas.openxmlformats.org/officeDocument/2006/relationships/hyperlink" Target="mailto:vesna.bozicko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25">
      <selection activeCell="H56" sqref="H56:I5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4" t="s">
        <v>248</v>
      </c>
      <c r="B1" s="155"/>
      <c r="C1" s="155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14" t="s">
        <v>364</v>
      </c>
      <c r="F2" s="12"/>
      <c r="G2" s="13" t="s">
        <v>250</v>
      </c>
      <c r="H2" s="114" t="s">
        <v>365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90" t="s">
        <v>317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4" t="s">
        <v>251</v>
      </c>
      <c r="B6" s="145"/>
      <c r="C6" s="160" t="s">
        <v>323</v>
      </c>
      <c r="D6" s="161"/>
      <c r="E6" s="28"/>
      <c r="F6" s="28"/>
      <c r="G6" s="28"/>
      <c r="H6" s="28"/>
      <c r="I6" s="89"/>
      <c r="J6" s="10"/>
      <c r="K6" s="10"/>
      <c r="L6" s="10"/>
    </row>
    <row r="7" spans="1:12" ht="12.75">
      <c r="A7" s="90"/>
      <c r="B7" s="22"/>
      <c r="C7" s="16"/>
      <c r="D7" s="16"/>
      <c r="E7" s="28"/>
      <c r="F7" s="28"/>
      <c r="G7" s="28"/>
      <c r="H7" s="28"/>
      <c r="I7" s="89"/>
      <c r="J7" s="10"/>
      <c r="K7" s="10"/>
      <c r="L7" s="10"/>
    </row>
    <row r="8" spans="1:12" ht="12.75" customHeight="1">
      <c r="A8" s="193" t="s">
        <v>252</v>
      </c>
      <c r="B8" s="194"/>
      <c r="C8" s="160" t="s">
        <v>327</v>
      </c>
      <c r="D8" s="161"/>
      <c r="E8" s="28"/>
      <c r="F8" s="28"/>
      <c r="G8" s="28"/>
      <c r="H8" s="28"/>
      <c r="I8" s="91"/>
      <c r="J8" s="10"/>
      <c r="K8" s="10"/>
      <c r="L8" s="10"/>
    </row>
    <row r="9" spans="1:12" ht="12.75">
      <c r="A9" s="92"/>
      <c r="B9" s="49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 customHeight="1">
      <c r="A10" s="139" t="s">
        <v>253</v>
      </c>
      <c r="B10" s="186"/>
      <c r="C10" s="160" t="s">
        <v>324</v>
      </c>
      <c r="D10" s="161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39"/>
      <c r="B11" s="186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4" t="s">
        <v>254</v>
      </c>
      <c r="B12" s="145"/>
      <c r="C12" s="162" t="s">
        <v>325</v>
      </c>
      <c r="D12" s="163"/>
      <c r="E12" s="163"/>
      <c r="F12" s="163"/>
      <c r="G12" s="163"/>
      <c r="H12" s="163"/>
      <c r="I12" s="164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4" t="s">
        <v>255</v>
      </c>
      <c r="B14" s="145"/>
      <c r="C14" s="184">
        <v>10000</v>
      </c>
      <c r="D14" s="185"/>
      <c r="E14" s="16"/>
      <c r="F14" s="162" t="s">
        <v>328</v>
      </c>
      <c r="G14" s="163"/>
      <c r="H14" s="163"/>
      <c r="I14" s="164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4" t="s">
        <v>256</v>
      </c>
      <c r="B16" s="145"/>
      <c r="C16" s="162" t="s">
        <v>360</v>
      </c>
      <c r="D16" s="163"/>
      <c r="E16" s="163"/>
      <c r="F16" s="163"/>
      <c r="G16" s="163"/>
      <c r="H16" s="163"/>
      <c r="I16" s="164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4" t="s">
        <v>257</v>
      </c>
      <c r="B18" s="145"/>
      <c r="C18" s="181" t="s">
        <v>329</v>
      </c>
      <c r="D18" s="182"/>
      <c r="E18" s="182"/>
      <c r="F18" s="182"/>
      <c r="G18" s="182"/>
      <c r="H18" s="182"/>
      <c r="I18" s="183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4" t="s">
        <v>258</v>
      </c>
      <c r="B20" s="145"/>
      <c r="C20" s="181" t="s">
        <v>361</v>
      </c>
      <c r="D20" s="182"/>
      <c r="E20" s="182"/>
      <c r="F20" s="182"/>
      <c r="G20" s="182"/>
      <c r="H20" s="182"/>
      <c r="I20" s="183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4" t="s">
        <v>259</v>
      </c>
      <c r="B22" s="145"/>
      <c r="C22" s="115">
        <v>133</v>
      </c>
      <c r="D22" s="162" t="s">
        <v>328</v>
      </c>
      <c r="E22" s="163"/>
      <c r="F22" s="164"/>
      <c r="G22" s="144"/>
      <c r="H22" s="175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4" t="s">
        <v>260</v>
      </c>
      <c r="B24" s="145"/>
      <c r="C24" s="115">
        <v>21</v>
      </c>
      <c r="D24" s="162" t="s">
        <v>330</v>
      </c>
      <c r="E24" s="163"/>
      <c r="F24" s="163"/>
      <c r="G24" s="164"/>
      <c r="H24" s="50" t="s">
        <v>261</v>
      </c>
      <c r="I24" s="116">
        <v>1067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318</v>
      </c>
      <c r="I25" s="94"/>
      <c r="J25" s="10"/>
      <c r="K25" s="10"/>
      <c r="L25" s="10"/>
    </row>
    <row r="26" spans="1:12" ht="12.75">
      <c r="A26" s="144" t="s">
        <v>262</v>
      </c>
      <c r="B26" s="145"/>
      <c r="C26" s="117" t="s">
        <v>326</v>
      </c>
      <c r="D26" s="25"/>
      <c r="E26" s="32"/>
      <c r="F26" s="24"/>
      <c r="G26" s="175" t="s">
        <v>263</v>
      </c>
      <c r="H26" s="145"/>
      <c r="I26" s="118" t="s">
        <v>331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76" t="s">
        <v>264</v>
      </c>
      <c r="B28" s="177"/>
      <c r="C28" s="177"/>
      <c r="D28" s="177"/>
      <c r="E28" s="178" t="s">
        <v>265</v>
      </c>
      <c r="F28" s="178"/>
      <c r="G28" s="178"/>
      <c r="H28" s="179" t="s">
        <v>266</v>
      </c>
      <c r="I28" s="180"/>
      <c r="J28" s="10"/>
      <c r="K28" s="10"/>
      <c r="L28" s="10"/>
    </row>
    <row r="29" spans="1:12" ht="12.75">
      <c r="A29" s="96"/>
      <c r="B29" s="32"/>
      <c r="C29" s="32"/>
      <c r="D29" s="26"/>
      <c r="E29" s="16"/>
      <c r="F29" s="16"/>
      <c r="G29" s="16"/>
      <c r="H29" s="27"/>
      <c r="I29" s="95"/>
      <c r="J29" s="10"/>
      <c r="K29" s="10"/>
      <c r="L29" s="10"/>
    </row>
    <row r="30" spans="1:12" s="124" customFormat="1" ht="12.75">
      <c r="A30" s="165" t="s">
        <v>332</v>
      </c>
      <c r="B30" s="171"/>
      <c r="C30" s="171"/>
      <c r="D30" s="172"/>
      <c r="E30" s="165" t="s">
        <v>333</v>
      </c>
      <c r="F30" s="171"/>
      <c r="G30" s="172"/>
      <c r="H30" s="168" t="s">
        <v>334</v>
      </c>
      <c r="I30" s="173"/>
      <c r="J30" s="123"/>
      <c r="K30" s="123"/>
      <c r="L30" s="123"/>
    </row>
    <row r="31" spans="1:12" s="124" customFormat="1" ht="12.75">
      <c r="A31" s="125"/>
      <c r="B31" s="125"/>
      <c r="C31" s="126"/>
      <c r="D31" s="174"/>
      <c r="E31" s="174"/>
      <c r="F31" s="174"/>
      <c r="G31" s="174"/>
      <c r="H31" s="125"/>
      <c r="I31" s="127"/>
      <c r="J31" s="123"/>
      <c r="K31" s="123"/>
      <c r="L31" s="123"/>
    </row>
    <row r="32" spans="1:12" s="124" customFormat="1" ht="12.75">
      <c r="A32" s="165" t="s">
        <v>335</v>
      </c>
      <c r="B32" s="166"/>
      <c r="C32" s="166"/>
      <c r="D32" s="167"/>
      <c r="E32" s="165" t="s">
        <v>328</v>
      </c>
      <c r="F32" s="166"/>
      <c r="G32" s="167"/>
      <c r="H32" s="168" t="s">
        <v>336</v>
      </c>
      <c r="I32" s="169"/>
      <c r="J32" s="123"/>
      <c r="K32" s="123"/>
      <c r="L32" s="123"/>
    </row>
    <row r="33" spans="1:12" s="124" customFormat="1" ht="12.75">
      <c r="A33" s="125"/>
      <c r="B33" s="125"/>
      <c r="C33" s="126"/>
      <c r="D33" s="128"/>
      <c r="E33" s="128"/>
      <c r="F33" s="128"/>
      <c r="G33" s="129"/>
      <c r="H33" s="125"/>
      <c r="I33" s="130"/>
      <c r="J33" s="123"/>
      <c r="K33" s="123"/>
      <c r="L33" s="123"/>
    </row>
    <row r="34" spans="1:12" s="124" customFormat="1" ht="12.75">
      <c r="A34" s="165" t="s">
        <v>337</v>
      </c>
      <c r="B34" s="166"/>
      <c r="C34" s="166"/>
      <c r="D34" s="167"/>
      <c r="E34" s="165" t="s">
        <v>328</v>
      </c>
      <c r="F34" s="166"/>
      <c r="G34" s="167"/>
      <c r="H34" s="168" t="s">
        <v>338</v>
      </c>
      <c r="I34" s="169"/>
      <c r="J34" s="123"/>
      <c r="K34" s="123"/>
      <c r="L34" s="123"/>
    </row>
    <row r="35" spans="1:12" s="124" customFormat="1" ht="12.75">
      <c r="A35" s="125"/>
      <c r="B35" s="125"/>
      <c r="C35" s="126"/>
      <c r="D35" s="128"/>
      <c r="E35" s="128"/>
      <c r="F35" s="128"/>
      <c r="G35" s="129"/>
      <c r="H35" s="125"/>
      <c r="I35" s="130"/>
      <c r="J35" s="123"/>
      <c r="K35" s="123"/>
      <c r="L35" s="123"/>
    </row>
    <row r="36" spans="1:12" s="124" customFormat="1" ht="12.75">
      <c r="A36" s="165" t="s">
        <v>339</v>
      </c>
      <c r="B36" s="166"/>
      <c r="C36" s="166"/>
      <c r="D36" s="167"/>
      <c r="E36" s="165" t="s">
        <v>328</v>
      </c>
      <c r="F36" s="166"/>
      <c r="G36" s="167"/>
      <c r="H36" s="168" t="s">
        <v>340</v>
      </c>
      <c r="I36" s="169"/>
      <c r="J36" s="123"/>
      <c r="K36" s="123"/>
      <c r="L36" s="123"/>
    </row>
    <row r="37" spans="1:12" s="124" customFormat="1" ht="12.75">
      <c r="A37" s="126"/>
      <c r="B37" s="126"/>
      <c r="C37" s="195"/>
      <c r="D37" s="195"/>
      <c r="E37" s="125"/>
      <c r="F37" s="195"/>
      <c r="G37" s="195"/>
      <c r="H37" s="125"/>
      <c r="I37" s="125"/>
      <c r="J37" s="123"/>
      <c r="K37" s="123"/>
      <c r="L37" s="123"/>
    </row>
    <row r="38" spans="1:12" s="124" customFormat="1" ht="12.75">
      <c r="A38" s="165" t="s">
        <v>341</v>
      </c>
      <c r="B38" s="166"/>
      <c r="C38" s="166"/>
      <c r="D38" s="167"/>
      <c r="E38" s="165" t="s">
        <v>333</v>
      </c>
      <c r="F38" s="166"/>
      <c r="G38" s="167"/>
      <c r="H38" s="168" t="s">
        <v>342</v>
      </c>
      <c r="I38" s="169"/>
      <c r="J38" s="123"/>
      <c r="K38" s="123"/>
      <c r="L38" s="123"/>
    </row>
    <row r="39" spans="1:12" s="124" customFormat="1" ht="12.75">
      <c r="A39" s="125"/>
      <c r="B39" s="125"/>
      <c r="C39" s="126"/>
      <c r="D39" s="128"/>
      <c r="E39" s="128"/>
      <c r="F39" s="128"/>
      <c r="G39" s="129"/>
      <c r="H39" s="125"/>
      <c r="I39" s="130"/>
      <c r="J39" s="123"/>
      <c r="K39" s="123"/>
      <c r="L39" s="123"/>
    </row>
    <row r="40" spans="1:12" s="124" customFormat="1" ht="12.75">
      <c r="A40" s="165" t="s">
        <v>343</v>
      </c>
      <c r="B40" s="166"/>
      <c r="C40" s="166"/>
      <c r="D40" s="167"/>
      <c r="E40" s="165" t="s">
        <v>344</v>
      </c>
      <c r="F40" s="166"/>
      <c r="G40" s="167"/>
      <c r="H40" s="168" t="s">
        <v>345</v>
      </c>
      <c r="I40" s="169"/>
      <c r="J40" s="123"/>
      <c r="K40" s="123"/>
      <c r="L40" s="123"/>
    </row>
    <row r="41" spans="1:12" s="124" customFormat="1" ht="12.75">
      <c r="A41" s="125"/>
      <c r="B41" s="125"/>
      <c r="C41" s="126"/>
      <c r="D41" s="128"/>
      <c r="E41" s="128"/>
      <c r="F41" s="128"/>
      <c r="G41" s="129"/>
      <c r="H41" s="125"/>
      <c r="I41" s="130"/>
      <c r="J41" s="123"/>
      <c r="K41" s="123"/>
      <c r="L41" s="123"/>
    </row>
    <row r="42" spans="1:12" s="124" customFormat="1" ht="12.75">
      <c r="A42" s="165" t="s">
        <v>346</v>
      </c>
      <c r="B42" s="171"/>
      <c r="C42" s="171"/>
      <c r="D42" s="172"/>
      <c r="E42" s="165" t="s">
        <v>328</v>
      </c>
      <c r="F42" s="171"/>
      <c r="G42" s="172"/>
      <c r="H42" s="168" t="s">
        <v>347</v>
      </c>
      <c r="I42" s="173"/>
      <c r="J42" s="123"/>
      <c r="K42" s="123"/>
      <c r="L42" s="123"/>
    </row>
    <row r="43" spans="1:12" s="124" customFormat="1" ht="12.75">
      <c r="A43" s="125"/>
      <c r="B43" s="125"/>
      <c r="C43" s="126"/>
      <c r="D43" s="128"/>
      <c r="E43" s="128"/>
      <c r="F43" s="128"/>
      <c r="G43" s="129"/>
      <c r="H43" s="125"/>
      <c r="I43" s="130"/>
      <c r="J43" s="123"/>
      <c r="K43" s="123"/>
      <c r="L43" s="123"/>
    </row>
    <row r="44" spans="1:12" s="124" customFormat="1" ht="12.75">
      <c r="A44" s="165" t="s">
        <v>348</v>
      </c>
      <c r="B44" s="171"/>
      <c r="C44" s="171"/>
      <c r="D44" s="172"/>
      <c r="E44" s="165" t="s">
        <v>349</v>
      </c>
      <c r="F44" s="171"/>
      <c r="G44" s="172"/>
      <c r="H44" s="168" t="s">
        <v>350</v>
      </c>
      <c r="I44" s="173"/>
      <c r="J44" s="123"/>
      <c r="K44" s="123"/>
      <c r="L44" s="123"/>
    </row>
    <row r="45" spans="1:12" s="124" customFormat="1" ht="12.75">
      <c r="A45" s="125"/>
      <c r="B45" s="125"/>
      <c r="C45" s="126"/>
      <c r="D45" s="128"/>
      <c r="E45" s="128"/>
      <c r="F45" s="128"/>
      <c r="G45" s="129"/>
      <c r="H45" s="125"/>
      <c r="I45" s="130"/>
      <c r="J45" s="123"/>
      <c r="K45" s="123"/>
      <c r="L45" s="123"/>
    </row>
    <row r="46" spans="1:12" s="124" customFormat="1" ht="12.75">
      <c r="A46" s="165" t="s">
        <v>351</v>
      </c>
      <c r="B46" s="171"/>
      <c r="C46" s="171"/>
      <c r="D46" s="172"/>
      <c r="E46" s="165" t="s">
        <v>328</v>
      </c>
      <c r="F46" s="171"/>
      <c r="G46" s="172"/>
      <c r="H46" s="168" t="s">
        <v>352</v>
      </c>
      <c r="I46" s="173"/>
      <c r="J46" s="123"/>
      <c r="K46" s="123"/>
      <c r="L46" s="123"/>
    </row>
    <row r="47" spans="1:12" s="124" customFormat="1" ht="12.75">
      <c r="A47" s="125"/>
      <c r="B47" s="125"/>
      <c r="C47" s="126"/>
      <c r="D47" s="128"/>
      <c r="E47" s="128"/>
      <c r="F47" s="128"/>
      <c r="G47" s="129"/>
      <c r="H47" s="125"/>
      <c r="I47" s="130"/>
      <c r="J47" s="123"/>
      <c r="K47" s="123"/>
      <c r="L47" s="123"/>
    </row>
    <row r="48" spans="1:12" s="124" customFormat="1" ht="12.75">
      <c r="A48" s="165" t="s">
        <v>358</v>
      </c>
      <c r="B48" s="171"/>
      <c r="C48" s="171"/>
      <c r="D48" s="172"/>
      <c r="E48" s="165" t="s">
        <v>328</v>
      </c>
      <c r="F48" s="171"/>
      <c r="G48" s="172"/>
      <c r="H48" s="168" t="s">
        <v>359</v>
      </c>
      <c r="I48" s="173"/>
      <c r="J48" s="123"/>
      <c r="K48" s="123"/>
      <c r="L48" s="123"/>
    </row>
    <row r="49" spans="1:12" ht="12.75">
      <c r="A49" s="119"/>
      <c r="B49" s="32"/>
      <c r="C49" s="32"/>
      <c r="D49" s="32"/>
      <c r="E49" s="23"/>
      <c r="F49" s="120"/>
      <c r="G49" s="120"/>
      <c r="H49" s="121"/>
      <c r="I49" s="98"/>
      <c r="J49" s="10"/>
      <c r="K49" s="10"/>
      <c r="L49" s="10"/>
    </row>
    <row r="50" spans="1:12" ht="12.75">
      <c r="A50" s="97"/>
      <c r="B50" s="29"/>
      <c r="C50" s="30"/>
      <c r="D50" s="31"/>
      <c r="E50" s="16"/>
      <c r="F50" s="30"/>
      <c r="G50" s="31"/>
      <c r="H50" s="16"/>
      <c r="I50" s="91"/>
      <c r="J50" s="10"/>
      <c r="K50" s="10"/>
      <c r="L50" s="10"/>
    </row>
    <row r="51" spans="1:12" ht="12.75">
      <c r="A51" s="99"/>
      <c r="B51" s="33"/>
      <c r="C51" s="33"/>
      <c r="D51" s="20"/>
      <c r="E51" s="20"/>
      <c r="F51" s="33"/>
      <c r="G51" s="20"/>
      <c r="H51" s="20"/>
      <c r="I51" s="100"/>
      <c r="J51" s="10"/>
      <c r="K51" s="10"/>
      <c r="L51" s="10"/>
    </row>
    <row r="52" spans="1:12" ht="12.75" customHeight="1">
      <c r="A52" s="139" t="s">
        <v>267</v>
      </c>
      <c r="B52" s="140"/>
      <c r="C52" s="160"/>
      <c r="D52" s="161"/>
      <c r="E52" s="26"/>
      <c r="F52" s="162"/>
      <c r="G52" s="163"/>
      <c r="H52" s="163"/>
      <c r="I52" s="164"/>
      <c r="J52" s="10"/>
      <c r="K52" s="10"/>
      <c r="L52" s="10"/>
    </row>
    <row r="53" spans="1:12" ht="12.75">
      <c r="A53" s="97"/>
      <c r="B53" s="29"/>
      <c r="C53" s="170"/>
      <c r="D53" s="170"/>
      <c r="E53" s="16"/>
      <c r="F53" s="170"/>
      <c r="G53" s="170"/>
      <c r="H53" s="34"/>
      <c r="I53" s="101"/>
      <c r="J53" s="10"/>
      <c r="K53" s="10"/>
      <c r="L53" s="10"/>
    </row>
    <row r="54" spans="1:12" ht="12.75" customHeight="1">
      <c r="A54" s="139" t="s">
        <v>268</v>
      </c>
      <c r="B54" s="140"/>
      <c r="C54" s="162" t="s">
        <v>353</v>
      </c>
      <c r="D54" s="163"/>
      <c r="E54" s="163"/>
      <c r="F54" s="163"/>
      <c r="G54" s="163"/>
      <c r="H54" s="163"/>
      <c r="I54" s="164"/>
      <c r="J54" s="10"/>
      <c r="K54" s="10"/>
      <c r="L54" s="10"/>
    </row>
    <row r="55" spans="1:12" ht="12.75">
      <c r="A55" s="90"/>
      <c r="B55" s="22"/>
      <c r="C55" s="21" t="s">
        <v>269</v>
      </c>
      <c r="D55" s="16"/>
      <c r="E55" s="16"/>
      <c r="F55" s="16"/>
      <c r="G55" s="16"/>
      <c r="H55" s="16"/>
      <c r="I55" s="91"/>
      <c r="J55" s="10"/>
      <c r="K55" s="10"/>
      <c r="L55" s="10"/>
    </row>
    <row r="56" spans="1:12" ht="12.75">
      <c r="A56" s="139" t="s">
        <v>270</v>
      </c>
      <c r="B56" s="140"/>
      <c r="C56" s="146" t="s">
        <v>354</v>
      </c>
      <c r="D56" s="147"/>
      <c r="E56" s="148"/>
      <c r="F56" s="16"/>
      <c r="G56" s="50" t="s">
        <v>271</v>
      </c>
      <c r="H56" s="146" t="s">
        <v>355</v>
      </c>
      <c r="I56" s="148"/>
      <c r="J56" s="10"/>
      <c r="K56" s="10"/>
      <c r="L56" s="10"/>
    </row>
    <row r="57" spans="1:12" ht="12.75">
      <c r="A57" s="90"/>
      <c r="B57" s="22"/>
      <c r="C57" s="21"/>
      <c r="D57" s="16"/>
      <c r="E57" s="16"/>
      <c r="F57" s="16"/>
      <c r="G57" s="16"/>
      <c r="H57" s="16"/>
      <c r="I57" s="91"/>
      <c r="J57" s="10"/>
      <c r="K57" s="10"/>
      <c r="L57" s="10"/>
    </row>
    <row r="58" spans="1:12" ht="12.75" customHeight="1">
      <c r="A58" s="139" t="s">
        <v>257</v>
      </c>
      <c r="B58" s="140"/>
      <c r="C58" s="141" t="s">
        <v>356</v>
      </c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90"/>
      <c r="B59" s="22"/>
      <c r="C59" s="16"/>
      <c r="D59" s="16"/>
      <c r="E59" s="16"/>
      <c r="F59" s="16"/>
      <c r="G59" s="16"/>
      <c r="H59" s="16"/>
      <c r="I59" s="91"/>
      <c r="J59" s="10"/>
      <c r="K59" s="10"/>
      <c r="L59" s="10"/>
    </row>
    <row r="60" spans="1:12" ht="12.75">
      <c r="A60" s="144" t="s">
        <v>272</v>
      </c>
      <c r="B60" s="145"/>
      <c r="C60" s="146" t="s">
        <v>357</v>
      </c>
      <c r="D60" s="147"/>
      <c r="E60" s="147"/>
      <c r="F60" s="147"/>
      <c r="G60" s="147"/>
      <c r="H60" s="147"/>
      <c r="I60" s="148"/>
      <c r="J60" s="10"/>
      <c r="K60" s="10"/>
      <c r="L60" s="10"/>
    </row>
    <row r="61" spans="1:12" ht="12.75">
      <c r="A61" s="102"/>
      <c r="B61" s="20"/>
      <c r="C61" s="156" t="s">
        <v>273</v>
      </c>
      <c r="D61" s="156"/>
      <c r="E61" s="156"/>
      <c r="F61" s="156"/>
      <c r="G61" s="156"/>
      <c r="H61" s="156"/>
      <c r="I61" s="103"/>
      <c r="J61" s="10"/>
      <c r="K61" s="10"/>
      <c r="L61" s="10"/>
    </row>
    <row r="62" spans="1:12" ht="12.75">
      <c r="A62" s="102"/>
      <c r="B62" s="20"/>
      <c r="C62" s="35"/>
      <c r="D62" s="35"/>
      <c r="E62" s="35"/>
      <c r="F62" s="35"/>
      <c r="G62" s="35"/>
      <c r="H62" s="35"/>
      <c r="I62" s="103"/>
      <c r="J62" s="10"/>
      <c r="K62" s="10"/>
      <c r="L62" s="10"/>
    </row>
    <row r="63" spans="1:12" ht="12.75">
      <c r="A63" s="102"/>
      <c r="B63" s="149" t="s">
        <v>274</v>
      </c>
      <c r="C63" s="149"/>
      <c r="D63" s="149"/>
      <c r="E63" s="149"/>
      <c r="F63" s="48"/>
      <c r="G63" s="48"/>
      <c r="H63" s="48"/>
      <c r="I63" s="104"/>
      <c r="J63" s="10"/>
      <c r="K63" s="10"/>
      <c r="L63" s="10"/>
    </row>
    <row r="64" spans="1:12" ht="12.75">
      <c r="A64" s="102"/>
      <c r="B64" s="150" t="s">
        <v>306</v>
      </c>
      <c r="C64" s="150"/>
      <c r="D64" s="150"/>
      <c r="E64" s="150"/>
      <c r="F64" s="150"/>
      <c r="G64" s="150"/>
      <c r="H64" s="150"/>
      <c r="I64" s="151"/>
      <c r="J64" s="10"/>
      <c r="K64" s="10"/>
      <c r="L64" s="10"/>
    </row>
    <row r="65" spans="1:12" ht="12.75">
      <c r="A65" s="102"/>
      <c r="B65" s="150" t="s">
        <v>307</v>
      </c>
      <c r="C65" s="150"/>
      <c r="D65" s="150"/>
      <c r="E65" s="150"/>
      <c r="F65" s="150"/>
      <c r="G65" s="150"/>
      <c r="H65" s="150"/>
      <c r="I65" s="104"/>
      <c r="J65" s="10"/>
      <c r="K65" s="10"/>
      <c r="L65" s="10"/>
    </row>
    <row r="66" spans="1:12" ht="12.75">
      <c r="A66" s="102"/>
      <c r="B66" s="150" t="s">
        <v>308</v>
      </c>
      <c r="C66" s="150"/>
      <c r="D66" s="150"/>
      <c r="E66" s="150"/>
      <c r="F66" s="150"/>
      <c r="G66" s="150"/>
      <c r="H66" s="150"/>
      <c r="I66" s="151"/>
      <c r="J66" s="10"/>
      <c r="K66" s="10"/>
      <c r="L66" s="10"/>
    </row>
    <row r="67" spans="1:12" ht="12.75">
      <c r="A67" s="102"/>
      <c r="B67" s="150" t="s">
        <v>309</v>
      </c>
      <c r="C67" s="152"/>
      <c r="D67" s="152"/>
      <c r="E67" s="152"/>
      <c r="F67" s="152"/>
      <c r="G67" s="152"/>
      <c r="H67" s="152"/>
      <c r="I67" s="153"/>
      <c r="J67" s="10"/>
      <c r="K67" s="10"/>
      <c r="L67" s="10"/>
    </row>
    <row r="68" spans="1:12" ht="12.75">
      <c r="A68" s="102"/>
      <c r="B68" s="105"/>
      <c r="C68" s="106"/>
      <c r="D68" s="106"/>
      <c r="E68" s="106"/>
      <c r="F68" s="106"/>
      <c r="G68" s="106"/>
      <c r="H68" s="106"/>
      <c r="I68" s="107"/>
      <c r="J68" s="10"/>
      <c r="K68" s="10"/>
      <c r="L68" s="10"/>
    </row>
    <row r="69" spans="1:12" ht="13.5" thickBot="1">
      <c r="A69" s="108" t="s">
        <v>275</v>
      </c>
      <c r="B69" s="16"/>
      <c r="C69" s="16"/>
      <c r="D69" s="16"/>
      <c r="E69" s="16"/>
      <c r="F69" s="16"/>
      <c r="G69" s="36"/>
      <c r="H69" s="37"/>
      <c r="I69" s="109"/>
      <c r="J69" s="10"/>
      <c r="K69" s="10"/>
      <c r="L69" s="10"/>
    </row>
    <row r="70" spans="1:12" ht="12.75">
      <c r="A70" s="86"/>
      <c r="B70" s="16"/>
      <c r="C70" s="16"/>
      <c r="D70" s="16"/>
      <c r="E70" s="20" t="s">
        <v>276</v>
      </c>
      <c r="F70" s="32"/>
      <c r="G70" s="157" t="s">
        <v>277</v>
      </c>
      <c r="H70" s="158"/>
      <c r="I70" s="159"/>
      <c r="J70" s="10"/>
      <c r="K70" s="10"/>
      <c r="L70" s="10"/>
    </row>
    <row r="71" spans="1:12" ht="12.75">
      <c r="A71" s="110"/>
      <c r="B71" s="111"/>
      <c r="C71" s="112"/>
      <c r="D71" s="112"/>
      <c r="E71" s="112"/>
      <c r="F71" s="112"/>
      <c r="G71" s="137"/>
      <c r="H71" s="138"/>
      <c r="I71" s="113"/>
      <c r="J71" s="10"/>
      <c r="K71" s="10"/>
      <c r="L71" s="10"/>
    </row>
  </sheetData>
  <sheetProtection/>
  <protectedRanges>
    <protectedRange sqref="A30:I30 A32:I32 A34:D34" name="Range1_1_1_1"/>
    <protectedRange sqref="A42:I42 A44:I44 A46:I46 A48:I48" name="Range1_1_1_2"/>
  </protectedRanges>
  <mergeCells count="85">
    <mergeCell ref="A48:D48"/>
    <mergeCell ref="E48:G48"/>
    <mergeCell ref="H48:I48"/>
    <mergeCell ref="C37:D37"/>
    <mergeCell ref="F37:G37"/>
    <mergeCell ref="A32:D32"/>
    <mergeCell ref="E32:G32"/>
    <mergeCell ref="H32:I32"/>
    <mergeCell ref="A34:D34"/>
    <mergeCell ref="E34:G34"/>
    <mergeCell ref="E42:G42"/>
    <mergeCell ref="H42:I42"/>
    <mergeCell ref="A44:D44"/>
    <mergeCell ref="E44:G44"/>
    <mergeCell ref="H44:I44"/>
    <mergeCell ref="A46:D46"/>
    <mergeCell ref="E46:G46"/>
    <mergeCell ref="H46:I46"/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6:D36"/>
    <mergeCell ref="E36:G36"/>
    <mergeCell ref="H36:I36"/>
    <mergeCell ref="H34:I34"/>
    <mergeCell ref="D31:G31"/>
    <mergeCell ref="A38:D38"/>
    <mergeCell ref="E38:G38"/>
    <mergeCell ref="H38:I38"/>
    <mergeCell ref="C53:D53"/>
    <mergeCell ref="F53:G53"/>
    <mergeCell ref="C54:I54"/>
    <mergeCell ref="A40:D40"/>
    <mergeCell ref="E40:G40"/>
    <mergeCell ref="H40:I40"/>
    <mergeCell ref="A42:D42"/>
    <mergeCell ref="A56:B56"/>
    <mergeCell ref="C56:E56"/>
    <mergeCell ref="H56:I56"/>
    <mergeCell ref="A1:C1"/>
    <mergeCell ref="C61:H61"/>
    <mergeCell ref="G70:I70"/>
    <mergeCell ref="A54:B54"/>
    <mergeCell ref="A52:B52"/>
    <mergeCell ref="C52:D52"/>
    <mergeCell ref="F52:I52"/>
    <mergeCell ref="G71:H71"/>
    <mergeCell ref="A58:B58"/>
    <mergeCell ref="C58:I58"/>
    <mergeCell ref="A60:B60"/>
    <mergeCell ref="C60:I60"/>
    <mergeCell ref="B63:E63"/>
    <mergeCell ref="B64:I64"/>
    <mergeCell ref="B65:H65"/>
    <mergeCell ref="B66:I66"/>
    <mergeCell ref="B67:I6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20" r:id="rId2" display="www.tehnika.hr"/>
    <hyperlink ref="C58" r:id="rId3" display="vesna.bozicko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view="pageBreakPreview" zoomScale="110" zoomScaleSheetLayoutView="110" workbookViewId="0" topLeftCell="A88">
      <selection activeCell="A99" sqref="A99:H99"/>
    </sheetView>
  </sheetViews>
  <sheetFormatPr defaultColWidth="9.140625" defaultRowHeight="12.75"/>
  <cols>
    <col min="1" max="9" width="9.140625" style="51" customWidth="1"/>
    <col min="10" max="10" width="10.8515625" style="51" customWidth="1"/>
    <col min="11" max="11" width="11.140625" style="51" customWidth="1"/>
    <col min="12" max="16384" width="9.140625" style="51" customWidth="1"/>
  </cols>
  <sheetData>
    <row r="1" spans="1:11" ht="12.75" customHeight="1">
      <c r="A1" s="206" t="s">
        <v>153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2.75" customHeight="1">
      <c r="A2" s="207" t="s">
        <v>366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</row>
    <row r="3" spans="1:11" ht="12.75">
      <c r="A3" s="208" t="s">
        <v>362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1" ht="22.5">
      <c r="A4" s="211" t="s">
        <v>59</v>
      </c>
      <c r="B4" s="212"/>
      <c r="C4" s="212"/>
      <c r="D4" s="212"/>
      <c r="E4" s="212"/>
      <c r="F4" s="212"/>
      <c r="G4" s="212"/>
      <c r="H4" s="213"/>
      <c r="I4" s="57" t="s">
        <v>278</v>
      </c>
      <c r="J4" s="58" t="s">
        <v>319</v>
      </c>
      <c r="K4" s="59" t="s">
        <v>320</v>
      </c>
    </row>
    <row r="5" spans="1:11" ht="12.75">
      <c r="A5" s="196">
        <v>1</v>
      </c>
      <c r="B5" s="196"/>
      <c r="C5" s="196"/>
      <c r="D5" s="196"/>
      <c r="E5" s="196"/>
      <c r="F5" s="196"/>
      <c r="G5" s="196"/>
      <c r="H5" s="196"/>
      <c r="I5" s="56">
        <v>2</v>
      </c>
      <c r="J5" s="55">
        <v>3</v>
      </c>
      <c r="K5" s="55">
        <v>4</v>
      </c>
    </row>
    <row r="6" spans="1:11" ht="12.75">
      <c r="A6" s="197"/>
      <c r="B6" s="198"/>
      <c r="C6" s="198"/>
      <c r="D6" s="198"/>
      <c r="E6" s="198"/>
      <c r="F6" s="198"/>
      <c r="G6" s="198"/>
      <c r="H6" s="198"/>
      <c r="I6" s="198"/>
      <c r="J6" s="198"/>
      <c r="K6" s="199"/>
    </row>
    <row r="7" spans="1:11" ht="12.75">
      <c r="A7" s="200" t="s">
        <v>60</v>
      </c>
      <c r="B7" s="201"/>
      <c r="C7" s="201"/>
      <c r="D7" s="201"/>
      <c r="E7" s="201"/>
      <c r="F7" s="201"/>
      <c r="G7" s="201"/>
      <c r="H7" s="202"/>
      <c r="I7" s="3">
        <v>1</v>
      </c>
      <c r="J7" s="134"/>
      <c r="K7" s="6"/>
    </row>
    <row r="8" spans="1:11" ht="12.75">
      <c r="A8" s="203" t="s">
        <v>13</v>
      </c>
      <c r="B8" s="204"/>
      <c r="C8" s="204"/>
      <c r="D8" s="204"/>
      <c r="E8" s="204"/>
      <c r="F8" s="204"/>
      <c r="G8" s="204"/>
      <c r="H8" s="205"/>
      <c r="I8" s="1">
        <v>2</v>
      </c>
      <c r="J8" s="131">
        <f>J9+J16+J26+J35+J39</f>
        <v>557191351</v>
      </c>
      <c r="K8" s="131">
        <f>K9+K16+K26+K35+K39</f>
        <v>567958192</v>
      </c>
    </row>
    <row r="9" spans="1:11" ht="12.75">
      <c r="A9" s="214" t="s">
        <v>205</v>
      </c>
      <c r="B9" s="215"/>
      <c r="C9" s="215"/>
      <c r="D9" s="215"/>
      <c r="E9" s="215"/>
      <c r="F9" s="215"/>
      <c r="G9" s="215"/>
      <c r="H9" s="216"/>
      <c r="I9" s="1">
        <v>3</v>
      </c>
      <c r="J9" s="52">
        <f>SUM(J10:J15)</f>
        <v>50274194</v>
      </c>
      <c r="K9" s="52">
        <f>SUM(K10:K15)</f>
        <v>49903694</v>
      </c>
    </row>
    <row r="10" spans="1:11" ht="12.75">
      <c r="A10" s="214" t="s">
        <v>112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14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20513270</v>
      </c>
      <c r="K11" s="7">
        <v>20142770</v>
      </c>
    </row>
    <row r="12" spans="1:11" ht="12.75">
      <c r="A12" s="214" t="s">
        <v>113</v>
      </c>
      <c r="B12" s="215"/>
      <c r="C12" s="215"/>
      <c r="D12" s="215"/>
      <c r="E12" s="215"/>
      <c r="F12" s="215"/>
      <c r="G12" s="215"/>
      <c r="H12" s="216"/>
      <c r="I12" s="1">
        <v>6</v>
      </c>
      <c r="J12" s="7">
        <v>29760924</v>
      </c>
      <c r="K12" s="7">
        <v>29760924</v>
      </c>
    </row>
    <row r="13" spans="1:11" ht="12.75">
      <c r="A13" s="214" t="s">
        <v>208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209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210</v>
      </c>
      <c r="B15" s="215"/>
      <c r="C15" s="215"/>
      <c r="D15" s="215"/>
      <c r="E15" s="215"/>
      <c r="F15" s="215"/>
      <c r="G15" s="215"/>
      <c r="H15" s="216"/>
      <c r="I15" s="1">
        <v>9</v>
      </c>
      <c r="J15" s="132"/>
      <c r="K15" s="7"/>
    </row>
    <row r="16" spans="1:11" ht="12.75">
      <c r="A16" s="214" t="s">
        <v>206</v>
      </c>
      <c r="B16" s="215"/>
      <c r="C16" s="215"/>
      <c r="D16" s="215"/>
      <c r="E16" s="215"/>
      <c r="F16" s="215"/>
      <c r="G16" s="215"/>
      <c r="H16" s="216"/>
      <c r="I16" s="1">
        <v>10</v>
      </c>
      <c r="J16" s="131">
        <f>SUM(J17:J25)</f>
        <v>473943707</v>
      </c>
      <c r="K16" s="131">
        <f>SUM(K17:K25)</f>
        <v>485080873</v>
      </c>
    </row>
    <row r="17" spans="1:11" ht="12.75">
      <c r="A17" s="214" t="s">
        <v>211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133519199</v>
      </c>
      <c r="K17" s="7">
        <v>133519198</v>
      </c>
    </row>
    <row r="18" spans="1:11" ht="12.75">
      <c r="A18" s="214" t="s">
        <v>247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185099213</v>
      </c>
      <c r="K18" s="7">
        <v>181647012</v>
      </c>
    </row>
    <row r="19" spans="1:11" ht="12.75">
      <c r="A19" s="214" t="s">
        <v>212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45463962</v>
      </c>
      <c r="K19" s="7">
        <v>42533435</v>
      </c>
    </row>
    <row r="20" spans="1:11" ht="12.75">
      <c r="A20" s="214" t="s">
        <v>27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9089985</v>
      </c>
      <c r="K20" s="7">
        <v>10026461</v>
      </c>
    </row>
    <row r="21" spans="1:11" ht="12.75">
      <c r="A21" s="214" t="s">
        <v>28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72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>
        <v>339150</v>
      </c>
      <c r="K22" s="7">
        <v>970764</v>
      </c>
    </row>
    <row r="23" spans="1:11" ht="12.75">
      <c r="A23" s="214" t="s">
        <v>73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36077007</v>
      </c>
      <c r="K23" s="7">
        <v>53102251</v>
      </c>
    </row>
    <row r="24" spans="1:11" ht="12.75">
      <c r="A24" s="214" t="s">
        <v>74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64355191</v>
      </c>
      <c r="K24" s="7">
        <v>63281752</v>
      </c>
    </row>
    <row r="25" spans="1:11" ht="12.75">
      <c r="A25" s="214" t="s">
        <v>75</v>
      </c>
      <c r="B25" s="215"/>
      <c r="C25" s="215"/>
      <c r="D25" s="215"/>
      <c r="E25" s="215"/>
      <c r="F25" s="215"/>
      <c r="G25" s="215"/>
      <c r="H25" s="216"/>
      <c r="I25" s="1">
        <v>19</v>
      </c>
      <c r="J25" s="132"/>
      <c r="K25" s="7"/>
    </row>
    <row r="26" spans="1:11" ht="12.75">
      <c r="A26" s="214" t="s">
        <v>190</v>
      </c>
      <c r="B26" s="215"/>
      <c r="C26" s="215"/>
      <c r="D26" s="215"/>
      <c r="E26" s="215"/>
      <c r="F26" s="215"/>
      <c r="G26" s="215"/>
      <c r="H26" s="216"/>
      <c r="I26" s="1">
        <v>20</v>
      </c>
      <c r="J26" s="131">
        <f>SUM(J27:J34)</f>
        <v>32970703</v>
      </c>
      <c r="K26" s="131">
        <f>SUM(K27:K34)</f>
        <v>32970878</v>
      </c>
    </row>
    <row r="27" spans="1:11" ht="12.75">
      <c r="A27" s="214" t="s">
        <v>76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0</v>
      </c>
      <c r="K27" s="7">
        <v>0</v>
      </c>
    </row>
    <row r="28" spans="1:11" ht="12.75">
      <c r="A28" s="214" t="s">
        <v>77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78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4036924</v>
      </c>
      <c r="K29" s="7">
        <v>4036924</v>
      </c>
    </row>
    <row r="30" spans="1:11" ht="12.75">
      <c r="A30" s="214" t="s">
        <v>83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84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85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>
        <v>637689</v>
      </c>
      <c r="K32" s="7">
        <v>637864</v>
      </c>
    </row>
    <row r="33" spans="1:11" ht="12.75">
      <c r="A33" s="214" t="s">
        <v>79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>
        <v>28296090</v>
      </c>
      <c r="K33" s="7">
        <v>28296090</v>
      </c>
    </row>
    <row r="34" spans="1:11" ht="12.75">
      <c r="A34" s="214" t="s">
        <v>183</v>
      </c>
      <c r="B34" s="215"/>
      <c r="C34" s="215"/>
      <c r="D34" s="215"/>
      <c r="E34" s="215"/>
      <c r="F34" s="215"/>
      <c r="G34" s="215"/>
      <c r="H34" s="216"/>
      <c r="I34" s="1">
        <v>28</v>
      </c>
      <c r="J34" s="132"/>
      <c r="K34" s="7"/>
    </row>
    <row r="35" spans="1:11" ht="12.75">
      <c r="A35" s="214" t="s">
        <v>184</v>
      </c>
      <c r="B35" s="215"/>
      <c r="C35" s="215"/>
      <c r="D35" s="215"/>
      <c r="E35" s="215"/>
      <c r="F35" s="215"/>
      <c r="G35" s="215"/>
      <c r="H35" s="216"/>
      <c r="I35" s="1">
        <v>29</v>
      </c>
      <c r="J35" s="131">
        <f>SUM(J36:J38)</f>
        <v>2747</v>
      </c>
      <c r="K35" s="131">
        <f>SUM(K36:K38)</f>
        <v>2747</v>
      </c>
    </row>
    <row r="36" spans="1:11" ht="12.75">
      <c r="A36" s="214" t="s">
        <v>80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81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>
      <c r="A38" s="214" t="s">
        <v>82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>
        <v>2747</v>
      </c>
      <c r="K38" s="7">
        <v>2747</v>
      </c>
    </row>
    <row r="39" spans="1:11" ht="12.75">
      <c r="A39" s="214" t="s">
        <v>185</v>
      </c>
      <c r="B39" s="215"/>
      <c r="C39" s="215"/>
      <c r="D39" s="215"/>
      <c r="E39" s="215"/>
      <c r="F39" s="215"/>
      <c r="G39" s="215"/>
      <c r="H39" s="216"/>
      <c r="I39" s="1">
        <v>33</v>
      </c>
      <c r="J39" s="132"/>
      <c r="K39" s="7"/>
    </row>
    <row r="40" spans="1:11" ht="12.75">
      <c r="A40" s="203" t="s">
        <v>240</v>
      </c>
      <c r="B40" s="204"/>
      <c r="C40" s="204"/>
      <c r="D40" s="204"/>
      <c r="E40" s="204"/>
      <c r="F40" s="204"/>
      <c r="G40" s="204"/>
      <c r="H40" s="205"/>
      <c r="I40" s="1">
        <v>34</v>
      </c>
      <c r="J40" s="131">
        <f>J41+J49+J56+J64</f>
        <v>904551489</v>
      </c>
      <c r="K40" s="131">
        <f>K41+K49+K56+K64</f>
        <v>838745590</v>
      </c>
    </row>
    <row r="41" spans="1:11" ht="12.75">
      <c r="A41" s="214" t="s">
        <v>100</v>
      </c>
      <c r="B41" s="215"/>
      <c r="C41" s="215"/>
      <c r="D41" s="215"/>
      <c r="E41" s="215"/>
      <c r="F41" s="215"/>
      <c r="G41" s="215"/>
      <c r="H41" s="216"/>
      <c r="I41" s="1">
        <v>35</v>
      </c>
      <c r="J41" s="133">
        <f>SUM(J42:J48)</f>
        <v>184467548</v>
      </c>
      <c r="K41" s="133">
        <f>SUM(K42:K48)</f>
        <v>174421819</v>
      </c>
    </row>
    <row r="42" spans="1:11" ht="12.75">
      <c r="A42" s="214" t="s">
        <v>117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22177966</v>
      </c>
      <c r="K42" s="7">
        <v>19085229</v>
      </c>
    </row>
    <row r="43" spans="1:11" ht="12.75">
      <c r="A43" s="214" t="s">
        <v>118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34951518</v>
      </c>
      <c r="K43" s="7">
        <v>34389756</v>
      </c>
    </row>
    <row r="44" spans="1:11" ht="12.75">
      <c r="A44" s="214" t="s">
        <v>86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97215461</v>
      </c>
      <c r="K44" s="7">
        <v>87868310</v>
      </c>
    </row>
    <row r="45" spans="1:11" ht="12.75">
      <c r="A45" s="214" t="s">
        <v>87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4014252</v>
      </c>
      <c r="K45" s="7">
        <v>3064234</v>
      </c>
    </row>
    <row r="46" spans="1:11" ht="12.75">
      <c r="A46" s="214" t="s">
        <v>88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26108351</v>
      </c>
      <c r="K46" s="7">
        <v>30014290</v>
      </c>
    </row>
    <row r="47" spans="1:11" ht="12.75">
      <c r="A47" s="214" t="s">
        <v>89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90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101</v>
      </c>
      <c r="B49" s="215"/>
      <c r="C49" s="215"/>
      <c r="D49" s="215"/>
      <c r="E49" s="215"/>
      <c r="F49" s="215"/>
      <c r="G49" s="215"/>
      <c r="H49" s="216"/>
      <c r="I49" s="1">
        <v>43</v>
      </c>
      <c r="J49" s="133">
        <f>SUM(J50:J55)</f>
        <v>251690536</v>
      </c>
      <c r="K49" s="133">
        <f>SUM(K50:K55)</f>
        <v>214313057</v>
      </c>
    </row>
    <row r="50" spans="1:11" ht="12.75">
      <c r="A50" s="214" t="s">
        <v>200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/>
      <c r="K50" s="7"/>
    </row>
    <row r="51" spans="1:11" ht="12.75">
      <c r="A51" s="214" t="s">
        <v>201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227545784</v>
      </c>
      <c r="K51" s="7">
        <v>168812176</v>
      </c>
    </row>
    <row r="52" spans="1:11" ht="12.75">
      <c r="A52" s="214" t="s">
        <v>202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203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65120</v>
      </c>
      <c r="K53" s="7">
        <v>55950</v>
      </c>
    </row>
    <row r="54" spans="1:11" ht="12.75">
      <c r="A54" s="214" t="s">
        <v>10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11710190</v>
      </c>
      <c r="K54" s="7">
        <v>34070711</v>
      </c>
    </row>
    <row r="55" spans="1:11" ht="12.75">
      <c r="A55" s="214" t="s">
        <v>11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v>12369442</v>
      </c>
      <c r="K55" s="7">
        <v>11374220</v>
      </c>
    </row>
    <row r="56" spans="1:11" ht="12.75">
      <c r="A56" s="214" t="s">
        <v>102</v>
      </c>
      <c r="B56" s="215"/>
      <c r="C56" s="215"/>
      <c r="D56" s="215"/>
      <c r="E56" s="215"/>
      <c r="F56" s="215"/>
      <c r="G56" s="215"/>
      <c r="H56" s="216"/>
      <c r="I56" s="1">
        <v>50</v>
      </c>
      <c r="J56" s="133">
        <f>SUM(J57:J63)</f>
        <v>443184101</v>
      </c>
      <c r="K56" s="133">
        <f>SUM(K57:K63)</f>
        <v>427062929</v>
      </c>
    </row>
    <row r="57" spans="1:11" ht="12.75">
      <c r="A57" s="214" t="s">
        <v>76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77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/>
      <c r="K58" s="7"/>
    </row>
    <row r="59" spans="1:11" ht="12.75">
      <c r="A59" s="214" t="s">
        <v>242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83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84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0</v>
      </c>
      <c r="K61" s="7">
        <v>304437</v>
      </c>
    </row>
    <row r="62" spans="1:11" ht="12.75">
      <c r="A62" s="214" t="s">
        <v>85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52274140</v>
      </c>
      <c r="K62" s="7">
        <v>56639587</v>
      </c>
    </row>
    <row r="63" spans="1:11" ht="12.75">
      <c r="A63" s="214" t="s">
        <v>46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>
        <v>390909961</v>
      </c>
      <c r="K63" s="7">
        <v>370118905</v>
      </c>
    </row>
    <row r="64" spans="1:11" ht="12.75">
      <c r="A64" s="214" t="s">
        <v>207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25209304</v>
      </c>
      <c r="K64" s="7">
        <v>22947785</v>
      </c>
    </row>
    <row r="65" spans="1:11" ht="12.75">
      <c r="A65" s="203" t="s">
        <v>56</v>
      </c>
      <c r="B65" s="204"/>
      <c r="C65" s="204"/>
      <c r="D65" s="204"/>
      <c r="E65" s="204"/>
      <c r="F65" s="204"/>
      <c r="G65" s="204"/>
      <c r="H65" s="205"/>
      <c r="I65" s="1">
        <v>59</v>
      </c>
      <c r="J65" s="7">
        <v>19189174</v>
      </c>
      <c r="K65" s="7">
        <v>56560186</v>
      </c>
    </row>
    <row r="66" spans="1:11" ht="12.75">
      <c r="A66" s="203" t="s">
        <v>241</v>
      </c>
      <c r="B66" s="204"/>
      <c r="C66" s="204"/>
      <c r="D66" s="204"/>
      <c r="E66" s="204"/>
      <c r="F66" s="204"/>
      <c r="G66" s="204"/>
      <c r="H66" s="205"/>
      <c r="I66" s="1">
        <v>60</v>
      </c>
      <c r="J66" s="133">
        <f>J7+J8+J40+J65</f>
        <v>1480932014</v>
      </c>
      <c r="K66" s="133">
        <f>K7+K8+K40+K65</f>
        <v>1463263968</v>
      </c>
    </row>
    <row r="67" spans="1:11" ht="12.75">
      <c r="A67" s="217" t="s">
        <v>91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529307364</v>
      </c>
      <c r="K67" s="8">
        <v>516283968</v>
      </c>
    </row>
    <row r="68" spans="1:11" ht="12.75">
      <c r="A68" s="220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0" t="s">
        <v>191</v>
      </c>
      <c r="B69" s="201"/>
      <c r="C69" s="201"/>
      <c r="D69" s="201"/>
      <c r="E69" s="201"/>
      <c r="F69" s="201"/>
      <c r="G69" s="201"/>
      <c r="H69" s="202"/>
      <c r="I69" s="3">
        <v>62</v>
      </c>
      <c r="J69" s="133">
        <f>J70+J71+J72+J78+J79+J82+J85</f>
        <v>321465085</v>
      </c>
      <c r="K69" s="133">
        <f>K70+K71+K72+K78+K79+K82+K85</f>
        <v>311486069.65</v>
      </c>
    </row>
    <row r="70" spans="1:11" ht="12.75">
      <c r="A70" s="214" t="s">
        <v>141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170514000</v>
      </c>
      <c r="K70" s="7">
        <v>170514000</v>
      </c>
    </row>
    <row r="71" spans="1:11" ht="12.75">
      <c r="A71" s="214" t="s">
        <v>142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/>
      <c r="K71" s="7"/>
    </row>
    <row r="72" spans="1:11" ht="12.75">
      <c r="A72" s="214" t="s">
        <v>143</v>
      </c>
      <c r="B72" s="215"/>
      <c r="C72" s="215"/>
      <c r="D72" s="215"/>
      <c r="E72" s="215"/>
      <c r="F72" s="215"/>
      <c r="G72" s="215"/>
      <c r="H72" s="216"/>
      <c r="I72" s="1">
        <v>65</v>
      </c>
      <c r="J72" s="133">
        <f>J73+J74-J75+J76+J77</f>
        <v>55531134</v>
      </c>
      <c r="K72" s="133">
        <f>K73+K74-K75+K76+K77</f>
        <v>55531134</v>
      </c>
    </row>
    <row r="73" spans="1:11" ht="12.75">
      <c r="A73" s="214" t="s">
        <v>144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9125700</v>
      </c>
      <c r="K73" s="7">
        <v>9125700</v>
      </c>
    </row>
    <row r="74" spans="1:11" ht="12.75">
      <c r="A74" s="214" t="s">
        <v>145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15995831</v>
      </c>
      <c r="K74" s="7">
        <v>15995831</v>
      </c>
    </row>
    <row r="75" spans="1:11" ht="12.75">
      <c r="A75" s="214" t="s">
        <v>133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>
        <v>34062893</v>
      </c>
      <c r="K75" s="7">
        <v>34062893</v>
      </c>
    </row>
    <row r="76" spans="1:11" ht="12.75">
      <c r="A76" s="214" t="s">
        <v>134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135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64472496</v>
      </c>
      <c r="K77" s="7">
        <v>64472496</v>
      </c>
    </row>
    <row r="78" spans="1:11" ht="12.75">
      <c r="A78" s="214" t="s">
        <v>136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99352</v>
      </c>
      <c r="K78" s="7">
        <v>99352</v>
      </c>
    </row>
    <row r="79" spans="1:11" ht="12.75">
      <c r="A79" s="214" t="s">
        <v>238</v>
      </c>
      <c r="B79" s="215"/>
      <c r="C79" s="215"/>
      <c r="D79" s="215"/>
      <c r="E79" s="215"/>
      <c r="F79" s="215"/>
      <c r="G79" s="215"/>
      <c r="H79" s="216"/>
      <c r="I79" s="1">
        <v>72</v>
      </c>
      <c r="J79" s="133">
        <f>J80-J81</f>
        <v>86507772</v>
      </c>
      <c r="K79" s="133">
        <f>K80-K81</f>
        <v>88014629</v>
      </c>
    </row>
    <row r="80" spans="1:11" ht="12.75">
      <c r="A80" s="223" t="s">
        <v>169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>
        <v>86507772</v>
      </c>
      <c r="K80" s="7">
        <v>88014629</v>
      </c>
    </row>
    <row r="81" spans="1:11" ht="12.75">
      <c r="A81" s="223" t="s">
        <v>170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/>
      <c r="K81" s="7"/>
    </row>
    <row r="82" spans="1:14" ht="12.75">
      <c r="A82" s="214" t="s">
        <v>239</v>
      </c>
      <c r="B82" s="215"/>
      <c r="C82" s="215"/>
      <c r="D82" s="215"/>
      <c r="E82" s="215"/>
      <c r="F82" s="215"/>
      <c r="G82" s="215"/>
      <c r="H82" s="216"/>
      <c r="I82" s="1">
        <v>75</v>
      </c>
      <c r="J82" s="133">
        <f>J83-J84</f>
        <v>1531356</v>
      </c>
      <c r="K82" s="133">
        <f>K83-K84</f>
        <v>-9837637.35</v>
      </c>
      <c r="N82" s="122"/>
    </row>
    <row r="83" spans="1:11" ht="12.75">
      <c r="A83" s="223" t="s">
        <v>171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>
        <v>1531356</v>
      </c>
      <c r="K83" s="7">
        <v>0</v>
      </c>
    </row>
    <row r="84" spans="1:11" ht="12.75">
      <c r="A84" s="223" t="s">
        <v>172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0</v>
      </c>
      <c r="K84" s="7">
        <v>9837637.35</v>
      </c>
    </row>
    <row r="85" spans="1:11" ht="12.75">
      <c r="A85" s="214" t="s">
        <v>173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>
        <v>7281471</v>
      </c>
      <c r="K85" s="7">
        <v>7164592</v>
      </c>
    </row>
    <row r="86" spans="1:11" ht="12.75">
      <c r="A86" s="203" t="s">
        <v>19</v>
      </c>
      <c r="B86" s="204"/>
      <c r="C86" s="204"/>
      <c r="D86" s="204"/>
      <c r="E86" s="204"/>
      <c r="F86" s="204"/>
      <c r="G86" s="204"/>
      <c r="H86" s="205"/>
      <c r="I86" s="1">
        <v>79</v>
      </c>
      <c r="J86" s="133">
        <f>SUM(J87:J89)</f>
        <v>61571673</v>
      </c>
      <c r="K86" s="133">
        <f>SUM(K87:K89)</f>
        <v>61519976</v>
      </c>
    </row>
    <row r="87" spans="1:11" ht="12.75">
      <c r="A87" s="214" t="s">
        <v>129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>
        <v>6288000</v>
      </c>
      <c r="K87" s="7">
        <v>6288000</v>
      </c>
    </row>
    <row r="88" spans="1:11" ht="12.75">
      <c r="A88" s="214" t="s">
        <v>130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131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55283673</v>
      </c>
      <c r="K89" s="7">
        <v>55231976</v>
      </c>
    </row>
    <row r="90" spans="1:11" ht="12.75">
      <c r="A90" s="203" t="s">
        <v>20</v>
      </c>
      <c r="B90" s="204"/>
      <c r="C90" s="204"/>
      <c r="D90" s="204"/>
      <c r="E90" s="204"/>
      <c r="F90" s="204"/>
      <c r="G90" s="204"/>
      <c r="H90" s="205"/>
      <c r="I90" s="1">
        <v>83</v>
      </c>
      <c r="J90" s="133">
        <f>SUM(J91:J99)</f>
        <v>249483248</v>
      </c>
      <c r="K90" s="133">
        <f>SUM(K91:K99)</f>
        <v>285366093</v>
      </c>
    </row>
    <row r="91" spans="1:11" ht="12.75">
      <c r="A91" s="214" t="s">
        <v>132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243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>
        <v>28296090</v>
      </c>
      <c r="K92" s="7">
        <v>28296090</v>
      </c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v>221162320</v>
      </c>
      <c r="K93" s="7">
        <v>257045165</v>
      </c>
    </row>
    <row r="94" spans="1:11" ht="12.75">
      <c r="A94" s="214" t="s">
        <v>244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245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246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94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92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</row>
    <row r="99" spans="1:11" ht="12.75">
      <c r="A99" s="214" t="s">
        <v>93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>
        <v>24838</v>
      </c>
      <c r="K99" s="7">
        <v>24838</v>
      </c>
    </row>
    <row r="100" spans="1:11" ht="12.75">
      <c r="A100" s="203" t="s">
        <v>21</v>
      </c>
      <c r="B100" s="204"/>
      <c r="C100" s="204"/>
      <c r="D100" s="204"/>
      <c r="E100" s="204"/>
      <c r="F100" s="204"/>
      <c r="G100" s="204"/>
      <c r="H100" s="205"/>
      <c r="I100" s="1">
        <v>93</v>
      </c>
      <c r="J100" s="133">
        <f>SUM(J101:J112)</f>
        <v>817029261</v>
      </c>
      <c r="K100" s="133">
        <f>SUM(K101:K112)</f>
        <v>739786880</v>
      </c>
    </row>
    <row r="101" spans="1:11" ht="12.75">
      <c r="A101" s="214" t="s">
        <v>132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v>0</v>
      </c>
      <c r="K101" s="7">
        <v>114962</v>
      </c>
    </row>
    <row r="102" spans="1:11" ht="12.75">
      <c r="A102" s="214" t="s">
        <v>243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113773880</v>
      </c>
      <c r="K102" s="7">
        <v>113642903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327503101</v>
      </c>
      <c r="K103" s="7">
        <v>294642345</v>
      </c>
    </row>
    <row r="104" spans="1:11" ht="12.75">
      <c r="A104" s="214" t="s">
        <v>244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74104901</v>
      </c>
      <c r="K104" s="7">
        <v>77815624</v>
      </c>
    </row>
    <row r="105" spans="1:11" ht="12.75">
      <c r="A105" s="214" t="s">
        <v>245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228220263</v>
      </c>
      <c r="K105" s="7">
        <v>181032990</v>
      </c>
    </row>
    <row r="106" spans="1:11" ht="12.75">
      <c r="A106" s="214" t="s">
        <v>246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37464489</v>
      </c>
      <c r="K106" s="7">
        <v>16979347</v>
      </c>
    </row>
    <row r="107" spans="1:11" ht="12.75">
      <c r="A107" s="214" t="s">
        <v>94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95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6001061</v>
      </c>
      <c r="K108" s="7">
        <v>5776813</v>
      </c>
    </row>
    <row r="109" spans="1:11" ht="12.75">
      <c r="A109" s="214" t="s">
        <v>96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22710891</v>
      </c>
      <c r="K109" s="7">
        <v>44811406</v>
      </c>
    </row>
    <row r="110" spans="1:11" ht="12.75">
      <c r="A110" s="214" t="s">
        <v>99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456409</v>
      </c>
      <c r="K110" s="7">
        <v>456409</v>
      </c>
    </row>
    <row r="111" spans="1:11" ht="12.75">
      <c r="A111" s="214" t="s">
        <v>97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98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6794266</v>
      </c>
      <c r="K112" s="7">
        <v>4514081</v>
      </c>
    </row>
    <row r="113" spans="1:11" ht="12.75">
      <c r="A113" s="203" t="s">
        <v>1</v>
      </c>
      <c r="B113" s="204"/>
      <c r="C113" s="204"/>
      <c r="D113" s="204"/>
      <c r="E113" s="204"/>
      <c r="F113" s="204"/>
      <c r="G113" s="204"/>
      <c r="H113" s="205"/>
      <c r="I113" s="1">
        <v>106</v>
      </c>
      <c r="J113" s="7">
        <v>31382747</v>
      </c>
      <c r="K113" s="7">
        <v>65104949</v>
      </c>
    </row>
    <row r="114" spans="1:12" ht="12.75">
      <c r="A114" s="203" t="s">
        <v>25</v>
      </c>
      <c r="B114" s="204"/>
      <c r="C114" s="204"/>
      <c r="D114" s="204"/>
      <c r="E114" s="204"/>
      <c r="F114" s="204"/>
      <c r="G114" s="204"/>
      <c r="H114" s="205"/>
      <c r="I114" s="1">
        <v>107</v>
      </c>
      <c r="J114" s="133">
        <f>J69+J86+J90+J100+J113</f>
        <v>1480932014</v>
      </c>
      <c r="K114" s="133">
        <f>K69+K86+K90+K100+K113</f>
        <v>1463263967.65</v>
      </c>
      <c r="L114" s="122"/>
    </row>
    <row r="115" spans="1:11" ht="12.75">
      <c r="A115" s="228" t="s">
        <v>57</v>
      </c>
      <c r="B115" s="229"/>
      <c r="C115" s="229"/>
      <c r="D115" s="229"/>
      <c r="E115" s="229"/>
      <c r="F115" s="229"/>
      <c r="G115" s="229"/>
      <c r="H115" s="230"/>
      <c r="I115" s="2">
        <v>108</v>
      </c>
      <c r="J115" s="8">
        <v>529307364</v>
      </c>
      <c r="K115" s="8">
        <v>516283968</v>
      </c>
    </row>
    <row r="116" spans="1:11" ht="12.75">
      <c r="A116" s="220" t="s">
        <v>310</v>
      </c>
      <c r="B116" s="231"/>
      <c r="C116" s="231"/>
      <c r="D116" s="231"/>
      <c r="E116" s="231"/>
      <c r="F116" s="231"/>
      <c r="G116" s="231"/>
      <c r="H116" s="231"/>
      <c r="I116" s="232"/>
      <c r="J116" s="232"/>
      <c r="K116" s="233"/>
    </row>
    <row r="117" spans="1:11" ht="12.75">
      <c r="A117" s="200" t="s">
        <v>186</v>
      </c>
      <c r="B117" s="201"/>
      <c r="C117" s="201"/>
      <c r="D117" s="201"/>
      <c r="E117" s="201"/>
      <c r="F117" s="201"/>
      <c r="G117" s="201"/>
      <c r="H117" s="201"/>
      <c r="I117" s="234"/>
      <c r="J117" s="234"/>
      <c r="K117" s="235"/>
    </row>
    <row r="118" spans="1:11" ht="12.75">
      <c r="A118" s="214" t="s">
        <v>8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>
        <v>314183614</v>
      </c>
      <c r="K118" s="7">
        <v>304321478</v>
      </c>
    </row>
    <row r="119" spans="1:11" ht="12.75">
      <c r="A119" s="236" t="s">
        <v>9</v>
      </c>
      <c r="B119" s="237"/>
      <c r="C119" s="237"/>
      <c r="D119" s="237"/>
      <c r="E119" s="237"/>
      <c r="F119" s="237"/>
      <c r="G119" s="237"/>
      <c r="H119" s="238"/>
      <c r="I119" s="4">
        <v>110</v>
      </c>
      <c r="J119" s="8">
        <v>7281471</v>
      </c>
      <c r="K119" s="8">
        <v>7164592</v>
      </c>
    </row>
    <row r="120" spans="1:11" ht="12.75">
      <c r="A120" s="239" t="s">
        <v>311</v>
      </c>
      <c r="B120" s="240"/>
      <c r="C120" s="240"/>
      <c r="D120" s="240"/>
      <c r="E120" s="240"/>
      <c r="F120" s="240"/>
      <c r="G120" s="240"/>
      <c r="H120" s="240"/>
      <c r="I120" s="240"/>
      <c r="J120" s="240"/>
      <c r="K120" s="240"/>
    </row>
    <row r="121" spans="1:11" ht="12.75">
      <c r="A121" s="226"/>
      <c r="B121" s="227"/>
      <c r="C121" s="227"/>
      <c r="D121" s="227"/>
      <c r="E121" s="227"/>
      <c r="F121" s="227"/>
      <c r="G121" s="227"/>
      <c r="H121" s="227"/>
      <c r="I121" s="227"/>
      <c r="J121" s="227"/>
      <c r="K121" s="22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J68 J116:J65536 J1:J6 L1:IV65536 K41:K65536 K36:K39 K27:K34 K17:K25 K1:K7 K9:K15"/>
    <dataValidation type="whole" operator="greaterThanOrEqual" allowBlank="1" showInputMessage="1" showErrorMessage="1" errorTitle="Pogrešan unos" error="Mogu se unijeti samo cjelobrojne pozitivne vrijednosti." sqref="J7:J67 J86:J115 J70 J79:J84 J72:J77 K40 K35 K26 K16 K8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0">
      <selection activeCell="A64" sqref="A64:H64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12.00390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06" t="s">
        <v>154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ht="12.75" customHeight="1">
      <c r="A2" s="250" t="s">
        <v>367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1" t="s">
        <v>362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2" t="s">
        <v>59</v>
      </c>
      <c r="B4" s="242"/>
      <c r="C4" s="242"/>
      <c r="D4" s="242"/>
      <c r="E4" s="242"/>
      <c r="F4" s="242"/>
      <c r="G4" s="242"/>
      <c r="H4" s="242"/>
      <c r="I4" s="57" t="s">
        <v>279</v>
      </c>
      <c r="J4" s="243" t="s">
        <v>319</v>
      </c>
      <c r="K4" s="243"/>
      <c r="L4" s="243" t="s">
        <v>320</v>
      </c>
      <c r="M4" s="243"/>
    </row>
    <row r="5" spans="1:13" ht="22.5">
      <c r="A5" s="242"/>
      <c r="B5" s="242"/>
      <c r="C5" s="242"/>
      <c r="D5" s="242"/>
      <c r="E5" s="242"/>
      <c r="F5" s="242"/>
      <c r="G5" s="242"/>
      <c r="H5" s="242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0" t="s">
        <v>26</v>
      </c>
      <c r="B7" s="201"/>
      <c r="C7" s="201"/>
      <c r="D7" s="201"/>
      <c r="E7" s="201"/>
      <c r="F7" s="201"/>
      <c r="G7" s="201"/>
      <c r="H7" s="202"/>
      <c r="I7" s="3">
        <v>111</v>
      </c>
      <c r="J7" s="53">
        <f>SUM(J8:J9)</f>
        <v>180507124</v>
      </c>
      <c r="K7" s="53">
        <f>SUM(K8:K9)</f>
        <v>180507124</v>
      </c>
      <c r="L7" s="53">
        <f>SUM(L8:L9)</f>
        <v>189348335</v>
      </c>
      <c r="M7" s="53">
        <f>SUM(M8:M9)</f>
        <v>189348335</v>
      </c>
    </row>
    <row r="8" spans="1:13" ht="12.75">
      <c r="A8" s="203" t="s">
        <v>152</v>
      </c>
      <c r="B8" s="204"/>
      <c r="C8" s="204"/>
      <c r="D8" s="204"/>
      <c r="E8" s="204"/>
      <c r="F8" s="204"/>
      <c r="G8" s="204"/>
      <c r="H8" s="205"/>
      <c r="I8" s="1">
        <v>112</v>
      </c>
      <c r="J8" s="7">
        <v>171392053</v>
      </c>
      <c r="K8" s="7">
        <v>171392053</v>
      </c>
      <c r="L8" s="7">
        <v>184083147</v>
      </c>
      <c r="M8" s="7">
        <v>184083147</v>
      </c>
    </row>
    <row r="9" spans="1:13" ht="12.75">
      <c r="A9" s="203" t="s">
        <v>103</v>
      </c>
      <c r="B9" s="204"/>
      <c r="C9" s="204"/>
      <c r="D9" s="204"/>
      <c r="E9" s="204"/>
      <c r="F9" s="204"/>
      <c r="G9" s="204"/>
      <c r="H9" s="205"/>
      <c r="I9" s="1">
        <v>113</v>
      </c>
      <c r="J9" s="7">
        <v>9115071</v>
      </c>
      <c r="K9" s="7">
        <v>9115071</v>
      </c>
      <c r="L9" s="7">
        <v>5265188</v>
      </c>
      <c r="M9" s="7">
        <v>5265188</v>
      </c>
    </row>
    <row r="10" spans="1:13" ht="12.75">
      <c r="A10" s="203" t="s">
        <v>12</v>
      </c>
      <c r="B10" s="204"/>
      <c r="C10" s="204"/>
      <c r="D10" s="204"/>
      <c r="E10" s="204"/>
      <c r="F10" s="204"/>
      <c r="G10" s="204"/>
      <c r="H10" s="205"/>
      <c r="I10" s="1">
        <v>114</v>
      </c>
      <c r="J10" s="52">
        <f>J11+J12+J16+J20+J21+J22+J25+J26</f>
        <v>183512933</v>
      </c>
      <c r="K10" s="52">
        <f>K11+K12+K16+K20+K21+K22+K25+K26</f>
        <v>183512933</v>
      </c>
      <c r="L10" s="52">
        <f>L11+L12+L16+L20+L21+L22+L25+L26</f>
        <v>199836679</v>
      </c>
      <c r="M10" s="52">
        <f>M11+M12+M16+M20+M21+M22+M25+M26</f>
        <v>199836679</v>
      </c>
    </row>
    <row r="11" spans="1:13" ht="12.75">
      <c r="A11" s="203" t="s">
        <v>104</v>
      </c>
      <c r="B11" s="204"/>
      <c r="C11" s="204"/>
      <c r="D11" s="204"/>
      <c r="E11" s="204"/>
      <c r="F11" s="204"/>
      <c r="G11" s="204"/>
      <c r="H11" s="205"/>
      <c r="I11" s="1">
        <v>115</v>
      </c>
      <c r="J11" s="7">
        <v>941107</v>
      </c>
      <c r="K11" s="7">
        <v>941107</v>
      </c>
      <c r="L11" s="7">
        <v>9920939</v>
      </c>
      <c r="M11" s="7">
        <v>9920939</v>
      </c>
    </row>
    <row r="12" spans="1:13" ht="12.75">
      <c r="A12" s="203" t="s">
        <v>22</v>
      </c>
      <c r="B12" s="204"/>
      <c r="C12" s="204"/>
      <c r="D12" s="204"/>
      <c r="E12" s="204"/>
      <c r="F12" s="204"/>
      <c r="G12" s="204"/>
      <c r="H12" s="205"/>
      <c r="I12" s="1">
        <v>116</v>
      </c>
      <c r="J12" s="52">
        <f>SUM(J13:J15)</f>
        <v>121259019</v>
      </c>
      <c r="K12" s="52">
        <f>SUM(K13:K15)</f>
        <v>121259019</v>
      </c>
      <c r="L12" s="52">
        <f>SUM(L13:L15)</f>
        <v>104180103</v>
      </c>
      <c r="M12" s="52">
        <f>SUM(M13:M15)</f>
        <v>104180103</v>
      </c>
    </row>
    <row r="13" spans="1:13" ht="12.75">
      <c r="A13" s="214" t="s">
        <v>146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23456268</v>
      </c>
      <c r="K13" s="7">
        <v>23456268</v>
      </c>
      <c r="L13" s="7">
        <v>17386465</v>
      </c>
      <c r="M13" s="7">
        <v>17386465</v>
      </c>
    </row>
    <row r="14" spans="1:13" ht="12.75">
      <c r="A14" s="214" t="s">
        <v>147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7356469</v>
      </c>
      <c r="K14" s="7">
        <v>7356469</v>
      </c>
      <c r="L14" s="7">
        <v>6685645</v>
      </c>
      <c r="M14" s="7">
        <v>6685645</v>
      </c>
    </row>
    <row r="15" spans="1:13" ht="12.75">
      <c r="A15" s="214" t="s">
        <v>61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v>90446282</v>
      </c>
      <c r="K15" s="7">
        <v>90446282</v>
      </c>
      <c r="L15" s="7">
        <v>80107993</v>
      </c>
      <c r="M15" s="7">
        <v>80107993</v>
      </c>
    </row>
    <row r="16" spans="1:13" ht="12.75">
      <c r="A16" s="203" t="s">
        <v>23</v>
      </c>
      <c r="B16" s="204"/>
      <c r="C16" s="204"/>
      <c r="D16" s="204"/>
      <c r="E16" s="204"/>
      <c r="F16" s="204"/>
      <c r="G16" s="204"/>
      <c r="H16" s="205"/>
      <c r="I16" s="1">
        <v>120</v>
      </c>
      <c r="J16" s="52">
        <f>SUM(J17:J19)</f>
        <v>23969400</v>
      </c>
      <c r="K16" s="52">
        <f>SUM(K17:K19)</f>
        <v>23969400</v>
      </c>
      <c r="L16" s="52">
        <f>SUM(L17:L19)</f>
        <v>22816178</v>
      </c>
      <c r="M16" s="52">
        <f>SUM(M17:M19)</f>
        <v>22816178</v>
      </c>
    </row>
    <row r="17" spans="1:13" ht="12.75">
      <c r="A17" s="214" t="s">
        <v>62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14818119</v>
      </c>
      <c r="K17" s="7">
        <v>14818119</v>
      </c>
      <c r="L17" s="7">
        <v>13983589</v>
      </c>
      <c r="M17" s="7">
        <v>13983589</v>
      </c>
    </row>
    <row r="18" spans="1:13" ht="12.75">
      <c r="A18" s="214" t="s">
        <v>63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5583829</v>
      </c>
      <c r="K18" s="7">
        <v>5583829</v>
      </c>
      <c r="L18" s="7">
        <v>5792594</v>
      </c>
      <c r="M18" s="7">
        <v>5792594</v>
      </c>
    </row>
    <row r="19" spans="1:13" ht="12.75">
      <c r="A19" s="214" t="s">
        <v>64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3567452</v>
      </c>
      <c r="K19" s="7">
        <v>3567452</v>
      </c>
      <c r="L19" s="7">
        <v>3039995</v>
      </c>
      <c r="M19" s="7">
        <v>3039995</v>
      </c>
    </row>
    <row r="20" spans="1:13" ht="12.75">
      <c r="A20" s="203" t="s">
        <v>105</v>
      </c>
      <c r="B20" s="204"/>
      <c r="C20" s="204"/>
      <c r="D20" s="204"/>
      <c r="E20" s="204"/>
      <c r="F20" s="204"/>
      <c r="G20" s="204"/>
      <c r="H20" s="205"/>
      <c r="I20" s="1">
        <v>124</v>
      </c>
      <c r="J20" s="7">
        <v>5684072</v>
      </c>
      <c r="K20" s="7">
        <v>5684072</v>
      </c>
      <c r="L20" s="7">
        <v>6392147</v>
      </c>
      <c r="M20" s="7">
        <v>6392147</v>
      </c>
    </row>
    <row r="21" spans="1:13" ht="12.75">
      <c r="A21" s="203" t="s">
        <v>106</v>
      </c>
      <c r="B21" s="204"/>
      <c r="C21" s="204"/>
      <c r="D21" s="204"/>
      <c r="E21" s="204"/>
      <c r="F21" s="204"/>
      <c r="G21" s="204"/>
      <c r="H21" s="205"/>
      <c r="I21" s="1">
        <v>125</v>
      </c>
      <c r="J21" s="7">
        <v>2649815</v>
      </c>
      <c r="K21" s="7">
        <v>2649815</v>
      </c>
      <c r="L21" s="7">
        <v>7502520</v>
      </c>
      <c r="M21" s="7">
        <v>7502520</v>
      </c>
    </row>
    <row r="22" spans="1:13" ht="12.75">
      <c r="A22" s="203" t="s">
        <v>24</v>
      </c>
      <c r="B22" s="204"/>
      <c r="C22" s="204"/>
      <c r="D22" s="204"/>
      <c r="E22" s="204"/>
      <c r="F22" s="204"/>
      <c r="G22" s="204"/>
      <c r="H22" s="205"/>
      <c r="I22" s="1">
        <v>126</v>
      </c>
      <c r="J22" s="52">
        <f>SUM(J23:J24)</f>
        <v>2</v>
      </c>
      <c r="K22" s="52">
        <f>SUM(K23:K24)</f>
        <v>2</v>
      </c>
      <c r="L22" s="52">
        <f>SUM(L23:L24)</f>
        <v>321625</v>
      </c>
      <c r="M22" s="52">
        <f>SUM(M23:M24)</f>
        <v>321625</v>
      </c>
    </row>
    <row r="23" spans="1:13" ht="12.75">
      <c r="A23" s="214" t="s">
        <v>137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138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>
        <v>2</v>
      </c>
      <c r="K24" s="7">
        <v>2</v>
      </c>
      <c r="L24" s="7">
        <v>321625</v>
      </c>
      <c r="M24" s="7">
        <v>321625</v>
      </c>
    </row>
    <row r="25" spans="1:13" ht="12.75">
      <c r="A25" s="203" t="s">
        <v>107</v>
      </c>
      <c r="B25" s="204"/>
      <c r="C25" s="204"/>
      <c r="D25" s="204"/>
      <c r="E25" s="204"/>
      <c r="F25" s="204"/>
      <c r="G25" s="204"/>
      <c r="H25" s="205"/>
      <c r="I25" s="1">
        <v>129</v>
      </c>
      <c r="J25" s="7">
        <v>26107157</v>
      </c>
      <c r="K25" s="7">
        <v>26107157</v>
      </c>
      <c r="L25" s="7">
        <v>48528580</v>
      </c>
      <c r="M25" s="7">
        <v>48528580</v>
      </c>
    </row>
    <row r="26" spans="1:13" ht="12.75">
      <c r="A26" s="203" t="s">
        <v>50</v>
      </c>
      <c r="B26" s="204"/>
      <c r="C26" s="204"/>
      <c r="D26" s="204"/>
      <c r="E26" s="204"/>
      <c r="F26" s="204"/>
      <c r="G26" s="204"/>
      <c r="H26" s="205"/>
      <c r="I26" s="1">
        <v>130</v>
      </c>
      <c r="J26" s="7">
        <v>2902361</v>
      </c>
      <c r="K26" s="7">
        <v>2902361</v>
      </c>
      <c r="L26" s="7">
        <v>174587</v>
      </c>
      <c r="M26" s="7">
        <v>174587</v>
      </c>
    </row>
    <row r="27" spans="1:13" ht="12.75">
      <c r="A27" s="203" t="s">
        <v>213</v>
      </c>
      <c r="B27" s="204"/>
      <c r="C27" s="204"/>
      <c r="D27" s="204"/>
      <c r="E27" s="204"/>
      <c r="F27" s="204"/>
      <c r="G27" s="204"/>
      <c r="H27" s="205"/>
      <c r="I27" s="1">
        <v>131</v>
      </c>
      <c r="J27" s="52">
        <f>SUM(J28:J32)</f>
        <v>9518219</v>
      </c>
      <c r="K27" s="52">
        <f>SUM(K28:K32)</f>
        <v>9518219</v>
      </c>
      <c r="L27" s="52">
        <f>SUM(L28:L32)</f>
        <v>9687906</v>
      </c>
      <c r="M27" s="52">
        <f>SUM(M28:M32)</f>
        <v>9687906</v>
      </c>
    </row>
    <row r="28" spans="1:13" ht="12.75">
      <c r="A28" s="203" t="s">
        <v>227</v>
      </c>
      <c r="B28" s="204"/>
      <c r="C28" s="204"/>
      <c r="D28" s="204"/>
      <c r="E28" s="204"/>
      <c r="F28" s="204"/>
      <c r="G28" s="204"/>
      <c r="H28" s="205"/>
      <c r="I28" s="1">
        <v>132</v>
      </c>
      <c r="J28" s="7"/>
      <c r="K28" s="7"/>
      <c r="L28" s="7">
        <v>1216</v>
      </c>
      <c r="M28" s="7">
        <v>1216</v>
      </c>
    </row>
    <row r="29" spans="1:13" ht="27.75" customHeight="1">
      <c r="A29" s="203" t="s">
        <v>155</v>
      </c>
      <c r="B29" s="204"/>
      <c r="C29" s="204"/>
      <c r="D29" s="204"/>
      <c r="E29" s="204"/>
      <c r="F29" s="204"/>
      <c r="G29" s="204"/>
      <c r="H29" s="205"/>
      <c r="I29" s="1">
        <v>133</v>
      </c>
      <c r="J29" s="7">
        <v>9183173</v>
      </c>
      <c r="K29" s="7">
        <v>9183173</v>
      </c>
      <c r="L29" s="7">
        <v>9105179</v>
      </c>
      <c r="M29" s="7">
        <v>9105179</v>
      </c>
    </row>
    <row r="30" spans="1:13" ht="12.75">
      <c r="A30" s="203" t="s">
        <v>139</v>
      </c>
      <c r="B30" s="204"/>
      <c r="C30" s="204"/>
      <c r="D30" s="204"/>
      <c r="E30" s="204"/>
      <c r="F30" s="204"/>
      <c r="G30" s="204"/>
      <c r="H30" s="205"/>
      <c r="I30" s="1">
        <v>134</v>
      </c>
      <c r="J30" s="7"/>
      <c r="K30" s="7"/>
      <c r="L30" s="7"/>
      <c r="M30" s="7"/>
    </row>
    <row r="31" spans="1:13" ht="12.75">
      <c r="A31" s="203" t="s">
        <v>223</v>
      </c>
      <c r="B31" s="204"/>
      <c r="C31" s="204"/>
      <c r="D31" s="204"/>
      <c r="E31" s="204"/>
      <c r="F31" s="204"/>
      <c r="G31" s="204"/>
      <c r="H31" s="205"/>
      <c r="I31" s="1">
        <v>135</v>
      </c>
      <c r="J31" s="7">
        <v>335046</v>
      </c>
      <c r="K31" s="7">
        <v>335046</v>
      </c>
      <c r="L31" s="7">
        <v>181511</v>
      </c>
      <c r="M31" s="7">
        <v>181511</v>
      </c>
    </row>
    <row r="32" spans="1:13" ht="12.75">
      <c r="A32" s="203" t="s">
        <v>140</v>
      </c>
      <c r="B32" s="204"/>
      <c r="C32" s="204"/>
      <c r="D32" s="204"/>
      <c r="E32" s="204"/>
      <c r="F32" s="204"/>
      <c r="G32" s="204"/>
      <c r="H32" s="205"/>
      <c r="I32" s="1">
        <v>136</v>
      </c>
      <c r="J32" s="7"/>
      <c r="K32" s="7"/>
      <c r="L32" s="7">
        <v>400000</v>
      </c>
      <c r="M32" s="7">
        <v>400000</v>
      </c>
    </row>
    <row r="33" spans="1:13" ht="12.75">
      <c r="A33" s="203" t="s">
        <v>214</v>
      </c>
      <c r="B33" s="204"/>
      <c r="C33" s="204"/>
      <c r="D33" s="204"/>
      <c r="E33" s="204"/>
      <c r="F33" s="204"/>
      <c r="G33" s="204"/>
      <c r="H33" s="205"/>
      <c r="I33" s="1">
        <v>137</v>
      </c>
      <c r="J33" s="52">
        <f>SUM(J34:J37)</f>
        <v>8262947</v>
      </c>
      <c r="K33" s="52">
        <f>SUM(K34:K37)</f>
        <v>8262947</v>
      </c>
      <c r="L33" s="52">
        <f>SUM(L34:L37)</f>
        <v>9037199.05</v>
      </c>
      <c r="M33" s="52">
        <f>SUM(M34:M37)</f>
        <v>9037199</v>
      </c>
    </row>
    <row r="34" spans="1:13" ht="12.75">
      <c r="A34" s="203" t="s">
        <v>66</v>
      </c>
      <c r="B34" s="204"/>
      <c r="C34" s="204"/>
      <c r="D34" s="204"/>
      <c r="E34" s="204"/>
      <c r="F34" s="204"/>
      <c r="G34" s="204"/>
      <c r="H34" s="205"/>
      <c r="I34" s="1">
        <v>138</v>
      </c>
      <c r="J34" s="7"/>
      <c r="K34" s="7"/>
      <c r="L34" s="7">
        <v>146193</v>
      </c>
      <c r="M34" s="7">
        <v>146193</v>
      </c>
    </row>
    <row r="35" spans="1:13" ht="12.75">
      <c r="A35" s="203" t="s">
        <v>65</v>
      </c>
      <c r="B35" s="204"/>
      <c r="C35" s="204"/>
      <c r="D35" s="204"/>
      <c r="E35" s="204"/>
      <c r="F35" s="204"/>
      <c r="G35" s="204"/>
      <c r="H35" s="205"/>
      <c r="I35" s="1">
        <v>139</v>
      </c>
      <c r="J35" s="7">
        <v>8262947</v>
      </c>
      <c r="K35" s="7">
        <v>8262947</v>
      </c>
      <c r="L35" s="7">
        <v>7752997</v>
      </c>
      <c r="M35" s="7">
        <v>7752997</v>
      </c>
    </row>
    <row r="36" spans="1:13" ht="12.75">
      <c r="A36" s="203" t="s">
        <v>224</v>
      </c>
      <c r="B36" s="204"/>
      <c r="C36" s="204"/>
      <c r="D36" s="204"/>
      <c r="E36" s="204"/>
      <c r="F36" s="204"/>
      <c r="G36" s="204"/>
      <c r="H36" s="205"/>
      <c r="I36" s="1">
        <v>140</v>
      </c>
      <c r="J36" s="7"/>
      <c r="K36" s="7"/>
      <c r="L36" s="7"/>
      <c r="M36" s="7"/>
    </row>
    <row r="37" spans="1:13" ht="12.75">
      <c r="A37" s="203" t="s">
        <v>67</v>
      </c>
      <c r="B37" s="204"/>
      <c r="C37" s="204"/>
      <c r="D37" s="204"/>
      <c r="E37" s="204"/>
      <c r="F37" s="204"/>
      <c r="G37" s="204"/>
      <c r="H37" s="205"/>
      <c r="I37" s="1">
        <v>141</v>
      </c>
      <c r="J37" s="7"/>
      <c r="K37" s="7"/>
      <c r="L37" s="7">
        <v>1138009.05</v>
      </c>
      <c r="M37" s="7">
        <v>1138009</v>
      </c>
    </row>
    <row r="38" spans="1:13" ht="12.75">
      <c r="A38" s="203" t="s">
        <v>195</v>
      </c>
      <c r="B38" s="204"/>
      <c r="C38" s="204"/>
      <c r="D38" s="204"/>
      <c r="E38" s="204"/>
      <c r="F38" s="204"/>
      <c r="G38" s="204"/>
      <c r="H38" s="205"/>
      <c r="I38" s="1">
        <v>142</v>
      </c>
      <c r="J38" s="7"/>
      <c r="K38" s="7"/>
      <c r="L38" s="7"/>
      <c r="M38" s="7"/>
    </row>
    <row r="39" spans="1:13" ht="12.75">
      <c r="A39" s="203" t="s">
        <v>196</v>
      </c>
      <c r="B39" s="204"/>
      <c r="C39" s="204"/>
      <c r="D39" s="204"/>
      <c r="E39" s="204"/>
      <c r="F39" s="204"/>
      <c r="G39" s="204"/>
      <c r="H39" s="205"/>
      <c r="I39" s="1">
        <v>143</v>
      </c>
      <c r="J39" s="7"/>
      <c r="K39" s="7"/>
      <c r="L39" s="7"/>
      <c r="M39" s="7"/>
    </row>
    <row r="40" spans="1:13" ht="12.75">
      <c r="A40" s="203" t="s">
        <v>225</v>
      </c>
      <c r="B40" s="204"/>
      <c r="C40" s="204"/>
      <c r="D40" s="204"/>
      <c r="E40" s="204"/>
      <c r="F40" s="204"/>
      <c r="G40" s="204"/>
      <c r="H40" s="205"/>
      <c r="I40" s="1">
        <v>144</v>
      </c>
      <c r="J40" s="7"/>
      <c r="K40" s="7"/>
      <c r="L40" s="7"/>
      <c r="M40" s="7"/>
    </row>
    <row r="41" spans="1:13" ht="12.75">
      <c r="A41" s="203" t="s">
        <v>226</v>
      </c>
      <c r="B41" s="204"/>
      <c r="C41" s="204"/>
      <c r="D41" s="204"/>
      <c r="E41" s="204"/>
      <c r="F41" s="204"/>
      <c r="G41" s="204"/>
      <c r="H41" s="205"/>
      <c r="I41" s="1">
        <v>145</v>
      </c>
      <c r="J41" s="7"/>
      <c r="K41" s="7"/>
      <c r="L41" s="7"/>
      <c r="M41" s="7"/>
    </row>
    <row r="42" spans="1:13" ht="12.75">
      <c r="A42" s="203" t="s">
        <v>215</v>
      </c>
      <c r="B42" s="204"/>
      <c r="C42" s="204"/>
      <c r="D42" s="204"/>
      <c r="E42" s="204"/>
      <c r="F42" s="204"/>
      <c r="G42" s="204"/>
      <c r="H42" s="205"/>
      <c r="I42" s="1">
        <v>146</v>
      </c>
      <c r="J42" s="52">
        <f>J7+J27+J38+J40</f>
        <v>190025343</v>
      </c>
      <c r="K42" s="52">
        <f>K7+K27+K38+K40</f>
        <v>190025343</v>
      </c>
      <c r="L42" s="52">
        <f>L7+L27+L38+L40</f>
        <v>199036241</v>
      </c>
      <c r="M42" s="52">
        <f>M7+M27+M38+M40</f>
        <v>199036241</v>
      </c>
    </row>
    <row r="43" spans="1:13" ht="12.75">
      <c r="A43" s="203" t="s">
        <v>216</v>
      </c>
      <c r="B43" s="204"/>
      <c r="C43" s="204"/>
      <c r="D43" s="204"/>
      <c r="E43" s="204"/>
      <c r="F43" s="204"/>
      <c r="G43" s="204"/>
      <c r="H43" s="205"/>
      <c r="I43" s="1">
        <v>147</v>
      </c>
      <c r="J43" s="52">
        <f>J10+J33+J39+J41</f>
        <v>191775880</v>
      </c>
      <c r="K43" s="52">
        <f>K10+K33+K39+K41</f>
        <v>191775880</v>
      </c>
      <c r="L43" s="52">
        <f>L10+L33+L39+L41</f>
        <v>208873878.05</v>
      </c>
      <c r="M43" s="52">
        <f>M10+M33+M39+M41</f>
        <v>208873878</v>
      </c>
    </row>
    <row r="44" spans="1:13" ht="12.75">
      <c r="A44" s="203" t="s">
        <v>236</v>
      </c>
      <c r="B44" s="204"/>
      <c r="C44" s="204"/>
      <c r="D44" s="204"/>
      <c r="E44" s="204"/>
      <c r="F44" s="204"/>
      <c r="G44" s="204"/>
      <c r="H44" s="205"/>
      <c r="I44" s="1">
        <v>148</v>
      </c>
      <c r="J44" s="52">
        <f>J42-J43</f>
        <v>-1750537</v>
      </c>
      <c r="K44" s="52">
        <f>K42-K43</f>
        <v>-1750537</v>
      </c>
      <c r="L44" s="52">
        <f>L42-L43</f>
        <v>-9837637.050000012</v>
      </c>
      <c r="M44" s="52">
        <f>M42-M43</f>
        <v>-9837637</v>
      </c>
    </row>
    <row r="45" spans="1:13" ht="12.75">
      <c r="A45" s="223" t="s">
        <v>218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23" t="s">
        <v>219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2">
        <f>IF(J43&gt;J42,J43-J42,0)</f>
        <v>1750537</v>
      </c>
      <c r="K46" s="52">
        <f>IF(K43&gt;K42,K43-K42,0)</f>
        <v>1750537</v>
      </c>
      <c r="L46" s="52">
        <f>IF(L43&gt;L42,L43-L42,0)</f>
        <v>9837637.050000012</v>
      </c>
      <c r="M46" s="52">
        <f>IF(M43&gt;M42,M43-M42,0)</f>
        <v>9837637</v>
      </c>
    </row>
    <row r="47" spans="1:13" ht="12.75">
      <c r="A47" s="203" t="s">
        <v>217</v>
      </c>
      <c r="B47" s="204"/>
      <c r="C47" s="204"/>
      <c r="D47" s="204"/>
      <c r="E47" s="204"/>
      <c r="F47" s="204"/>
      <c r="G47" s="204"/>
      <c r="H47" s="205"/>
      <c r="I47" s="1">
        <v>151</v>
      </c>
      <c r="J47" s="7">
        <v>10830</v>
      </c>
      <c r="K47" s="7">
        <v>10830</v>
      </c>
      <c r="L47" s="7"/>
      <c r="M47" s="7"/>
    </row>
    <row r="48" spans="1:13" ht="12.75">
      <c r="A48" s="203" t="s">
        <v>237</v>
      </c>
      <c r="B48" s="204"/>
      <c r="C48" s="204"/>
      <c r="D48" s="204"/>
      <c r="E48" s="204"/>
      <c r="F48" s="204"/>
      <c r="G48" s="204"/>
      <c r="H48" s="205"/>
      <c r="I48" s="1">
        <v>152</v>
      </c>
      <c r="J48" s="52">
        <f>J44-J47</f>
        <v>-1761367</v>
      </c>
      <c r="K48" s="52">
        <f>K44-K47</f>
        <v>-1761367</v>
      </c>
      <c r="L48" s="52">
        <f>L44-L47</f>
        <v>-9837637.050000012</v>
      </c>
      <c r="M48" s="52">
        <f>M44-M47</f>
        <v>-9837637</v>
      </c>
    </row>
    <row r="49" spans="1:13" ht="12.75">
      <c r="A49" s="223" t="s">
        <v>192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0">
        <f>IF(J48&lt;0,-J48,0)</f>
        <v>1761367</v>
      </c>
      <c r="K50" s="60">
        <f>IF(K48&lt;0,-K48,0)</f>
        <v>1761367</v>
      </c>
      <c r="L50" s="60">
        <f>IF(L48&lt;0,-L48,0)</f>
        <v>9837637.050000012</v>
      </c>
      <c r="M50" s="60">
        <f>IF(M48&lt;0,-M48,0)</f>
        <v>9837637</v>
      </c>
    </row>
    <row r="51" spans="1:13" ht="12.75" customHeight="1">
      <c r="A51" s="220" t="s">
        <v>312</v>
      </c>
      <c r="B51" s="231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</row>
    <row r="52" spans="1:13" ht="12.75" customHeight="1">
      <c r="A52" s="200" t="s">
        <v>187</v>
      </c>
      <c r="B52" s="201"/>
      <c r="C52" s="201"/>
      <c r="D52" s="201"/>
      <c r="E52" s="201"/>
      <c r="F52" s="201"/>
      <c r="G52" s="201"/>
      <c r="H52" s="201"/>
      <c r="I52" s="54"/>
      <c r="J52" s="54"/>
      <c r="K52" s="54"/>
      <c r="L52" s="54"/>
      <c r="M52" s="61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>
        <v>-1760515</v>
      </c>
      <c r="K53" s="7">
        <v>-1760515</v>
      </c>
      <c r="L53" s="7">
        <v>-9837200</v>
      </c>
      <c r="M53" s="7">
        <v>-9837200</v>
      </c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>
        <v>-852</v>
      </c>
      <c r="K54" s="8">
        <v>-852</v>
      </c>
      <c r="L54" s="8">
        <v>-437</v>
      </c>
      <c r="M54" s="8">
        <v>-437</v>
      </c>
    </row>
    <row r="55" spans="1:13" ht="12.75" customHeight="1">
      <c r="A55" s="220" t="s">
        <v>189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</row>
    <row r="56" spans="1:13" ht="12.75">
      <c r="A56" s="200" t="s">
        <v>204</v>
      </c>
      <c r="B56" s="201"/>
      <c r="C56" s="201"/>
      <c r="D56" s="201"/>
      <c r="E56" s="201"/>
      <c r="F56" s="201"/>
      <c r="G56" s="201"/>
      <c r="H56" s="202"/>
      <c r="I56" s="9">
        <v>157</v>
      </c>
      <c r="J56" s="6">
        <v>-1761367</v>
      </c>
      <c r="K56" s="6">
        <v>-1761367</v>
      </c>
      <c r="L56" s="6">
        <v>-9837637</v>
      </c>
      <c r="M56" s="6">
        <v>-9837637</v>
      </c>
    </row>
    <row r="57" spans="1:13" ht="12.75">
      <c r="A57" s="203" t="s">
        <v>221</v>
      </c>
      <c r="B57" s="204"/>
      <c r="C57" s="204"/>
      <c r="D57" s="204"/>
      <c r="E57" s="204"/>
      <c r="F57" s="204"/>
      <c r="G57" s="204"/>
      <c r="H57" s="205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3" t="s">
        <v>228</v>
      </c>
      <c r="B58" s="204"/>
      <c r="C58" s="204"/>
      <c r="D58" s="204"/>
      <c r="E58" s="204"/>
      <c r="F58" s="204"/>
      <c r="G58" s="204"/>
      <c r="H58" s="205"/>
      <c r="I58" s="1">
        <v>159</v>
      </c>
      <c r="J58" s="7"/>
      <c r="K58" s="7"/>
      <c r="L58" s="7"/>
      <c r="M58" s="7"/>
    </row>
    <row r="59" spans="1:13" ht="12.75">
      <c r="A59" s="203" t="s">
        <v>229</v>
      </c>
      <c r="B59" s="204"/>
      <c r="C59" s="204"/>
      <c r="D59" s="204"/>
      <c r="E59" s="204"/>
      <c r="F59" s="204"/>
      <c r="G59" s="204"/>
      <c r="H59" s="205"/>
      <c r="I59" s="1">
        <v>160</v>
      </c>
      <c r="J59" s="7"/>
      <c r="K59" s="7"/>
      <c r="L59" s="7"/>
      <c r="M59" s="7"/>
    </row>
    <row r="60" spans="1:13" ht="12.75">
      <c r="A60" s="203" t="s">
        <v>45</v>
      </c>
      <c r="B60" s="204"/>
      <c r="C60" s="204"/>
      <c r="D60" s="204"/>
      <c r="E60" s="204"/>
      <c r="F60" s="204"/>
      <c r="G60" s="204"/>
      <c r="H60" s="205"/>
      <c r="I60" s="1">
        <v>161</v>
      </c>
      <c r="J60" s="7"/>
      <c r="K60" s="7"/>
      <c r="L60" s="7"/>
      <c r="M60" s="7"/>
    </row>
    <row r="61" spans="1:13" ht="12.75">
      <c r="A61" s="203" t="s">
        <v>230</v>
      </c>
      <c r="B61" s="204"/>
      <c r="C61" s="204"/>
      <c r="D61" s="204"/>
      <c r="E61" s="204"/>
      <c r="F61" s="204"/>
      <c r="G61" s="204"/>
      <c r="H61" s="205"/>
      <c r="I61" s="1">
        <v>162</v>
      </c>
      <c r="J61" s="7"/>
      <c r="K61" s="7"/>
      <c r="L61" s="7"/>
      <c r="M61" s="7"/>
    </row>
    <row r="62" spans="1:13" ht="12.75">
      <c r="A62" s="203" t="s">
        <v>231</v>
      </c>
      <c r="B62" s="204"/>
      <c r="C62" s="204"/>
      <c r="D62" s="204"/>
      <c r="E62" s="204"/>
      <c r="F62" s="204"/>
      <c r="G62" s="204"/>
      <c r="H62" s="205"/>
      <c r="I62" s="1">
        <v>163</v>
      </c>
      <c r="J62" s="7"/>
      <c r="K62" s="7"/>
      <c r="L62" s="7"/>
      <c r="M62" s="7"/>
    </row>
    <row r="63" spans="1:13" ht="12.75">
      <c r="A63" s="203" t="s">
        <v>232</v>
      </c>
      <c r="B63" s="204"/>
      <c r="C63" s="204"/>
      <c r="D63" s="204"/>
      <c r="E63" s="204"/>
      <c r="F63" s="204"/>
      <c r="G63" s="204"/>
      <c r="H63" s="205"/>
      <c r="I63" s="1">
        <v>164</v>
      </c>
      <c r="J63" s="7"/>
      <c r="K63" s="7"/>
      <c r="L63" s="7"/>
      <c r="M63" s="7"/>
    </row>
    <row r="64" spans="1:13" ht="12.75">
      <c r="A64" s="203" t="s">
        <v>233</v>
      </c>
      <c r="B64" s="204"/>
      <c r="C64" s="204"/>
      <c r="D64" s="204"/>
      <c r="E64" s="204"/>
      <c r="F64" s="204"/>
      <c r="G64" s="204"/>
      <c r="H64" s="205"/>
      <c r="I64" s="1">
        <v>165</v>
      </c>
      <c r="J64" s="7"/>
      <c r="K64" s="7"/>
      <c r="L64" s="7"/>
      <c r="M64" s="7"/>
    </row>
    <row r="65" spans="1:13" ht="12.75">
      <c r="A65" s="203" t="s">
        <v>222</v>
      </c>
      <c r="B65" s="204"/>
      <c r="C65" s="204"/>
      <c r="D65" s="204"/>
      <c r="E65" s="204"/>
      <c r="F65" s="204"/>
      <c r="G65" s="204"/>
      <c r="H65" s="205"/>
      <c r="I65" s="1">
        <v>166</v>
      </c>
      <c r="J65" s="7"/>
      <c r="K65" s="7"/>
      <c r="L65" s="7"/>
      <c r="M65" s="7"/>
    </row>
    <row r="66" spans="1:13" ht="12.75">
      <c r="A66" s="203" t="s">
        <v>193</v>
      </c>
      <c r="B66" s="204"/>
      <c r="C66" s="204"/>
      <c r="D66" s="204"/>
      <c r="E66" s="204"/>
      <c r="F66" s="204"/>
      <c r="G66" s="204"/>
      <c r="H66" s="205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3" t="s">
        <v>194</v>
      </c>
      <c r="B67" s="204"/>
      <c r="C67" s="204"/>
      <c r="D67" s="204"/>
      <c r="E67" s="204"/>
      <c r="F67" s="204"/>
      <c r="G67" s="204"/>
      <c r="H67" s="205"/>
      <c r="I67" s="1">
        <v>168</v>
      </c>
      <c r="J67" s="60">
        <f>J56+J66</f>
        <v>-1761367</v>
      </c>
      <c r="K67" s="60">
        <f>K56+K66</f>
        <v>-1761367</v>
      </c>
      <c r="L67" s="60">
        <f>L56+L66</f>
        <v>-9837637</v>
      </c>
      <c r="M67" s="60">
        <f>M56+M66</f>
        <v>-9837637</v>
      </c>
    </row>
    <row r="68" spans="1:13" ht="12.75" customHeight="1">
      <c r="A68" s="254" t="s">
        <v>313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188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>
        <v>-1760515</v>
      </c>
      <c r="K70" s="7">
        <v>-1760515</v>
      </c>
      <c r="L70" s="7">
        <v>-9837200</v>
      </c>
      <c r="M70" s="7">
        <v>-9837200</v>
      </c>
    </row>
    <row r="71" spans="1:13" ht="12.75">
      <c r="A71" s="251" t="s">
        <v>235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>
        <v>-852</v>
      </c>
      <c r="K71" s="8">
        <v>-852</v>
      </c>
      <c r="L71" s="8">
        <v>-437</v>
      </c>
      <c r="M71" s="8">
        <v>-437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workbookViewId="0" topLeftCell="A1">
      <selection activeCell="A49" sqref="A49:H49"/>
    </sheetView>
  </sheetViews>
  <sheetFormatPr defaultColWidth="9.140625" defaultRowHeight="12.75"/>
  <cols>
    <col min="1" max="9" width="9.140625" style="51" customWidth="1"/>
    <col min="10" max="10" width="10.28125" style="51" customWidth="1"/>
    <col min="11" max="11" width="10.00390625" style="51" customWidth="1"/>
    <col min="12" max="16384" width="9.140625" style="51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367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363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23.2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64">
        <v>1</v>
      </c>
      <c r="B5" s="264"/>
      <c r="C5" s="264"/>
      <c r="D5" s="264"/>
      <c r="E5" s="264"/>
      <c r="F5" s="264"/>
      <c r="G5" s="264"/>
      <c r="H5" s="264"/>
      <c r="I5" s="67">
        <v>2</v>
      </c>
      <c r="J5" s="68" t="s">
        <v>283</v>
      </c>
      <c r="K5" s="68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40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-1761367</v>
      </c>
      <c r="K7" s="7">
        <v>-9837637</v>
      </c>
    </row>
    <row r="8" spans="1:11" ht="12.75">
      <c r="A8" s="214" t="s">
        <v>41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5684072</v>
      </c>
      <c r="K8" s="7">
        <v>6392147</v>
      </c>
    </row>
    <row r="9" spans="1:11" ht="12.75">
      <c r="A9" s="214" t="s">
        <v>42</v>
      </c>
      <c r="B9" s="215"/>
      <c r="C9" s="215"/>
      <c r="D9" s="215"/>
      <c r="E9" s="215"/>
      <c r="F9" s="215"/>
      <c r="G9" s="215"/>
      <c r="H9" s="215"/>
      <c r="I9" s="1">
        <v>3</v>
      </c>
      <c r="J9" s="7"/>
      <c r="K9" s="7"/>
    </row>
    <row r="10" spans="1:11" ht="12.75">
      <c r="A10" s="214" t="s">
        <v>43</v>
      </c>
      <c r="B10" s="215"/>
      <c r="C10" s="215"/>
      <c r="D10" s="215"/>
      <c r="E10" s="215"/>
      <c r="F10" s="215"/>
      <c r="G10" s="215"/>
      <c r="H10" s="215"/>
      <c r="I10" s="1">
        <v>4</v>
      </c>
      <c r="J10" s="7"/>
      <c r="K10" s="7">
        <v>42613038</v>
      </c>
    </row>
    <row r="11" spans="1:11" ht="12.75">
      <c r="A11" s="214" t="s">
        <v>44</v>
      </c>
      <c r="B11" s="215"/>
      <c r="C11" s="215"/>
      <c r="D11" s="215"/>
      <c r="E11" s="215"/>
      <c r="F11" s="215"/>
      <c r="G11" s="215"/>
      <c r="H11" s="215"/>
      <c r="I11" s="1">
        <v>5</v>
      </c>
      <c r="J11" s="7">
        <v>8624235</v>
      </c>
      <c r="K11" s="7">
        <v>10045729</v>
      </c>
    </row>
    <row r="12" spans="1:11" ht="12.75">
      <c r="A12" s="214" t="s">
        <v>51</v>
      </c>
      <c r="B12" s="215"/>
      <c r="C12" s="215"/>
      <c r="D12" s="215"/>
      <c r="E12" s="215"/>
      <c r="F12" s="215"/>
      <c r="G12" s="215"/>
      <c r="H12" s="215"/>
      <c r="I12" s="1">
        <v>6</v>
      </c>
      <c r="J12" s="7">
        <v>56697502</v>
      </c>
      <c r="K12" s="7">
        <v>59533440</v>
      </c>
    </row>
    <row r="13" spans="1:11" ht="12.75">
      <c r="A13" s="203" t="s">
        <v>157</v>
      </c>
      <c r="B13" s="204"/>
      <c r="C13" s="204"/>
      <c r="D13" s="204"/>
      <c r="E13" s="204"/>
      <c r="F13" s="204"/>
      <c r="G13" s="204"/>
      <c r="H13" s="204"/>
      <c r="I13" s="1">
        <v>7</v>
      </c>
      <c r="J13" s="52">
        <f>SUM(J7:J12)</f>
        <v>69244442</v>
      </c>
      <c r="K13" s="52">
        <f>SUM(K7:K12)</f>
        <v>108746717</v>
      </c>
    </row>
    <row r="14" spans="1:11" ht="12.75">
      <c r="A14" s="214" t="s">
        <v>52</v>
      </c>
      <c r="B14" s="215"/>
      <c r="C14" s="215"/>
      <c r="D14" s="215"/>
      <c r="E14" s="215"/>
      <c r="F14" s="215"/>
      <c r="G14" s="215"/>
      <c r="H14" s="215"/>
      <c r="I14" s="1">
        <v>8</v>
      </c>
      <c r="J14" s="7"/>
      <c r="K14" s="7">
        <v>67672415</v>
      </c>
    </row>
    <row r="15" spans="1:11" ht="12.75">
      <c r="A15" s="214" t="s">
        <v>53</v>
      </c>
      <c r="B15" s="215"/>
      <c r="C15" s="215"/>
      <c r="D15" s="215"/>
      <c r="E15" s="215"/>
      <c r="F15" s="215"/>
      <c r="G15" s="215"/>
      <c r="H15" s="215"/>
      <c r="I15" s="1">
        <v>9</v>
      </c>
      <c r="J15" s="7">
        <v>31459385</v>
      </c>
      <c r="K15" s="7">
        <v>0</v>
      </c>
    </row>
    <row r="16" spans="1:11" ht="12.75">
      <c r="A16" s="214" t="s">
        <v>54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/>
      <c r="K16" s="7"/>
    </row>
    <row r="17" spans="1:11" ht="12.75">
      <c r="A17" s="214" t="s">
        <v>55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53589929</v>
      </c>
      <c r="K17" s="7">
        <v>45352176</v>
      </c>
    </row>
    <row r="18" spans="1:11" ht="12.75">
      <c r="A18" s="203" t="s">
        <v>158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2">
        <f>SUM(J14:J17)</f>
        <v>85049314</v>
      </c>
      <c r="K18" s="52">
        <f>SUM(K14:K17)</f>
        <v>113024591</v>
      </c>
    </row>
    <row r="19" spans="1:11" ht="12.75">
      <c r="A19" s="203" t="s">
        <v>36</v>
      </c>
      <c r="B19" s="204"/>
      <c r="C19" s="204"/>
      <c r="D19" s="204"/>
      <c r="E19" s="204"/>
      <c r="F19" s="204"/>
      <c r="G19" s="204"/>
      <c r="H19" s="204"/>
      <c r="I19" s="1">
        <v>13</v>
      </c>
      <c r="J19" s="52">
        <f>IF(J13&gt;J18,J13-J18,0)</f>
        <v>0</v>
      </c>
      <c r="K19" s="52">
        <f>IF(K13&gt;K18,K13-K18,0)</f>
        <v>0</v>
      </c>
    </row>
    <row r="20" spans="1:11" ht="12.75">
      <c r="A20" s="203" t="s">
        <v>37</v>
      </c>
      <c r="B20" s="204"/>
      <c r="C20" s="204"/>
      <c r="D20" s="204"/>
      <c r="E20" s="204"/>
      <c r="F20" s="204"/>
      <c r="G20" s="204"/>
      <c r="H20" s="204"/>
      <c r="I20" s="1">
        <v>14</v>
      </c>
      <c r="J20" s="52">
        <f>IF(J18&gt;J13,J18-J13,0)</f>
        <v>15804872</v>
      </c>
      <c r="K20" s="52">
        <f>IF(K18&gt;K13,K18-K13,0)</f>
        <v>4277874</v>
      </c>
    </row>
    <row r="21" spans="1:11" ht="12.75">
      <c r="A21" s="220" t="s">
        <v>159</v>
      </c>
      <c r="B21" s="231"/>
      <c r="C21" s="231"/>
      <c r="D21" s="231"/>
      <c r="E21" s="231"/>
      <c r="F21" s="231"/>
      <c r="G21" s="231"/>
      <c r="H21" s="231"/>
      <c r="I21" s="265"/>
      <c r="J21" s="265"/>
      <c r="K21" s="266"/>
    </row>
    <row r="22" spans="1:11" ht="12.75">
      <c r="A22" s="214" t="s">
        <v>178</v>
      </c>
      <c r="B22" s="215"/>
      <c r="C22" s="215"/>
      <c r="D22" s="215"/>
      <c r="E22" s="215"/>
      <c r="F22" s="215"/>
      <c r="G22" s="215"/>
      <c r="H22" s="215"/>
      <c r="I22" s="1">
        <v>15</v>
      </c>
      <c r="J22" s="7"/>
      <c r="K22" s="7"/>
    </row>
    <row r="23" spans="1:11" ht="12.75">
      <c r="A23" s="214" t="s">
        <v>179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/>
      <c r="K23" s="7"/>
    </row>
    <row r="24" spans="1:11" ht="12.75">
      <c r="A24" s="214" t="s">
        <v>180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>
        <v>3649140</v>
      </c>
      <c r="K24" s="7">
        <v>9420023</v>
      </c>
    </row>
    <row r="25" spans="1:11" ht="12.75">
      <c r="A25" s="214" t="s">
        <v>181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/>
      <c r="K25" s="7"/>
    </row>
    <row r="26" spans="1:11" ht="12.75">
      <c r="A26" s="214" t="s">
        <v>182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/>
      <c r="K26" s="7"/>
    </row>
    <row r="27" spans="1:11" ht="12.75">
      <c r="A27" s="203" t="s">
        <v>168</v>
      </c>
      <c r="B27" s="204"/>
      <c r="C27" s="204"/>
      <c r="D27" s="204"/>
      <c r="E27" s="204"/>
      <c r="F27" s="204"/>
      <c r="G27" s="204"/>
      <c r="H27" s="204"/>
      <c r="I27" s="1">
        <v>20</v>
      </c>
      <c r="J27" s="52">
        <f>SUM(J22:J26)</f>
        <v>3649140</v>
      </c>
      <c r="K27" s="52">
        <f>SUM(K22:K26)</f>
        <v>9420023</v>
      </c>
    </row>
    <row r="28" spans="1:11" ht="12.75">
      <c r="A28" s="214" t="s">
        <v>115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9193257</v>
      </c>
      <c r="K28" s="7">
        <v>17158814</v>
      </c>
    </row>
    <row r="29" spans="1:11" ht="12.75">
      <c r="A29" s="214" t="s">
        <v>116</v>
      </c>
      <c r="B29" s="215"/>
      <c r="C29" s="215"/>
      <c r="D29" s="215"/>
      <c r="E29" s="215"/>
      <c r="F29" s="215"/>
      <c r="G29" s="215"/>
      <c r="H29" s="215"/>
      <c r="I29" s="1">
        <v>22</v>
      </c>
      <c r="J29" s="7"/>
      <c r="K29" s="7"/>
    </row>
    <row r="30" spans="1:11" ht="12.75">
      <c r="A30" s="214" t="s">
        <v>16</v>
      </c>
      <c r="B30" s="215"/>
      <c r="C30" s="215"/>
      <c r="D30" s="215"/>
      <c r="E30" s="215"/>
      <c r="F30" s="215"/>
      <c r="G30" s="215"/>
      <c r="H30" s="215"/>
      <c r="I30" s="1">
        <v>23</v>
      </c>
      <c r="J30" s="7">
        <v>4943706</v>
      </c>
      <c r="K30" s="7">
        <v>13785644</v>
      </c>
    </row>
    <row r="31" spans="1:11" ht="12.75">
      <c r="A31" s="203" t="s">
        <v>5</v>
      </c>
      <c r="B31" s="204"/>
      <c r="C31" s="204"/>
      <c r="D31" s="204"/>
      <c r="E31" s="204"/>
      <c r="F31" s="204"/>
      <c r="G31" s="204"/>
      <c r="H31" s="204"/>
      <c r="I31" s="1">
        <v>24</v>
      </c>
      <c r="J31" s="52">
        <f>SUM(J28:J30)</f>
        <v>14136963</v>
      </c>
      <c r="K31" s="52">
        <f>SUM(K28:K30)</f>
        <v>30944458</v>
      </c>
    </row>
    <row r="32" spans="1:11" ht="12.75">
      <c r="A32" s="203" t="s">
        <v>38</v>
      </c>
      <c r="B32" s="204"/>
      <c r="C32" s="204"/>
      <c r="D32" s="204"/>
      <c r="E32" s="204"/>
      <c r="F32" s="204"/>
      <c r="G32" s="204"/>
      <c r="H32" s="204"/>
      <c r="I32" s="1">
        <v>25</v>
      </c>
      <c r="J32" s="52">
        <f>IF(J27&gt;J31,J27-J31,0)</f>
        <v>0</v>
      </c>
      <c r="K32" s="52">
        <f>IF(K27&gt;K31,K27-K31,0)</f>
        <v>0</v>
      </c>
    </row>
    <row r="33" spans="1:11" ht="12.75">
      <c r="A33" s="203" t="s">
        <v>39</v>
      </c>
      <c r="B33" s="204"/>
      <c r="C33" s="204"/>
      <c r="D33" s="204"/>
      <c r="E33" s="204"/>
      <c r="F33" s="204"/>
      <c r="G33" s="204"/>
      <c r="H33" s="204"/>
      <c r="I33" s="1">
        <v>26</v>
      </c>
      <c r="J33" s="52">
        <f>IF(J31&gt;J27,J31-J27,0)</f>
        <v>10487823</v>
      </c>
      <c r="K33" s="52">
        <f>IF(K31&gt;K27,K31-K27,0)</f>
        <v>21524435</v>
      </c>
    </row>
    <row r="34" spans="1:11" ht="12.75">
      <c r="A34" s="220" t="s">
        <v>160</v>
      </c>
      <c r="B34" s="231"/>
      <c r="C34" s="231"/>
      <c r="D34" s="231"/>
      <c r="E34" s="231"/>
      <c r="F34" s="231"/>
      <c r="G34" s="231"/>
      <c r="H34" s="231"/>
      <c r="I34" s="265"/>
      <c r="J34" s="265"/>
      <c r="K34" s="266"/>
    </row>
    <row r="35" spans="1:11" ht="12.75">
      <c r="A35" s="214" t="s">
        <v>174</v>
      </c>
      <c r="B35" s="215"/>
      <c r="C35" s="215"/>
      <c r="D35" s="215"/>
      <c r="E35" s="215"/>
      <c r="F35" s="215"/>
      <c r="G35" s="215"/>
      <c r="H35" s="215"/>
      <c r="I35" s="1">
        <v>27</v>
      </c>
      <c r="J35" s="7"/>
      <c r="K35" s="7"/>
    </row>
    <row r="36" spans="1:11" ht="12.75">
      <c r="A36" s="214" t="s">
        <v>29</v>
      </c>
      <c r="B36" s="215"/>
      <c r="C36" s="215"/>
      <c r="D36" s="215"/>
      <c r="E36" s="215"/>
      <c r="F36" s="215"/>
      <c r="G36" s="215"/>
      <c r="H36" s="215"/>
      <c r="I36" s="1">
        <v>28</v>
      </c>
      <c r="J36" s="7">
        <v>87238459</v>
      </c>
      <c r="K36" s="7">
        <v>76332991</v>
      </c>
    </row>
    <row r="37" spans="1:11" ht="12.75">
      <c r="A37" s="214" t="s">
        <v>30</v>
      </c>
      <c r="B37" s="215"/>
      <c r="C37" s="215"/>
      <c r="D37" s="215"/>
      <c r="E37" s="215"/>
      <c r="F37" s="215"/>
      <c r="G37" s="215"/>
      <c r="H37" s="215"/>
      <c r="I37" s="1">
        <v>29</v>
      </c>
      <c r="J37" s="7">
        <v>2519643</v>
      </c>
      <c r="K37" s="7">
        <v>56673900</v>
      </c>
    </row>
    <row r="38" spans="1:11" ht="12.75">
      <c r="A38" s="203" t="s">
        <v>68</v>
      </c>
      <c r="B38" s="204"/>
      <c r="C38" s="204"/>
      <c r="D38" s="204"/>
      <c r="E38" s="204"/>
      <c r="F38" s="204"/>
      <c r="G38" s="204"/>
      <c r="H38" s="204"/>
      <c r="I38" s="1">
        <v>30</v>
      </c>
      <c r="J38" s="52">
        <f>SUM(J35:J37)</f>
        <v>89758102</v>
      </c>
      <c r="K38" s="52">
        <f>SUM(K35:K37)</f>
        <v>133006891</v>
      </c>
    </row>
    <row r="39" spans="1:11" ht="12.75">
      <c r="A39" s="214" t="s">
        <v>31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>
        <v>4974914</v>
      </c>
      <c r="K39" s="7">
        <v>44682011</v>
      </c>
    </row>
    <row r="40" spans="1:11" ht="12.75">
      <c r="A40" s="214" t="s">
        <v>32</v>
      </c>
      <c r="B40" s="215"/>
      <c r="C40" s="215"/>
      <c r="D40" s="215"/>
      <c r="E40" s="215"/>
      <c r="F40" s="215"/>
      <c r="G40" s="215"/>
      <c r="H40" s="215"/>
      <c r="I40" s="1">
        <v>32</v>
      </c>
      <c r="J40" s="7"/>
      <c r="K40" s="7"/>
    </row>
    <row r="41" spans="1:11" ht="12.75">
      <c r="A41" s="214" t="s">
        <v>33</v>
      </c>
      <c r="B41" s="215"/>
      <c r="C41" s="215"/>
      <c r="D41" s="215"/>
      <c r="E41" s="215"/>
      <c r="F41" s="215"/>
      <c r="G41" s="215"/>
      <c r="H41" s="215"/>
      <c r="I41" s="1">
        <v>33</v>
      </c>
      <c r="J41" s="7"/>
      <c r="K41" s="7"/>
    </row>
    <row r="42" spans="1:11" ht="12.75">
      <c r="A42" s="214" t="s">
        <v>34</v>
      </c>
      <c r="B42" s="215"/>
      <c r="C42" s="215"/>
      <c r="D42" s="215"/>
      <c r="E42" s="215"/>
      <c r="F42" s="215"/>
      <c r="G42" s="215"/>
      <c r="H42" s="215"/>
      <c r="I42" s="1">
        <v>34</v>
      </c>
      <c r="J42" s="7"/>
      <c r="K42" s="7"/>
    </row>
    <row r="43" spans="1:11" ht="12.75">
      <c r="A43" s="214" t="s">
        <v>35</v>
      </c>
      <c r="B43" s="215"/>
      <c r="C43" s="215"/>
      <c r="D43" s="215"/>
      <c r="E43" s="215"/>
      <c r="F43" s="215"/>
      <c r="G43" s="215"/>
      <c r="H43" s="215"/>
      <c r="I43" s="1">
        <v>35</v>
      </c>
      <c r="J43" s="7">
        <v>67074199</v>
      </c>
      <c r="K43" s="7">
        <v>64784090</v>
      </c>
    </row>
    <row r="44" spans="1:11" ht="12.75">
      <c r="A44" s="203" t="s">
        <v>69</v>
      </c>
      <c r="B44" s="204"/>
      <c r="C44" s="204"/>
      <c r="D44" s="204"/>
      <c r="E44" s="204"/>
      <c r="F44" s="204"/>
      <c r="G44" s="204"/>
      <c r="H44" s="204"/>
      <c r="I44" s="1">
        <v>36</v>
      </c>
      <c r="J44" s="52">
        <f>SUM(J39:J43)</f>
        <v>72049113</v>
      </c>
      <c r="K44" s="52">
        <f>SUM(K39:K43)</f>
        <v>109466101</v>
      </c>
    </row>
    <row r="45" spans="1:11" ht="12.75">
      <c r="A45" s="203" t="s">
        <v>17</v>
      </c>
      <c r="B45" s="204"/>
      <c r="C45" s="204"/>
      <c r="D45" s="204"/>
      <c r="E45" s="204"/>
      <c r="F45" s="204"/>
      <c r="G45" s="204"/>
      <c r="H45" s="204"/>
      <c r="I45" s="1">
        <v>37</v>
      </c>
      <c r="J45" s="52">
        <f>IF(J38&gt;J44,J38-J44,0)</f>
        <v>17708989</v>
      </c>
      <c r="K45" s="52">
        <f>IF(K38&gt;K44,K38-K44,0)</f>
        <v>23540790</v>
      </c>
    </row>
    <row r="46" spans="1:11" ht="12.75">
      <c r="A46" s="203" t="s">
        <v>18</v>
      </c>
      <c r="B46" s="204"/>
      <c r="C46" s="204"/>
      <c r="D46" s="204"/>
      <c r="E46" s="204"/>
      <c r="F46" s="204"/>
      <c r="G46" s="204"/>
      <c r="H46" s="204"/>
      <c r="I46" s="1">
        <v>38</v>
      </c>
      <c r="J46" s="52">
        <f>IF(J44&gt;J38,J44-J38,0)</f>
        <v>0</v>
      </c>
      <c r="K46" s="52">
        <f>IF(K44&gt;K38,K44-K38,0)</f>
        <v>0</v>
      </c>
    </row>
    <row r="47" spans="1:11" ht="12.75">
      <c r="A47" s="214" t="s">
        <v>70</v>
      </c>
      <c r="B47" s="215"/>
      <c r="C47" s="215"/>
      <c r="D47" s="215"/>
      <c r="E47" s="215"/>
      <c r="F47" s="215"/>
      <c r="G47" s="215"/>
      <c r="H47" s="215"/>
      <c r="I47" s="1">
        <v>39</v>
      </c>
      <c r="J47" s="52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14" t="s">
        <v>71</v>
      </c>
      <c r="B48" s="215"/>
      <c r="C48" s="215"/>
      <c r="D48" s="215"/>
      <c r="E48" s="215"/>
      <c r="F48" s="215"/>
      <c r="G48" s="215"/>
      <c r="H48" s="215"/>
      <c r="I48" s="1">
        <v>40</v>
      </c>
      <c r="J48" s="52">
        <f>IF(J20-J19+J33-J32+J46-J45&gt;0,J20-J19+J33-J32+J46-J45,0)</f>
        <v>8583706</v>
      </c>
      <c r="K48" s="52">
        <f>IF(K20-K19+K33-K32+K46-K45&gt;0,K20-K19+K33-K32+K46-K45,0)</f>
        <v>2261519</v>
      </c>
    </row>
    <row r="49" spans="1:11" ht="12.75">
      <c r="A49" s="214" t="s">
        <v>161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26029136</v>
      </c>
      <c r="K49" s="7">
        <v>25209303.61</v>
      </c>
    </row>
    <row r="50" spans="1:11" ht="12.75">
      <c r="A50" s="214" t="s">
        <v>175</v>
      </c>
      <c r="B50" s="215"/>
      <c r="C50" s="215"/>
      <c r="D50" s="215"/>
      <c r="E50" s="215"/>
      <c r="F50" s="215"/>
      <c r="G50" s="215"/>
      <c r="H50" s="215"/>
      <c r="I50" s="1">
        <v>42</v>
      </c>
      <c r="J50" s="7"/>
      <c r="K50" s="7"/>
    </row>
    <row r="51" spans="1:11" ht="12.75">
      <c r="A51" s="214" t="s">
        <v>176</v>
      </c>
      <c r="B51" s="215"/>
      <c r="C51" s="215"/>
      <c r="D51" s="215"/>
      <c r="E51" s="215"/>
      <c r="F51" s="215"/>
      <c r="G51" s="215"/>
      <c r="H51" s="215"/>
      <c r="I51" s="1">
        <v>43</v>
      </c>
      <c r="J51" s="7">
        <v>8583706</v>
      </c>
      <c r="K51" s="7">
        <v>2261519</v>
      </c>
    </row>
    <row r="52" spans="1:11" ht="12.75">
      <c r="A52" s="236" t="s">
        <v>177</v>
      </c>
      <c r="B52" s="237"/>
      <c r="C52" s="237"/>
      <c r="D52" s="237"/>
      <c r="E52" s="237"/>
      <c r="F52" s="237"/>
      <c r="G52" s="237"/>
      <c r="H52" s="237"/>
      <c r="I52" s="4">
        <v>44</v>
      </c>
      <c r="J52" s="60">
        <f>J49+J50-J51</f>
        <v>17445430</v>
      </c>
      <c r="K52" s="60">
        <f>K49+K50-K51</f>
        <v>22947784.61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8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</row>
    <row r="3" spans="1:11" ht="12.75">
      <c r="A3" s="267" t="s">
        <v>7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5" t="s">
        <v>279</v>
      </c>
      <c r="J4" s="66" t="s">
        <v>319</v>
      </c>
      <c r="K4" s="66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1">
        <v>2</v>
      </c>
      <c r="J5" s="72" t="s">
        <v>283</v>
      </c>
      <c r="K5" s="72" t="s">
        <v>284</v>
      </c>
    </row>
    <row r="6" spans="1:11" ht="12.75">
      <c r="A6" s="220" t="s">
        <v>156</v>
      </c>
      <c r="B6" s="231"/>
      <c r="C6" s="231"/>
      <c r="D6" s="231"/>
      <c r="E6" s="231"/>
      <c r="F6" s="231"/>
      <c r="G6" s="231"/>
      <c r="H6" s="231"/>
      <c r="I6" s="265"/>
      <c r="J6" s="265"/>
      <c r="K6" s="266"/>
    </row>
    <row r="7" spans="1:11" ht="12.75">
      <c r="A7" s="214" t="s">
        <v>199</v>
      </c>
      <c r="B7" s="215"/>
      <c r="C7" s="215"/>
      <c r="D7" s="215"/>
      <c r="E7" s="215"/>
      <c r="F7" s="215"/>
      <c r="G7" s="215"/>
      <c r="H7" s="215"/>
      <c r="I7" s="1">
        <v>1</v>
      </c>
      <c r="J7" s="5"/>
      <c r="K7" s="7"/>
    </row>
    <row r="8" spans="1:11" ht="12.75">
      <c r="A8" s="214" t="s">
        <v>119</v>
      </c>
      <c r="B8" s="215"/>
      <c r="C8" s="215"/>
      <c r="D8" s="215"/>
      <c r="E8" s="215"/>
      <c r="F8" s="215"/>
      <c r="G8" s="215"/>
      <c r="H8" s="215"/>
      <c r="I8" s="1">
        <v>2</v>
      </c>
      <c r="J8" s="5"/>
      <c r="K8" s="7"/>
    </row>
    <row r="9" spans="1:11" ht="12.75">
      <c r="A9" s="214" t="s">
        <v>120</v>
      </c>
      <c r="B9" s="215"/>
      <c r="C9" s="215"/>
      <c r="D9" s="215"/>
      <c r="E9" s="215"/>
      <c r="F9" s="215"/>
      <c r="G9" s="215"/>
      <c r="H9" s="215"/>
      <c r="I9" s="1">
        <v>3</v>
      </c>
      <c r="J9" s="5"/>
      <c r="K9" s="7"/>
    </row>
    <row r="10" spans="1:11" ht="12.75">
      <c r="A10" s="214" t="s">
        <v>121</v>
      </c>
      <c r="B10" s="215"/>
      <c r="C10" s="215"/>
      <c r="D10" s="215"/>
      <c r="E10" s="215"/>
      <c r="F10" s="215"/>
      <c r="G10" s="215"/>
      <c r="H10" s="215"/>
      <c r="I10" s="1">
        <v>4</v>
      </c>
      <c r="J10" s="5"/>
      <c r="K10" s="7"/>
    </row>
    <row r="11" spans="1:11" ht="12.75">
      <c r="A11" s="214" t="s">
        <v>122</v>
      </c>
      <c r="B11" s="215"/>
      <c r="C11" s="215"/>
      <c r="D11" s="215"/>
      <c r="E11" s="215"/>
      <c r="F11" s="215"/>
      <c r="G11" s="215"/>
      <c r="H11" s="215"/>
      <c r="I11" s="1">
        <v>5</v>
      </c>
      <c r="J11" s="5"/>
      <c r="K11" s="7"/>
    </row>
    <row r="12" spans="1:11" ht="12.75">
      <c r="A12" s="203" t="s">
        <v>198</v>
      </c>
      <c r="B12" s="204"/>
      <c r="C12" s="204"/>
      <c r="D12" s="204"/>
      <c r="E12" s="204"/>
      <c r="F12" s="204"/>
      <c r="G12" s="204"/>
      <c r="H12" s="204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14" t="s">
        <v>123</v>
      </c>
      <c r="B13" s="215"/>
      <c r="C13" s="215"/>
      <c r="D13" s="215"/>
      <c r="E13" s="215"/>
      <c r="F13" s="215"/>
      <c r="G13" s="215"/>
      <c r="H13" s="215"/>
      <c r="I13" s="1">
        <v>7</v>
      </c>
      <c r="J13" s="5"/>
      <c r="K13" s="7"/>
    </row>
    <row r="14" spans="1:11" ht="12.75">
      <c r="A14" s="214" t="s">
        <v>124</v>
      </c>
      <c r="B14" s="215"/>
      <c r="C14" s="215"/>
      <c r="D14" s="215"/>
      <c r="E14" s="215"/>
      <c r="F14" s="215"/>
      <c r="G14" s="215"/>
      <c r="H14" s="215"/>
      <c r="I14" s="1">
        <v>8</v>
      </c>
      <c r="J14" s="5"/>
      <c r="K14" s="7"/>
    </row>
    <row r="15" spans="1:11" ht="12.75">
      <c r="A15" s="214" t="s">
        <v>125</v>
      </c>
      <c r="B15" s="215"/>
      <c r="C15" s="215"/>
      <c r="D15" s="215"/>
      <c r="E15" s="215"/>
      <c r="F15" s="215"/>
      <c r="G15" s="215"/>
      <c r="H15" s="215"/>
      <c r="I15" s="1">
        <v>9</v>
      </c>
      <c r="J15" s="5"/>
      <c r="K15" s="7"/>
    </row>
    <row r="16" spans="1:11" ht="12.75">
      <c r="A16" s="214" t="s">
        <v>126</v>
      </c>
      <c r="B16" s="215"/>
      <c r="C16" s="215"/>
      <c r="D16" s="215"/>
      <c r="E16" s="215"/>
      <c r="F16" s="215"/>
      <c r="G16" s="215"/>
      <c r="H16" s="215"/>
      <c r="I16" s="1">
        <v>10</v>
      </c>
      <c r="J16" s="5"/>
      <c r="K16" s="7"/>
    </row>
    <row r="17" spans="1:11" ht="12.75">
      <c r="A17" s="214" t="s">
        <v>127</v>
      </c>
      <c r="B17" s="215"/>
      <c r="C17" s="215"/>
      <c r="D17" s="215"/>
      <c r="E17" s="215"/>
      <c r="F17" s="215"/>
      <c r="G17" s="215"/>
      <c r="H17" s="215"/>
      <c r="I17" s="1">
        <v>11</v>
      </c>
      <c r="J17" s="5"/>
      <c r="K17" s="7"/>
    </row>
    <row r="18" spans="1:11" ht="12.75">
      <c r="A18" s="214" t="s">
        <v>128</v>
      </c>
      <c r="B18" s="215"/>
      <c r="C18" s="215"/>
      <c r="D18" s="215"/>
      <c r="E18" s="215"/>
      <c r="F18" s="215"/>
      <c r="G18" s="215"/>
      <c r="H18" s="215"/>
      <c r="I18" s="1">
        <v>12</v>
      </c>
      <c r="J18" s="5"/>
      <c r="K18" s="7"/>
    </row>
    <row r="19" spans="1:11" ht="12.75">
      <c r="A19" s="203" t="s">
        <v>47</v>
      </c>
      <c r="B19" s="204"/>
      <c r="C19" s="204"/>
      <c r="D19" s="204"/>
      <c r="E19" s="204"/>
      <c r="F19" s="204"/>
      <c r="G19" s="204"/>
      <c r="H19" s="204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3" t="s">
        <v>108</v>
      </c>
      <c r="B20" s="270"/>
      <c r="C20" s="270"/>
      <c r="D20" s="270"/>
      <c r="E20" s="270"/>
      <c r="F20" s="270"/>
      <c r="G20" s="270"/>
      <c r="H20" s="271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7" t="s">
        <v>109</v>
      </c>
      <c r="B21" s="272"/>
      <c r="C21" s="272"/>
      <c r="D21" s="272"/>
      <c r="E21" s="272"/>
      <c r="F21" s="272"/>
      <c r="G21" s="272"/>
      <c r="H21" s="273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0" t="s">
        <v>159</v>
      </c>
      <c r="B22" s="231"/>
      <c r="C22" s="231"/>
      <c r="D22" s="231"/>
      <c r="E22" s="231"/>
      <c r="F22" s="231"/>
      <c r="G22" s="231"/>
      <c r="H22" s="231"/>
      <c r="I22" s="265"/>
      <c r="J22" s="265"/>
      <c r="K22" s="266"/>
    </row>
    <row r="23" spans="1:11" ht="12.75">
      <c r="A23" s="214" t="s">
        <v>165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/>
    </row>
    <row r="24" spans="1:11" ht="12.75">
      <c r="A24" s="214" t="s">
        <v>166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321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322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167</v>
      </c>
      <c r="B27" s="215"/>
      <c r="C27" s="215"/>
      <c r="D27" s="215"/>
      <c r="E27" s="215"/>
      <c r="F27" s="215"/>
      <c r="G27" s="215"/>
      <c r="H27" s="215"/>
      <c r="I27" s="1">
        <v>20</v>
      </c>
      <c r="J27" s="5"/>
      <c r="K27" s="7"/>
    </row>
    <row r="28" spans="1:11" ht="12.75">
      <c r="A28" s="203" t="s">
        <v>114</v>
      </c>
      <c r="B28" s="204"/>
      <c r="C28" s="204"/>
      <c r="D28" s="204"/>
      <c r="E28" s="204"/>
      <c r="F28" s="204"/>
      <c r="G28" s="204"/>
      <c r="H28" s="204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5"/>
      <c r="K31" s="7"/>
    </row>
    <row r="32" spans="1:11" ht="12.75">
      <c r="A32" s="203" t="s">
        <v>48</v>
      </c>
      <c r="B32" s="204"/>
      <c r="C32" s="204"/>
      <c r="D32" s="204"/>
      <c r="E32" s="204"/>
      <c r="F32" s="204"/>
      <c r="G32" s="204"/>
      <c r="H32" s="204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3" t="s">
        <v>110</v>
      </c>
      <c r="B33" s="204"/>
      <c r="C33" s="204"/>
      <c r="D33" s="204"/>
      <c r="E33" s="204"/>
      <c r="F33" s="204"/>
      <c r="G33" s="204"/>
      <c r="H33" s="204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3" t="s">
        <v>111</v>
      </c>
      <c r="B34" s="204"/>
      <c r="C34" s="204"/>
      <c r="D34" s="204"/>
      <c r="E34" s="204"/>
      <c r="F34" s="204"/>
      <c r="G34" s="204"/>
      <c r="H34" s="204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0" t="s">
        <v>160</v>
      </c>
      <c r="B35" s="231"/>
      <c r="C35" s="231"/>
      <c r="D35" s="231"/>
      <c r="E35" s="231"/>
      <c r="F35" s="231"/>
      <c r="G35" s="231"/>
      <c r="H35" s="231"/>
      <c r="I35" s="265">
        <v>0</v>
      </c>
      <c r="J35" s="265"/>
      <c r="K35" s="266"/>
    </row>
    <row r="36" spans="1:11" ht="12.75">
      <c r="A36" s="214" t="s">
        <v>174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29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4" t="s">
        <v>30</v>
      </c>
      <c r="B38" s="215"/>
      <c r="C38" s="215"/>
      <c r="D38" s="215"/>
      <c r="E38" s="215"/>
      <c r="F38" s="215"/>
      <c r="G38" s="215"/>
      <c r="H38" s="215"/>
      <c r="I38" s="1">
        <v>30</v>
      </c>
      <c r="J38" s="5"/>
      <c r="K38" s="7"/>
    </row>
    <row r="39" spans="1:11" ht="12.75">
      <c r="A39" s="203" t="s">
        <v>49</v>
      </c>
      <c r="B39" s="204"/>
      <c r="C39" s="204"/>
      <c r="D39" s="204"/>
      <c r="E39" s="204"/>
      <c r="F39" s="204"/>
      <c r="G39" s="204"/>
      <c r="H39" s="204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14" t="s">
        <v>31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32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33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34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4" t="s">
        <v>35</v>
      </c>
      <c r="B44" s="215"/>
      <c r="C44" s="215"/>
      <c r="D44" s="215"/>
      <c r="E44" s="215"/>
      <c r="F44" s="215"/>
      <c r="G44" s="215"/>
      <c r="H44" s="215"/>
      <c r="I44" s="1">
        <v>36</v>
      </c>
      <c r="J44" s="5"/>
      <c r="K44" s="7"/>
    </row>
    <row r="45" spans="1:11" ht="12.75">
      <c r="A45" s="203" t="s">
        <v>148</v>
      </c>
      <c r="B45" s="204"/>
      <c r="C45" s="204"/>
      <c r="D45" s="204"/>
      <c r="E45" s="204"/>
      <c r="F45" s="204"/>
      <c r="G45" s="204"/>
      <c r="H45" s="204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3" t="s">
        <v>162</v>
      </c>
      <c r="B46" s="204"/>
      <c r="C46" s="204"/>
      <c r="D46" s="204"/>
      <c r="E46" s="204"/>
      <c r="F46" s="204"/>
      <c r="G46" s="204"/>
      <c r="H46" s="204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3" t="s">
        <v>163</v>
      </c>
      <c r="B47" s="204"/>
      <c r="C47" s="204"/>
      <c r="D47" s="204"/>
      <c r="E47" s="204"/>
      <c r="F47" s="204"/>
      <c r="G47" s="204"/>
      <c r="H47" s="204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3" t="s">
        <v>149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3" t="s">
        <v>15</v>
      </c>
      <c r="B49" s="204"/>
      <c r="C49" s="204"/>
      <c r="D49" s="204"/>
      <c r="E49" s="204"/>
      <c r="F49" s="204"/>
      <c r="G49" s="204"/>
      <c r="H49" s="204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3" t="s">
        <v>161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3" t="s">
        <v>176</v>
      </c>
      <c r="B52" s="204"/>
      <c r="C52" s="204"/>
      <c r="D52" s="204"/>
      <c r="E52" s="204"/>
      <c r="F52" s="204"/>
      <c r="G52" s="204"/>
      <c r="H52" s="204"/>
      <c r="I52" s="1">
        <v>44</v>
      </c>
      <c r="J52" s="5"/>
      <c r="K52" s="7"/>
    </row>
    <row r="53" spans="1:11" ht="12.75">
      <c r="A53" s="217" t="s">
        <v>177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23" sqref="A23:H23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80" t="s">
        <v>281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74"/>
    </row>
    <row r="2" spans="1:12" ht="15.75">
      <c r="A2" s="41"/>
      <c r="B2" s="73"/>
      <c r="C2" s="290" t="s">
        <v>282</v>
      </c>
      <c r="D2" s="290"/>
      <c r="E2" s="136" t="s">
        <v>364</v>
      </c>
      <c r="F2" s="42" t="s">
        <v>250</v>
      </c>
      <c r="G2" s="291" t="s">
        <v>365</v>
      </c>
      <c r="H2" s="292"/>
      <c r="I2" s="73"/>
      <c r="J2" s="73"/>
      <c r="K2" s="73"/>
      <c r="L2" s="76"/>
    </row>
    <row r="3" spans="1:11" ht="23.25">
      <c r="A3" s="293" t="s">
        <v>59</v>
      </c>
      <c r="B3" s="293"/>
      <c r="C3" s="293"/>
      <c r="D3" s="293"/>
      <c r="E3" s="293"/>
      <c r="F3" s="293"/>
      <c r="G3" s="293"/>
      <c r="H3" s="293"/>
      <c r="I3" s="77" t="s">
        <v>305</v>
      </c>
      <c r="J3" s="78" t="s">
        <v>150</v>
      </c>
      <c r="K3" s="78" t="s">
        <v>151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80">
        <v>2</v>
      </c>
      <c r="J4" s="79" t="s">
        <v>283</v>
      </c>
      <c r="K4" s="79" t="s">
        <v>284</v>
      </c>
    </row>
    <row r="5" spans="1:11" ht="12.75">
      <c r="A5" s="282" t="s">
        <v>285</v>
      </c>
      <c r="B5" s="283"/>
      <c r="C5" s="283"/>
      <c r="D5" s="283"/>
      <c r="E5" s="283"/>
      <c r="F5" s="283"/>
      <c r="G5" s="283"/>
      <c r="H5" s="283"/>
      <c r="I5" s="43">
        <v>1</v>
      </c>
      <c r="J5" s="6">
        <v>170514000</v>
      </c>
      <c r="K5" s="44">
        <v>170514000</v>
      </c>
    </row>
    <row r="6" spans="1:11" ht="12.75">
      <c r="A6" s="282" t="s">
        <v>286</v>
      </c>
      <c r="B6" s="283"/>
      <c r="C6" s="283"/>
      <c r="D6" s="283"/>
      <c r="E6" s="283"/>
      <c r="F6" s="283"/>
      <c r="G6" s="283"/>
      <c r="H6" s="283"/>
      <c r="I6" s="43">
        <v>2</v>
      </c>
      <c r="J6" s="7">
        <v>0</v>
      </c>
      <c r="K6" s="45">
        <v>0</v>
      </c>
    </row>
    <row r="7" spans="1:11" ht="12.75">
      <c r="A7" s="282" t="s">
        <v>287</v>
      </c>
      <c r="B7" s="283"/>
      <c r="C7" s="283"/>
      <c r="D7" s="283"/>
      <c r="E7" s="283"/>
      <c r="F7" s="283"/>
      <c r="G7" s="283"/>
      <c r="H7" s="283"/>
      <c r="I7" s="43">
        <v>3</v>
      </c>
      <c r="J7" s="7">
        <v>55531134</v>
      </c>
      <c r="K7" s="45">
        <v>55531134</v>
      </c>
    </row>
    <row r="8" spans="1:11" ht="12.75">
      <c r="A8" s="282" t="s">
        <v>288</v>
      </c>
      <c r="B8" s="283"/>
      <c r="C8" s="283"/>
      <c r="D8" s="283"/>
      <c r="E8" s="283"/>
      <c r="F8" s="283"/>
      <c r="G8" s="283"/>
      <c r="H8" s="283"/>
      <c r="I8" s="43">
        <v>4</v>
      </c>
      <c r="J8" s="7">
        <v>86507772</v>
      </c>
      <c r="K8" s="45">
        <v>88014629</v>
      </c>
    </row>
    <row r="9" spans="1:11" ht="12.75">
      <c r="A9" s="282" t="s">
        <v>289</v>
      </c>
      <c r="B9" s="283"/>
      <c r="C9" s="283"/>
      <c r="D9" s="283"/>
      <c r="E9" s="283"/>
      <c r="F9" s="283"/>
      <c r="G9" s="283"/>
      <c r="H9" s="283"/>
      <c r="I9" s="43">
        <v>5</v>
      </c>
      <c r="J9" s="7">
        <v>1531356</v>
      </c>
      <c r="K9" s="45">
        <v>-9837637</v>
      </c>
    </row>
    <row r="10" spans="1:11" ht="12.75">
      <c r="A10" s="282" t="s">
        <v>290</v>
      </c>
      <c r="B10" s="283"/>
      <c r="C10" s="283"/>
      <c r="D10" s="283"/>
      <c r="E10" s="283"/>
      <c r="F10" s="283"/>
      <c r="G10" s="283"/>
      <c r="H10" s="283"/>
      <c r="I10" s="43">
        <v>6</v>
      </c>
      <c r="J10" s="7"/>
      <c r="K10" s="45"/>
    </row>
    <row r="11" spans="1:11" ht="12.75">
      <c r="A11" s="282" t="s">
        <v>291</v>
      </c>
      <c r="B11" s="283"/>
      <c r="C11" s="283"/>
      <c r="D11" s="283"/>
      <c r="E11" s="283"/>
      <c r="F11" s="283"/>
      <c r="G11" s="283"/>
      <c r="H11" s="283"/>
      <c r="I11" s="43">
        <v>7</v>
      </c>
      <c r="J11" s="7"/>
      <c r="K11" s="45"/>
    </row>
    <row r="12" spans="1:11" ht="12.75">
      <c r="A12" s="282" t="s">
        <v>292</v>
      </c>
      <c r="B12" s="283"/>
      <c r="C12" s="283"/>
      <c r="D12" s="283"/>
      <c r="E12" s="283"/>
      <c r="F12" s="283"/>
      <c r="G12" s="283"/>
      <c r="H12" s="283"/>
      <c r="I12" s="43">
        <v>8</v>
      </c>
      <c r="J12" s="7"/>
      <c r="K12" s="45"/>
    </row>
    <row r="13" spans="1:11" ht="12.75">
      <c r="A13" s="282" t="s">
        <v>293</v>
      </c>
      <c r="B13" s="283"/>
      <c r="C13" s="283"/>
      <c r="D13" s="283"/>
      <c r="E13" s="283"/>
      <c r="F13" s="283"/>
      <c r="G13" s="283"/>
      <c r="H13" s="283"/>
      <c r="I13" s="43">
        <v>9</v>
      </c>
      <c r="J13" s="7">
        <v>99352</v>
      </c>
      <c r="K13" s="45">
        <v>99352</v>
      </c>
    </row>
    <row r="14" spans="1:11" ht="12.75">
      <c r="A14" s="284" t="s">
        <v>294</v>
      </c>
      <c r="B14" s="285"/>
      <c r="C14" s="285"/>
      <c r="D14" s="285"/>
      <c r="E14" s="285"/>
      <c r="F14" s="285"/>
      <c r="G14" s="285"/>
      <c r="H14" s="285"/>
      <c r="I14" s="43">
        <v>10</v>
      </c>
      <c r="J14" s="131">
        <f>SUM(J5:J13)</f>
        <v>314183614</v>
      </c>
      <c r="K14" s="131">
        <f>SUM(K5:K13)</f>
        <v>304321478</v>
      </c>
    </row>
    <row r="15" spans="1:11" ht="12.75">
      <c r="A15" s="282" t="s">
        <v>295</v>
      </c>
      <c r="B15" s="283"/>
      <c r="C15" s="283"/>
      <c r="D15" s="283"/>
      <c r="E15" s="283"/>
      <c r="F15" s="283"/>
      <c r="G15" s="283"/>
      <c r="H15" s="283"/>
      <c r="I15" s="43">
        <v>11</v>
      </c>
      <c r="J15" s="7"/>
      <c r="K15" s="45"/>
    </row>
    <row r="16" spans="1:11" ht="12.75">
      <c r="A16" s="282" t="s">
        <v>296</v>
      </c>
      <c r="B16" s="283"/>
      <c r="C16" s="283"/>
      <c r="D16" s="283"/>
      <c r="E16" s="283"/>
      <c r="F16" s="283"/>
      <c r="G16" s="283"/>
      <c r="H16" s="283"/>
      <c r="I16" s="43">
        <v>12</v>
      </c>
      <c r="J16" s="7"/>
      <c r="K16" s="45"/>
    </row>
    <row r="17" spans="1:11" ht="12.75">
      <c r="A17" s="282" t="s">
        <v>297</v>
      </c>
      <c r="B17" s="283"/>
      <c r="C17" s="283"/>
      <c r="D17" s="283"/>
      <c r="E17" s="283"/>
      <c r="F17" s="283"/>
      <c r="G17" s="283"/>
      <c r="H17" s="283"/>
      <c r="I17" s="43">
        <v>13</v>
      </c>
      <c r="J17" s="7"/>
      <c r="K17" s="45"/>
    </row>
    <row r="18" spans="1:11" ht="12.75">
      <c r="A18" s="282" t="s">
        <v>298</v>
      </c>
      <c r="B18" s="283"/>
      <c r="C18" s="283"/>
      <c r="D18" s="283"/>
      <c r="E18" s="283"/>
      <c r="F18" s="283"/>
      <c r="G18" s="283"/>
      <c r="H18" s="283"/>
      <c r="I18" s="43">
        <v>14</v>
      </c>
      <c r="J18" s="7"/>
      <c r="K18" s="45"/>
    </row>
    <row r="19" spans="1:11" ht="12.75">
      <c r="A19" s="282" t="s">
        <v>299</v>
      </c>
      <c r="B19" s="283"/>
      <c r="C19" s="283"/>
      <c r="D19" s="283"/>
      <c r="E19" s="283"/>
      <c r="F19" s="283"/>
      <c r="G19" s="283"/>
      <c r="H19" s="283"/>
      <c r="I19" s="43">
        <v>15</v>
      </c>
      <c r="J19" s="7"/>
      <c r="K19" s="45"/>
    </row>
    <row r="20" spans="1:11" ht="12.75">
      <c r="A20" s="282" t="s">
        <v>300</v>
      </c>
      <c r="B20" s="283"/>
      <c r="C20" s="283"/>
      <c r="D20" s="283"/>
      <c r="E20" s="283"/>
      <c r="F20" s="283"/>
      <c r="G20" s="283"/>
      <c r="H20" s="283"/>
      <c r="I20" s="43">
        <v>16</v>
      </c>
      <c r="J20" s="7">
        <v>7281471</v>
      </c>
      <c r="K20" s="45">
        <v>7164592</v>
      </c>
    </row>
    <row r="21" spans="1:11" ht="12.75">
      <c r="A21" s="284" t="s">
        <v>301</v>
      </c>
      <c r="B21" s="285"/>
      <c r="C21" s="285"/>
      <c r="D21" s="285"/>
      <c r="E21" s="285"/>
      <c r="F21" s="285"/>
      <c r="G21" s="285"/>
      <c r="H21" s="285"/>
      <c r="I21" s="43">
        <v>17</v>
      </c>
      <c r="J21" s="135">
        <f>SUM(J15:J20)</f>
        <v>7281471</v>
      </c>
      <c r="K21" s="135">
        <f>SUM(K15:K20)</f>
        <v>7164592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4" t="s">
        <v>302</v>
      </c>
      <c r="B23" s="275"/>
      <c r="C23" s="275"/>
      <c r="D23" s="275"/>
      <c r="E23" s="275"/>
      <c r="F23" s="275"/>
      <c r="G23" s="275"/>
      <c r="H23" s="275"/>
      <c r="I23" s="46">
        <v>18</v>
      </c>
      <c r="J23" s="6">
        <v>314183614</v>
      </c>
      <c r="K23" s="44">
        <v>304321478</v>
      </c>
    </row>
    <row r="24" spans="1:11" ht="17.25" customHeight="1">
      <c r="A24" s="276" t="s">
        <v>303</v>
      </c>
      <c r="B24" s="277"/>
      <c r="C24" s="277"/>
      <c r="D24" s="277"/>
      <c r="E24" s="277"/>
      <c r="F24" s="277"/>
      <c r="G24" s="277"/>
      <c r="H24" s="277"/>
      <c r="I24" s="47">
        <v>19</v>
      </c>
      <c r="J24" s="135">
        <v>7281471</v>
      </c>
      <c r="K24" s="135">
        <v>7164592</v>
      </c>
    </row>
    <row r="25" spans="1:11" ht="30" customHeight="1">
      <c r="A25" s="278" t="s">
        <v>304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allowBlank="1" sqref="A1:I65536 J1:J4 J22 L1:IV65536 K1:K20 K22:K23 J25:K65536"/>
    <dataValidation type="whole" operator="greaterThanOrEqual" allowBlank="1" showInputMessage="1" showErrorMessage="1" errorTitle="Pogrešan unos" error="Mogu se unijeti samo cjelobrojne pozitivne vrijednosti." sqref="J21:K21 J14">
      <formula1>0</formula1>
    </dataValidation>
    <dataValidation type="whole" operator="notEqual" allowBlank="1" showInputMessage="1" showErrorMessage="1" errorTitle="Pogrešan unos" error="Mogu se unijeti samo cjelobrojne vrijednosti." sqref="J15:J20 J5:J13">
      <formula1>999999999999</formula1>
    </dataValidation>
    <dataValidation type="whole" operator="notEqual" allowBlank="1" showInputMessage="1" showErrorMessage="1" errorTitle="Pogrešan unos" error="Mogu se unijeti samo cjelobrojne vrijednosti." sqref="J23:J24 K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5" t="s">
        <v>280</v>
      </c>
      <c r="B2" s="295"/>
      <c r="C2" s="295"/>
      <c r="D2" s="295"/>
      <c r="E2" s="295"/>
      <c r="F2" s="295"/>
      <c r="G2" s="295"/>
      <c r="H2" s="295"/>
      <c r="I2" s="295"/>
      <c r="J2" s="29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6" t="s">
        <v>316</v>
      </c>
      <c r="B4" s="296"/>
      <c r="C4" s="296"/>
      <c r="D4" s="296"/>
      <c r="E4" s="296"/>
      <c r="F4" s="296"/>
      <c r="G4" s="296"/>
      <c r="H4" s="296"/>
      <c r="I4" s="296"/>
      <c r="J4" s="296"/>
    </row>
    <row r="5" spans="1:10" ht="12.7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</row>
    <row r="6" spans="1:10" ht="12.75" customHeight="1">
      <c r="A6" s="296"/>
      <c r="B6" s="296"/>
      <c r="C6" s="296"/>
      <c r="D6" s="296"/>
      <c r="E6" s="296"/>
      <c r="F6" s="296"/>
      <c r="G6" s="296"/>
      <c r="H6" s="296"/>
      <c r="I6" s="296"/>
      <c r="J6" s="296"/>
    </row>
    <row r="7" spans="1:10" ht="12.75" customHeight="1">
      <c r="A7" s="296"/>
      <c r="B7" s="296"/>
      <c r="C7" s="296"/>
      <c r="D7" s="296"/>
      <c r="E7" s="296"/>
      <c r="F7" s="296"/>
      <c r="G7" s="296"/>
      <c r="H7" s="296"/>
      <c r="I7" s="296"/>
      <c r="J7" s="296"/>
    </row>
    <row r="8" spans="1:10" ht="12.75" customHeight="1">
      <c r="A8" s="296"/>
      <c r="B8" s="296"/>
      <c r="C8" s="296"/>
      <c r="D8" s="296"/>
      <c r="E8" s="296"/>
      <c r="F8" s="296"/>
      <c r="G8" s="296"/>
      <c r="H8" s="296"/>
      <c r="I8" s="296"/>
      <c r="J8" s="296"/>
    </row>
    <row r="9" spans="1:10" ht="12.75" customHeight="1">
      <c r="A9" s="296"/>
      <c r="B9" s="296"/>
      <c r="C9" s="296"/>
      <c r="D9" s="296"/>
      <c r="E9" s="296"/>
      <c r="F9" s="296"/>
      <c r="G9" s="296"/>
      <c r="H9" s="296"/>
      <c r="I9" s="296"/>
      <c r="J9" s="296"/>
    </row>
    <row r="10" spans="1:10" ht="12.75" customHeight="1">
      <c r="A10" s="296"/>
      <c r="B10" s="296"/>
      <c r="C10" s="296"/>
      <c r="D10" s="296"/>
      <c r="E10" s="296"/>
      <c r="F10" s="296"/>
      <c r="G10" s="296"/>
      <c r="H10" s="296"/>
      <c r="I10" s="296"/>
      <c r="J10" s="296"/>
    </row>
    <row r="11" spans="1:10" ht="12.75">
      <c r="A11" s="297"/>
      <c r="B11" s="297"/>
      <c r="C11" s="297"/>
      <c r="D11" s="297"/>
      <c r="E11" s="297"/>
      <c r="F11" s="297"/>
      <c r="G11" s="297"/>
      <c r="H11" s="297"/>
      <c r="I11" s="297"/>
      <c r="J11" s="29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2013-04-25T13:05:33Z</cp:lastPrinted>
  <dcterms:created xsi:type="dcterms:W3CDTF">2008-10-17T11:51:54Z</dcterms:created>
  <dcterms:modified xsi:type="dcterms:W3CDTF">2013-04-25T13:07:32Z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