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PODACI'!$A$1:$I$70</definedName>
  </definedNames>
  <calcPr fullCalcOnLoad="1"/>
</workbook>
</file>

<file path=xl/sharedStrings.xml><?xml version="1.0" encoding="utf-8"?>
<sst xmlns="http://schemas.openxmlformats.org/spreadsheetml/2006/main" count="424" uniqueCount="370">
  <si>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</si>
  <si>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</si>
  <si>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</si>
  <si>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</si>
  <si>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</si>
  <si>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</si>
  <si>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</si>
  <si>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</si>
  <si>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</si>
  <si>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</si>
  <si>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</si>
  <si>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</si>
  <si>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</si>
  <si>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</si>
  <si>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</si>
  <si>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</si>
  <si>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</si>
  <si>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</si>
  <si>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</si>
  <si>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</si>
  <si>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</si>
  <si>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</si>
  <si>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</si>
  <si>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</si>
  <si>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</si>
  <si>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</si>
  <si>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</si>
  <si>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</si>
  <si>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</si>
  <si>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</si>
  <si>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</si>
  <si>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</si>
  <si>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</si>
  <si>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</si>
  <si>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</si>
  <si>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</si>
  <si>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</si>
  <si>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</si>
  <si>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</si>
  <si>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</si>
  <si>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</si>
  <si>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</si>
  <si>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</si>
  <si>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</si>
  <si>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</si>
  <si>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</si>
  <si>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</si>
  <si>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</si>
  <si>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</si>
  <si>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</si>
  <si>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</si>
  <si>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</si>
  <si>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</si>
  <si>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</si>
  <si>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</si>
  <si>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</si>
  <si>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</si>
  <si>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</si>
  <si>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</si>
  <si>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</si>
  <si>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</si>
  <si>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</si>
  <si>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</si>
  <si>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</si>
  <si>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</si>
  <si>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</si>
  <si>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</si>
  <si>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</si>
  <si>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</si>
  <si>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</si>
  <si>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</si>
  <si>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</si>
  <si>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</si>
  <si>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</si>
  <si>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</si>
  <si>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</si>
  <si>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</si>
  <si>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</si>
  <si>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</si>
  <si>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</si>
  <si>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</si>
  <si>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</si>
  <si>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</si>
  <si>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</si>
  <si>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</si>
  <si>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</si>
  <si>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</si>
  <si>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</si>
  <si>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</si>
  <si>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</si>
  <si>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</si>
  <si>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</si>
  <si>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</si>
  <si>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</si>
  <si>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</si>
  <si>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</si>
  <si>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</si>
  <si>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</si>
  <si>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</si>
  <si>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</si>
  <si>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</si>
  <si>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</si>
  <si>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</si>
  <si>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</si>
  <si>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</si>
  <si>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</si>
  <si>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</si>
  <si>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</si>
  <si>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</si>
  <si>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</si>
  <si>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</si>
  <si>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</si>
  <si>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</si>
  <si>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</si>
  <si>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</si>
  <si>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</si>
  <si>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</si>
  <si>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</si>
  <si>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</si>
  <si>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</si>
  <si>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</si>
  <si>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</si>
  <si>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</si>
  <si>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</si>
  <si>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</si>
  <si>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</si>
  <si>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</si>
  <si>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</si>
  <si>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</si>
  <si>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</si>
  <si>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</si>
  <si>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</si>
  <si>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</si>
  <si>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</si>
  <si>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</si>
  <si>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</si>
  <si>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</si>
  <si>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</si>
  <si>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</si>
  <si>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</si>
  <si>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</si>
  <si>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</si>
  <si>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</si>
  <si>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</si>
  <si>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</si>
  <si>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</si>
  <si>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</si>
  <si>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</si>
  <si>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</si>
  <si>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</si>
  <si>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</si>
  <si>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</si>
  <si>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</si>
  <si>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</si>
  <si>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</si>
  <si>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</si>
  <si>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</si>
  <si>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</si>
  <si>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</si>
  <si>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</si>
  <si>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</si>
  <si>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</si>
  <si>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</si>
  <si>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</si>
  <si>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</si>
  <si>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</si>
  <si>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</si>
  <si>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</si>
  <si>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</si>
  <si>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</si>
  <si>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</si>
  <si>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</si>
  <si>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</si>
  <si>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</si>
  <si>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</si>
  <si>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</si>
  <si>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</si>
  <si>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</si>
  <si>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</si>
  <si>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</si>
  <si>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</si>
  <si>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</si>
  <si>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</si>
  <si>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</si>
  <si>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</si>
  <si>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</si>
  <si>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</si>
  <si>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</si>
  <si>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</si>
  <si>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</si>
  <si>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</si>
  <si>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</si>
  <si>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</si>
  <si>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</si>
  <si>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</si>
  <si>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</si>
  <si>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</si>
  <si>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</si>
  <si>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</si>
  <si>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</si>
  <si>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</si>
  <si>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</si>
  <si>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</si>
  <si>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</si>
  <si>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</si>
  <si>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</si>
  <si>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</si>
  <si>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</si>
  <si>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</si>
  <si>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</si>
  <si>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</si>
  <si>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</si>
  <si>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</si>
  <si>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</si>
  <si>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</si>
  <si>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</si>
  <si>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</si>
  <si>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</si>
  <si>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</si>
  <si>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</si>
  <si>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</si>
  <si>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</si>
  <si>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</si>
  <si>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</si>
  <si>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</si>
  <si>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</si>
  <si>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</si>
  <si>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</si>
  <si>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</si>
  <si>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</si>
  <si>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</si>
  <si>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</si>
  <si>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</si>
  <si>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</si>
  <si>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</si>
  <si>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</si>
  <si>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</si>
  <si>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</si>
  <si>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</si>
  <si>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</si>
  <si>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</si>
  <si>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</si>
  <si>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</si>
  <si>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</si>
  <si>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</si>
  <si>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</si>
  <si>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</si>
  <si>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</si>
  <si>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</si>
  <si>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</si>
  <si>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</si>
  <si>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</si>
  <si>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</si>
  <si>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</si>
  <si>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</si>
  <si>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</si>
  <si>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</si>
  <si>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</si>
  <si>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</si>
  <si>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</si>
  <si>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</si>
  <si>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</si>
  <si>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</si>
  <si>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</si>
  <si>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</si>
  <si>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</si>
  <si>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</si>
  <si>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</si>
  <si>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</si>
  <si>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</si>
  <si>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</si>
  <si>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</si>
  <si>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</si>
  <si>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</si>
  <si>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</si>
  <si>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</si>
  <si>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</si>
  <si>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</si>
  <si>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</si>
  <si>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</si>
  <si>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</si>
  <si>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</si>
  <si>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</si>
  <si>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</si>
  <si>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</si>
  <si>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</si>
  <si>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</si>
  <si>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</si>
  <si>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</si>
  <si>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</si>
  <si>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</si>
  <si>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</si>
  <si>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</si>
  <si>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</si>
  <si>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</si>
  <si>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</si>
  <si>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</si>
  <si>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</si>
  <si>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</si>
  <si>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</si>
  <si>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</si>
  <si>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</si>
  <si>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</si>
  <si>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</si>
  <si>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</si>
  <si>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</si>
  <si>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</si>
  <si>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</si>
  <si>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</si>
  <si>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</si>
  <si>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</si>
  <si>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</si>
  <si>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</si>
  <si>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</si>
  <si>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</si>
  <si>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</si>
  <si>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</si>
  <si>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</si>
  <si>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</si>
  <si>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</si>
  <si>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</si>
  <si>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</si>
  <si>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</si>
  <si>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</si>
  <si>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03275388</t>
  </si>
  <si>
    <t>080034838</t>
  </si>
  <si>
    <t>73037001250</t>
  </si>
  <si>
    <t>TEHNIKA d.d.</t>
  </si>
  <si>
    <t>ZAGREB</t>
  </si>
  <si>
    <t>ULICA GRADA VUKOVARA 2774</t>
  </si>
  <si>
    <t>franjo.katic@tehnika.hr</t>
  </si>
  <si>
    <t>www.tehnika .hr</t>
  </si>
  <si>
    <t>GRAD ZAGREB</t>
  </si>
  <si>
    <t>DA</t>
  </si>
  <si>
    <t>4120</t>
  </si>
  <si>
    <t>TEHNIKA SPV d.o.o.</t>
  </si>
  <si>
    <t>KOPRIVNICA</t>
  </si>
  <si>
    <t>2097892</t>
  </si>
  <si>
    <t>TEHNIKA PROJEKTIRANJE d.o.o.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</si>
  <si>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</si>
  <si>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</si>
  <si>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</si>
  <si>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</si>
  <si>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</si>
  <si>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</si>
  <si>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</si>
  <si>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</si>
  <si>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</si>
  <si>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</si>
  <si>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</si>
  <si>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</si>
  <si>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 xml:space="preserve">TEHNIKA A.G. </t>
  </si>
  <si>
    <t>BEOGRAD</t>
  </si>
  <si>
    <t>SRBIJA</t>
  </si>
  <si>
    <t>TRITICUM d.o.o.</t>
  </si>
  <si>
    <t>ZABOK</t>
  </si>
  <si>
    <t>2275937</t>
  </si>
  <si>
    <t>Vesna Božičko</t>
  </si>
  <si>
    <t xml:space="preserve">01 6301 190 </t>
  </si>
  <si>
    <t>01 6187 697</t>
  </si>
  <si>
    <t>vesna.bozicko@tehnika.hr</t>
  </si>
  <si>
    <t>mr. FILIP FILIPEC, d.i.g.</t>
  </si>
  <si>
    <t>Obveznik: TEHNIKA d.d.</t>
  </si>
  <si>
    <t>Obveznik:  TEHNIKA d.d.</t>
  </si>
  <si>
    <t>Obveznik: TEHNIKA d.d. (konsolidirano)</t>
  </si>
  <si>
    <t>TEHNIKA VRBANI d.o.o.</t>
  </si>
  <si>
    <t>stanje na dan 31.12.2012.</t>
  </si>
  <si>
    <t>u razdoblju 01.01.2011. do  31.12.2012.</t>
  </si>
  <si>
    <t>2835169</t>
  </si>
  <si>
    <t>u razdoblju  01.01.2012. do 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</si>
</sst>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0" fillId="0" borderId="0" xfId="58" applyFont="1" applyAlignment="1">
      <alignment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20" xfId="0" applyFont="1" applyBorder="1" applyAlignment="1" applyProtection="1">
      <alignment vertical="top" wrapText="1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2" fillId="32" borderId="27" xfId="0" applyFont="1" applyFill="1" applyBorder="1" applyAlignment="1" applyProtection="1">
      <alignment vertical="center"/>
      <protection hidden="1" locked="0"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49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32" borderId="25" xfId="0" applyFont="1" applyFill="1" applyBorder="1" applyAlignment="1" applyProtection="1">
      <alignment vertical="center"/>
      <protection hidden="1" locked="0"/>
    </xf>
    <xf numFmtId="0" fontId="2" fillId="32" borderId="28" xfId="0" applyFont="1" applyFill="1" applyBorder="1" applyAlignment="1" applyProtection="1">
      <alignment vertical="center"/>
      <protection hidden="1" locked="0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6" fillId="32" borderId="27" xfId="53" applyFont="1" applyFill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vesna.bozicko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110" zoomScaleSheetLayoutView="110" zoomScalePageLayoutView="0" workbookViewId="0" topLeftCell="A1">
      <selection activeCell="H30" sqref="H30:I3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8.0039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2" t="s">
        <v>256</v>
      </c>
      <c r="B1" s="142"/>
      <c r="C1" s="14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2" t="s">
        <v>257</v>
      </c>
      <c r="B2" s="172"/>
      <c r="C2" s="172"/>
      <c r="D2" s="173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4" t="s">
        <v>259</v>
      </c>
      <c r="B4" s="174"/>
      <c r="C4" s="174"/>
      <c r="D4" s="174"/>
      <c r="E4" s="174"/>
      <c r="F4" s="174"/>
      <c r="G4" s="174"/>
      <c r="H4" s="174"/>
      <c r="I4" s="174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1" t="s">
        <v>260</v>
      </c>
      <c r="B6" s="132"/>
      <c r="C6" s="143" t="s">
        <v>324</v>
      </c>
      <c r="D6" s="144"/>
      <c r="E6" s="175"/>
      <c r="F6" s="175"/>
      <c r="G6" s="175"/>
      <c r="H6" s="175"/>
      <c r="I6" s="39"/>
      <c r="J6" s="22"/>
      <c r="K6" s="22"/>
      <c r="L6" s="22"/>
    </row>
    <row r="7" spans="1:12" ht="12.75">
      <c r="A7" s="40"/>
      <c r="B7" s="40"/>
      <c r="C7" s="31"/>
      <c r="D7" s="31"/>
      <c r="E7" s="175"/>
      <c r="F7" s="175"/>
      <c r="G7" s="175"/>
      <c r="H7" s="175"/>
      <c r="I7" s="39"/>
      <c r="J7" s="22"/>
      <c r="K7" s="22"/>
      <c r="L7" s="22"/>
    </row>
    <row r="8" spans="1:12" ht="12.75">
      <c r="A8" s="176" t="s">
        <v>261</v>
      </c>
      <c r="B8" s="177"/>
      <c r="C8" s="143" t="s">
        <v>325</v>
      </c>
      <c r="D8" s="144"/>
      <c r="E8" s="175"/>
      <c r="F8" s="175"/>
      <c r="G8" s="175"/>
      <c r="H8" s="175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9" t="s">
        <v>262</v>
      </c>
      <c r="B10" s="170"/>
      <c r="C10" s="143" t="s">
        <v>326</v>
      </c>
      <c r="D10" s="14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1"/>
      <c r="B11" s="17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1" t="s">
        <v>263</v>
      </c>
      <c r="B12" s="132"/>
      <c r="C12" s="145" t="s">
        <v>327</v>
      </c>
      <c r="D12" s="166"/>
      <c r="E12" s="166"/>
      <c r="F12" s="166"/>
      <c r="G12" s="166"/>
      <c r="H12" s="166"/>
      <c r="I12" s="134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1" t="s">
        <v>264</v>
      </c>
      <c r="B14" s="132"/>
      <c r="C14" s="167">
        <v>10000</v>
      </c>
      <c r="D14" s="168"/>
      <c r="E14" s="31"/>
      <c r="F14" s="145" t="s">
        <v>328</v>
      </c>
      <c r="G14" s="166"/>
      <c r="H14" s="166"/>
      <c r="I14" s="134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1" t="s">
        <v>265</v>
      </c>
      <c r="B16" s="132"/>
      <c r="C16" s="145" t="s">
        <v>329</v>
      </c>
      <c r="D16" s="166"/>
      <c r="E16" s="166"/>
      <c r="F16" s="166"/>
      <c r="G16" s="166"/>
      <c r="H16" s="166"/>
      <c r="I16" s="134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1" t="s">
        <v>266</v>
      </c>
      <c r="B18" s="132"/>
      <c r="C18" s="158" t="s">
        <v>330</v>
      </c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1" t="s">
        <v>267</v>
      </c>
      <c r="B20" s="132"/>
      <c r="C20" s="161" t="s">
        <v>331</v>
      </c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1" t="s">
        <v>268</v>
      </c>
      <c r="B22" s="132"/>
      <c r="C22" s="44">
        <v>133</v>
      </c>
      <c r="D22" s="145" t="s">
        <v>328</v>
      </c>
      <c r="E22" s="162"/>
      <c r="F22" s="163"/>
      <c r="G22" s="164"/>
      <c r="H22" s="165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31" t="s">
        <v>269</v>
      </c>
      <c r="B24" s="132"/>
      <c r="C24" s="44">
        <v>21</v>
      </c>
      <c r="D24" s="145" t="s">
        <v>332</v>
      </c>
      <c r="E24" s="162"/>
      <c r="F24" s="162"/>
      <c r="G24" s="163"/>
      <c r="H24" s="38" t="s">
        <v>270</v>
      </c>
      <c r="I24" s="47">
        <v>1114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271</v>
      </c>
      <c r="I25" s="43"/>
      <c r="J25" s="22"/>
      <c r="K25" s="22"/>
      <c r="L25" s="22"/>
    </row>
    <row r="26" spans="1:12" ht="12.75">
      <c r="A26" s="131" t="s">
        <v>272</v>
      </c>
      <c r="B26" s="132"/>
      <c r="C26" s="48" t="s">
        <v>333</v>
      </c>
      <c r="D26" s="49"/>
      <c r="E26" s="22"/>
      <c r="F26" s="50"/>
      <c r="G26" s="131" t="s">
        <v>273</v>
      </c>
      <c r="H26" s="132"/>
      <c r="I26" s="51" t="s">
        <v>334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2" t="s">
        <v>274</v>
      </c>
      <c r="B28" s="153"/>
      <c r="C28" s="154"/>
      <c r="D28" s="154"/>
      <c r="E28" s="155" t="s">
        <v>275</v>
      </c>
      <c r="F28" s="156"/>
      <c r="G28" s="156"/>
      <c r="H28" s="157" t="s">
        <v>276</v>
      </c>
      <c r="I28" s="15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s="107" customFormat="1" ht="12.75">
      <c r="A30" s="116" t="s">
        <v>335</v>
      </c>
      <c r="B30" s="117"/>
      <c r="C30" s="117"/>
      <c r="D30" s="118"/>
      <c r="E30" s="116" t="s">
        <v>336</v>
      </c>
      <c r="F30" s="117"/>
      <c r="G30" s="118"/>
      <c r="H30" s="119" t="s">
        <v>337</v>
      </c>
      <c r="I30" s="120"/>
      <c r="J30" s="22"/>
      <c r="K30" s="22"/>
      <c r="L30" s="22"/>
    </row>
    <row r="31" spans="1:12" s="107" customFormat="1" ht="12.75">
      <c r="A31" s="108"/>
      <c r="B31" s="108"/>
      <c r="C31" s="109"/>
      <c r="D31" s="114"/>
      <c r="E31" s="114"/>
      <c r="F31" s="114"/>
      <c r="G31" s="114"/>
      <c r="H31" s="108"/>
      <c r="I31" s="110"/>
      <c r="J31" s="22"/>
      <c r="K31" s="22"/>
      <c r="L31" s="22"/>
    </row>
    <row r="32" spans="1:12" s="107" customFormat="1" ht="12.75">
      <c r="A32" s="116" t="s">
        <v>338</v>
      </c>
      <c r="B32" s="121"/>
      <c r="C32" s="121"/>
      <c r="D32" s="122"/>
      <c r="E32" s="116" t="s">
        <v>328</v>
      </c>
      <c r="F32" s="121"/>
      <c r="G32" s="122"/>
      <c r="H32" s="119" t="s">
        <v>339</v>
      </c>
      <c r="I32" s="123"/>
      <c r="J32" s="22"/>
      <c r="K32" s="22"/>
      <c r="L32" s="22"/>
    </row>
    <row r="33" spans="1:12" s="107" customFormat="1" ht="12.75">
      <c r="A33" s="108"/>
      <c r="B33" s="108"/>
      <c r="C33" s="109"/>
      <c r="D33" s="111"/>
      <c r="E33" s="111"/>
      <c r="F33" s="111"/>
      <c r="G33" s="112"/>
      <c r="H33" s="108"/>
      <c r="I33" s="113"/>
      <c r="J33" s="22"/>
      <c r="K33" s="22"/>
      <c r="L33" s="22"/>
    </row>
    <row r="34" spans="1:12" s="107" customFormat="1" ht="12.75">
      <c r="A34" s="116" t="s">
        <v>340</v>
      </c>
      <c r="B34" s="121"/>
      <c r="C34" s="121"/>
      <c r="D34" s="122"/>
      <c r="E34" s="116" t="s">
        <v>328</v>
      </c>
      <c r="F34" s="121"/>
      <c r="G34" s="122"/>
      <c r="H34" s="119" t="s">
        <v>341</v>
      </c>
      <c r="I34" s="123"/>
      <c r="J34" s="22"/>
      <c r="K34" s="22"/>
      <c r="L34" s="22"/>
    </row>
    <row r="35" spans="1:12" s="107" customFormat="1" ht="12.75">
      <c r="A35" s="108"/>
      <c r="B35" s="108"/>
      <c r="C35" s="109"/>
      <c r="D35" s="111"/>
      <c r="E35" s="111"/>
      <c r="F35" s="111"/>
      <c r="G35" s="112"/>
      <c r="H35" s="108"/>
      <c r="I35" s="113"/>
      <c r="J35" s="22"/>
      <c r="K35" s="22"/>
      <c r="L35" s="22"/>
    </row>
    <row r="36" spans="1:12" s="107" customFormat="1" ht="12.75">
      <c r="A36" s="116" t="s">
        <v>342</v>
      </c>
      <c r="B36" s="121"/>
      <c r="C36" s="121"/>
      <c r="D36" s="122"/>
      <c r="E36" s="116" t="s">
        <v>328</v>
      </c>
      <c r="F36" s="121"/>
      <c r="G36" s="122"/>
      <c r="H36" s="119" t="s">
        <v>343</v>
      </c>
      <c r="I36" s="123"/>
      <c r="J36" s="22"/>
      <c r="K36" s="22"/>
      <c r="L36" s="22"/>
    </row>
    <row r="37" spans="1:12" s="107" customFormat="1" ht="12.75">
      <c r="A37" s="109"/>
      <c r="B37" s="109"/>
      <c r="C37" s="115"/>
      <c r="D37" s="115"/>
      <c r="E37" s="108"/>
      <c r="F37" s="115"/>
      <c r="G37" s="115"/>
      <c r="H37" s="108"/>
      <c r="I37" s="108"/>
      <c r="J37" s="22"/>
      <c r="K37" s="22"/>
      <c r="L37" s="22"/>
    </row>
    <row r="38" spans="1:12" s="107" customFormat="1" ht="12.75">
      <c r="A38" s="116" t="s">
        <v>344</v>
      </c>
      <c r="B38" s="121"/>
      <c r="C38" s="121"/>
      <c r="D38" s="122"/>
      <c r="E38" s="116" t="s">
        <v>336</v>
      </c>
      <c r="F38" s="121"/>
      <c r="G38" s="122"/>
      <c r="H38" s="119" t="s">
        <v>345</v>
      </c>
      <c r="I38" s="123"/>
      <c r="J38" s="22"/>
      <c r="K38" s="22"/>
      <c r="L38" s="22"/>
    </row>
    <row r="39" spans="1:12" s="107" customFormat="1" ht="12.75">
      <c r="A39" s="109"/>
      <c r="B39" s="109"/>
      <c r="C39" s="109"/>
      <c r="D39" s="108"/>
      <c r="E39" s="108"/>
      <c r="F39" s="109"/>
      <c r="G39" s="108"/>
      <c r="H39" s="108"/>
      <c r="I39" s="108"/>
      <c r="J39" s="22"/>
      <c r="K39" s="22"/>
      <c r="L39" s="22"/>
    </row>
    <row r="40" spans="1:12" s="107" customFormat="1" ht="12.75">
      <c r="A40" s="116" t="s">
        <v>346</v>
      </c>
      <c r="B40" s="121"/>
      <c r="C40" s="121"/>
      <c r="D40" s="122"/>
      <c r="E40" s="116" t="s">
        <v>347</v>
      </c>
      <c r="F40" s="121"/>
      <c r="G40" s="122"/>
      <c r="H40" s="119" t="s">
        <v>348</v>
      </c>
      <c r="I40" s="123"/>
      <c r="J40" s="22"/>
      <c r="K40" s="22"/>
      <c r="L40" s="22"/>
    </row>
    <row r="41" spans="1:12" s="107" customFormat="1" ht="12.75">
      <c r="A41" s="108"/>
      <c r="B41" s="108"/>
      <c r="C41" s="109"/>
      <c r="D41" s="111"/>
      <c r="E41" s="111"/>
      <c r="F41" s="111"/>
      <c r="G41" s="112"/>
      <c r="H41" s="108"/>
      <c r="I41" s="113"/>
      <c r="J41" s="22"/>
      <c r="K41" s="22"/>
      <c r="L41" s="22"/>
    </row>
    <row r="42" spans="1:12" s="107" customFormat="1" ht="12.75">
      <c r="A42" s="116" t="s">
        <v>349</v>
      </c>
      <c r="B42" s="117"/>
      <c r="C42" s="117"/>
      <c r="D42" s="118"/>
      <c r="E42" s="116" t="s">
        <v>328</v>
      </c>
      <c r="F42" s="117"/>
      <c r="G42" s="118"/>
      <c r="H42" s="119" t="s">
        <v>350</v>
      </c>
      <c r="I42" s="120"/>
      <c r="J42" s="22"/>
      <c r="K42" s="22"/>
      <c r="L42" s="22"/>
    </row>
    <row r="43" spans="1:12" s="107" customFormat="1" ht="12.75">
      <c r="A43" s="108"/>
      <c r="B43" s="108"/>
      <c r="C43" s="109"/>
      <c r="D43" s="111"/>
      <c r="E43" s="111"/>
      <c r="F43" s="111"/>
      <c r="G43" s="112"/>
      <c r="H43" s="108"/>
      <c r="I43" s="113"/>
      <c r="J43" s="22"/>
      <c r="K43" s="22"/>
      <c r="L43" s="22"/>
    </row>
    <row r="44" spans="1:12" s="107" customFormat="1" ht="12.75">
      <c r="A44" s="116" t="s">
        <v>351</v>
      </c>
      <c r="B44" s="117"/>
      <c r="C44" s="117"/>
      <c r="D44" s="118"/>
      <c r="E44" s="116" t="s">
        <v>352</v>
      </c>
      <c r="F44" s="117"/>
      <c r="G44" s="118"/>
      <c r="H44" s="119" t="s">
        <v>353</v>
      </c>
      <c r="I44" s="120"/>
      <c r="J44" s="22"/>
      <c r="K44" s="22"/>
      <c r="L44" s="22"/>
    </row>
    <row r="45" spans="1:12" s="107" customFormat="1" ht="12.75">
      <c r="A45" s="108"/>
      <c r="B45" s="108"/>
      <c r="C45" s="109"/>
      <c r="D45" s="111"/>
      <c r="E45" s="111"/>
      <c r="F45" s="111"/>
      <c r="G45" s="112"/>
      <c r="H45" s="108"/>
      <c r="I45" s="113"/>
      <c r="J45" s="22"/>
      <c r="K45" s="22"/>
      <c r="L45" s="22"/>
    </row>
    <row r="46" spans="1:12" s="107" customFormat="1" ht="12.75">
      <c r="A46" s="116" t="s">
        <v>365</v>
      </c>
      <c r="B46" s="117"/>
      <c r="C46" s="117"/>
      <c r="D46" s="118"/>
      <c r="E46" s="116" t="s">
        <v>328</v>
      </c>
      <c r="F46" s="117"/>
      <c r="G46" s="118"/>
      <c r="H46" s="119" t="s">
        <v>368</v>
      </c>
      <c r="I46" s="120"/>
      <c r="J46" s="22"/>
      <c r="K46" s="22"/>
      <c r="L46" s="22"/>
    </row>
    <row r="47" spans="1:12" s="107" customFormat="1" ht="12.75">
      <c r="A47" s="108"/>
      <c r="B47" s="108"/>
      <c r="C47" s="109"/>
      <c r="D47" s="111"/>
      <c r="E47" s="111"/>
      <c r="F47" s="111"/>
      <c r="G47" s="112"/>
      <c r="H47" s="108"/>
      <c r="I47" s="113"/>
      <c r="J47" s="22"/>
      <c r="K47" s="22"/>
      <c r="L47" s="22"/>
    </row>
    <row r="48" spans="1:12" s="107" customFormat="1" ht="12.75">
      <c r="A48" s="116" t="s">
        <v>354</v>
      </c>
      <c r="B48" s="117"/>
      <c r="C48" s="117"/>
      <c r="D48" s="118"/>
      <c r="E48" s="116" t="s">
        <v>355</v>
      </c>
      <c r="F48" s="117"/>
      <c r="G48" s="118"/>
      <c r="H48" s="119" t="s">
        <v>356</v>
      </c>
      <c r="I48" s="120"/>
      <c r="J48" s="22"/>
      <c r="K48" s="22"/>
      <c r="L48" s="22"/>
    </row>
    <row r="49" spans="1:12" ht="12.75">
      <c r="A49" s="55"/>
      <c r="B49" s="55"/>
      <c r="C49" s="55"/>
      <c r="D49" s="42"/>
      <c r="E49" s="42"/>
      <c r="F49" s="55"/>
      <c r="G49" s="42"/>
      <c r="H49" s="42"/>
      <c r="I49" s="42"/>
      <c r="J49" s="22"/>
      <c r="K49" s="22"/>
      <c r="L49" s="22"/>
    </row>
    <row r="50" spans="1:12" ht="12.75">
      <c r="A50" s="126" t="s">
        <v>277</v>
      </c>
      <c r="B50" s="127"/>
      <c r="C50" s="143"/>
      <c r="D50" s="144"/>
      <c r="E50" s="32"/>
      <c r="F50" s="145"/>
      <c r="G50" s="146"/>
      <c r="H50" s="146"/>
      <c r="I50" s="147"/>
      <c r="J50" s="22"/>
      <c r="K50" s="22"/>
      <c r="L50" s="22"/>
    </row>
    <row r="51" spans="1:12" ht="12.75">
      <c r="A51" s="54"/>
      <c r="B51" s="54"/>
      <c r="C51" s="148"/>
      <c r="D51" s="149"/>
      <c r="E51" s="31"/>
      <c r="F51" s="148"/>
      <c r="G51" s="150"/>
      <c r="H51" s="56"/>
      <c r="I51" s="56"/>
      <c r="J51" s="22"/>
      <c r="K51" s="22"/>
      <c r="L51" s="22"/>
    </row>
    <row r="52" spans="1:12" ht="12.75">
      <c r="A52" s="126" t="s">
        <v>278</v>
      </c>
      <c r="B52" s="127"/>
      <c r="C52" s="145" t="s">
        <v>357</v>
      </c>
      <c r="D52" s="151"/>
      <c r="E52" s="151"/>
      <c r="F52" s="151"/>
      <c r="G52" s="151"/>
      <c r="H52" s="151"/>
      <c r="I52" s="151"/>
      <c r="J52" s="22"/>
      <c r="K52" s="22"/>
      <c r="L52" s="22"/>
    </row>
    <row r="53" spans="1:12" ht="12.75">
      <c r="A53" s="40"/>
      <c r="B53" s="40"/>
      <c r="C53" s="57" t="s">
        <v>279</v>
      </c>
      <c r="D53" s="32"/>
      <c r="E53" s="32"/>
      <c r="F53" s="32"/>
      <c r="G53" s="32"/>
      <c r="H53" s="32"/>
      <c r="I53" s="32"/>
      <c r="J53" s="22"/>
      <c r="K53" s="22"/>
      <c r="L53" s="22"/>
    </row>
    <row r="54" spans="1:12" ht="12.75">
      <c r="A54" s="126" t="s">
        <v>280</v>
      </c>
      <c r="B54" s="127"/>
      <c r="C54" s="133" t="s">
        <v>358</v>
      </c>
      <c r="D54" s="129"/>
      <c r="E54" s="130"/>
      <c r="F54" s="32"/>
      <c r="G54" s="38" t="s">
        <v>281</v>
      </c>
      <c r="H54" s="133" t="s">
        <v>359</v>
      </c>
      <c r="I54" s="130"/>
      <c r="J54" s="22"/>
      <c r="K54" s="22"/>
      <c r="L54" s="22"/>
    </row>
    <row r="55" spans="1:12" ht="12.75">
      <c r="A55" s="40"/>
      <c r="B55" s="40"/>
      <c r="C55" s="57"/>
      <c r="D55" s="32"/>
      <c r="E55" s="32"/>
      <c r="F55" s="32"/>
      <c r="G55" s="32"/>
      <c r="H55" s="32"/>
      <c r="I55" s="32"/>
      <c r="J55" s="22"/>
      <c r="K55" s="22"/>
      <c r="L55" s="22"/>
    </row>
    <row r="56" spans="1:12" ht="12.75">
      <c r="A56" s="126" t="s">
        <v>266</v>
      </c>
      <c r="B56" s="127"/>
      <c r="C56" s="128" t="s">
        <v>360</v>
      </c>
      <c r="D56" s="129"/>
      <c r="E56" s="129"/>
      <c r="F56" s="129"/>
      <c r="G56" s="129"/>
      <c r="H56" s="129"/>
      <c r="I56" s="130"/>
      <c r="J56" s="22"/>
      <c r="K56" s="22"/>
      <c r="L56" s="22"/>
    </row>
    <row r="57" spans="1:12" ht="12.75">
      <c r="A57" s="40"/>
      <c r="B57" s="40"/>
      <c r="C57" s="32"/>
      <c r="D57" s="32"/>
      <c r="E57" s="32"/>
      <c r="F57" s="32"/>
      <c r="G57" s="32"/>
      <c r="H57" s="32"/>
      <c r="I57" s="32"/>
      <c r="J57" s="22"/>
      <c r="K57" s="22"/>
      <c r="L57" s="22"/>
    </row>
    <row r="58" spans="1:12" ht="12.75">
      <c r="A58" s="131" t="s">
        <v>282</v>
      </c>
      <c r="B58" s="132"/>
      <c r="C58" s="133" t="s">
        <v>361</v>
      </c>
      <c r="D58" s="129"/>
      <c r="E58" s="129"/>
      <c r="F58" s="129"/>
      <c r="G58" s="129"/>
      <c r="H58" s="129"/>
      <c r="I58" s="134"/>
      <c r="J58" s="22"/>
      <c r="K58" s="22"/>
      <c r="L58" s="22"/>
    </row>
    <row r="59" spans="1:12" ht="12.75">
      <c r="A59" s="58"/>
      <c r="B59" s="58"/>
      <c r="C59" s="137" t="s">
        <v>283</v>
      </c>
      <c r="D59" s="137"/>
      <c r="E59" s="137"/>
      <c r="F59" s="137"/>
      <c r="G59" s="137"/>
      <c r="H59" s="137"/>
      <c r="I59" s="60"/>
      <c r="J59" s="22"/>
      <c r="K59" s="22"/>
      <c r="L59" s="22"/>
    </row>
    <row r="60" spans="1:12" ht="12.75">
      <c r="A60" s="58"/>
      <c r="B60" s="58"/>
      <c r="C60" s="59"/>
      <c r="D60" s="59"/>
      <c r="E60" s="59"/>
      <c r="F60" s="59"/>
      <c r="G60" s="59"/>
      <c r="H60" s="59"/>
      <c r="I60" s="60"/>
      <c r="J60" s="22"/>
      <c r="K60" s="22"/>
      <c r="L60" s="22"/>
    </row>
    <row r="61" spans="1:12" ht="12.75">
      <c r="A61" s="58"/>
      <c r="B61" s="135" t="s">
        <v>284</v>
      </c>
      <c r="C61" s="136"/>
      <c r="D61" s="136"/>
      <c r="E61" s="136"/>
      <c r="F61" s="102"/>
      <c r="G61" s="102"/>
      <c r="H61" s="103"/>
      <c r="I61" s="103"/>
      <c r="J61" s="22"/>
      <c r="K61" s="22"/>
      <c r="L61" s="22"/>
    </row>
    <row r="62" spans="1:12" ht="12.75">
      <c r="A62" s="58"/>
      <c r="B62" s="104" t="s">
        <v>323</v>
      </c>
      <c r="C62" s="105"/>
      <c r="D62" s="105"/>
      <c r="E62" s="105"/>
      <c r="F62" s="105"/>
      <c r="G62" s="105"/>
      <c r="H62" s="141" t="s">
        <v>317</v>
      </c>
      <c r="I62" s="141"/>
      <c r="J62" s="22"/>
      <c r="K62" s="22"/>
      <c r="L62" s="22"/>
    </row>
    <row r="63" spans="1:12" ht="12.75">
      <c r="A63" s="58"/>
      <c r="B63" s="104" t="s">
        <v>318</v>
      </c>
      <c r="C63" s="105"/>
      <c r="D63" s="105"/>
      <c r="E63" s="105"/>
      <c r="F63" s="105"/>
      <c r="G63" s="105"/>
      <c r="H63" s="141"/>
      <c r="I63" s="141"/>
      <c r="J63" s="22"/>
      <c r="K63" s="22"/>
      <c r="L63" s="22"/>
    </row>
    <row r="64" spans="1:12" ht="12.75">
      <c r="A64" s="58"/>
      <c r="B64" s="104" t="s">
        <v>319</v>
      </c>
      <c r="C64" s="105"/>
      <c r="D64" s="105"/>
      <c r="E64" s="105"/>
      <c r="F64" s="105"/>
      <c r="G64" s="105"/>
      <c r="H64" s="141"/>
      <c r="I64" s="141"/>
      <c r="J64" s="22"/>
      <c r="K64" s="22"/>
      <c r="L64" s="22"/>
    </row>
    <row r="65" spans="1:12" ht="12.75">
      <c r="A65" s="58"/>
      <c r="B65" s="104" t="s">
        <v>320</v>
      </c>
      <c r="C65" s="106"/>
      <c r="D65" s="106"/>
      <c r="E65" s="106"/>
      <c r="F65" s="106"/>
      <c r="G65" s="106"/>
      <c r="H65" s="141"/>
      <c r="I65" s="141"/>
      <c r="J65" s="22"/>
      <c r="K65" s="22"/>
      <c r="L65" s="22"/>
    </row>
    <row r="66" spans="1:12" ht="12.75">
      <c r="A66" s="58"/>
      <c r="B66" s="104" t="s">
        <v>321</v>
      </c>
      <c r="C66" s="106"/>
      <c r="D66" s="106"/>
      <c r="E66" s="106"/>
      <c r="F66" s="106"/>
      <c r="G66" s="106"/>
      <c r="H66" s="141"/>
      <c r="I66" s="141"/>
      <c r="J66" s="22"/>
      <c r="K66" s="22"/>
      <c r="L66" s="22"/>
    </row>
    <row r="67" spans="1:12" ht="12.75">
      <c r="A67" s="58"/>
      <c r="B67" s="58"/>
      <c r="C67" s="59"/>
      <c r="D67" s="59"/>
      <c r="E67" s="59"/>
      <c r="F67" s="59"/>
      <c r="G67" s="59"/>
      <c r="H67" s="59"/>
      <c r="I67" s="60"/>
      <c r="J67" s="22"/>
      <c r="K67" s="22"/>
      <c r="L67" s="22"/>
    </row>
    <row r="68" spans="1:12" ht="13.5" thickBot="1">
      <c r="A68" s="61" t="s">
        <v>285</v>
      </c>
      <c r="B68" s="32"/>
      <c r="C68" s="32"/>
      <c r="D68" s="32"/>
      <c r="E68" s="32"/>
      <c r="F68" s="32"/>
      <c r="G68" s="62"/>
      <c r="H68" s="63"/>
      <c r="I68" s="62"/>
      <c r="J68" s="22"/>
      <c r="K68" s="22"/>
      <c r="L68" s="22"/>
    </row>
    <row r="69" spans="1:12" ht="12.75">
      <c r="A69" s="32"/>
      <c r="B69" s="32"/>
      <c r="C69" s="32"/>
      <c r="D69" s="32"/>
      <c r="E69" s="58" t="s">
        <v>286</v>
      </c>
      <c r="F69" s="22"/>
      <c r="G69" s="138" t="s">
        <v>287</v>
      </c>
      <c r="H69" s="139"/>
      <c r="I69" s="140"/>
      <c r="J69" s="22"/>
      <c r="K69" s="22"/>
      <c r="L69" s="22"/>
    </row>
    <row r="70" spans="1:12" ht="12.75">
      <c r="A70" s="64"/>
      <c r="B70" s="64"/>
      <c r="C70" s="37"/>
      <c r="D70" s="37"/>
      <c r="E70" s="37"/>
      <c r="F70" s="37"/>
      <c r="G70" s="124"/>
      <c r="H70" s="125"/>
      <c r="I70" s="37"/>
      <c r="J70" s="22"/>
      <c r="K70" s="22"/>
      <c r="L70" s="22"/>
    </row>
  </sheetData>
  <sheetProtection/>
  <protectedRanges>
    <protectedRange sqref="E2 H2 C6:D6 C8:D8 C10:D10 C12:I12 C14:D14 F14:I14 C16:I16 C18:I18 C20:I20 C24:G24 C22:F22 C26 I26 I24" name="Range1"/>
    <protectedRange sqref="A30:I30 A32:I32 A34:D34 A42:I42 A44:I44 A48:I48 A46:G46" name="Range1_1_1"/>
    <protectedRange sqref="H46:I46" name="Range1_1_1_2"/>
  </protectedRanges>
  <mergeCells count="83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6:D36"/>
    <mergeCell ref="E36:G36"/>
    <mergeCell ref="H36:I36"/>
    <mergeCell ref="A24:B24"/>
    <mergeCell ref="D24:G24"/>
    <mergeCell ref="A26:B26"/>
    <mergeCell ref="H46:I46"/>
    <mergeCell ref="G26:H26"/>
    <mergeCell ref="A28:D28"/>
    <mergeCell ref="E28:G28"/>
    <mergeCell ref="H28:I28"/>
    <mergeCell ref="A30:D30"/>
    <mergeCell ref="E30:G30"/>
    <mergeCell ref="H30:I30"/>
    <mergeCell ref="A38:D38"/>
    <mergeCell ref="E38:G38"/>
    <mergeCell ref="H38:I38"/>
    <mergeCell ref="A40:D40"/>
    <mergeCell ref="E40:G40"/>
    <mergeCell ref="H40:I40"/>
    <mergeCell ref="F51:G51"/>
    <mergeCell ref="C52:I52"/>
    <mergeCell ref="A42:D42"/>
    <mergeCell ref="E42:G42"/>
    <mergeCell ref="H42:I42"/>
    <mergeCell ref="A44:D44"/>
    <mergeCell ref="E44:G44"/>
    <mergeCell ref="H44:I44"/>
    <mergeCell ref="A46:D46"/>
    <mergeCell ref="E46:G46"/>
    <mergeCell ref="H62:I66"/>
    <mergeCell ref="A54:B54"/>
    <mergeCell ref="C54:E54"/>
    <mergeCell ref="H54:I54"/>
    <mergeCell ref="A1:C1"/>
    <mergeCell ref="A52:B52"/>
    <mergeCell ref="A50:B50"/>
    <mergeCell ref="C50:D50"/>
    <mergeCell ref="F50:I50"/>
    <mergeCell ref="C51:D51"/>
    <mergeCell ref="E34:G34"/>
    <mergeCell ref="H34:I34"/>
    <mergeCell ref="G70:H70"/>
    <mergeCell ref="A56:B56"/>
    <mergeCell ref="C56:I56"/>
    <mergeCell ref="A58:B58"/>
    <mergeCell ref="C58:I58"/>
    <mergeCell ref="B61:E61"/>
    <mergeCell ref="C59:H59"/>
    <mergeCell ref="G69:I69"/>
    <mergeCell ref="D31:G31"/>
    <mergeCell ref="C37:D37"/>
    <mergeCell ref="F37:G37"/>
    <mergeCell ref="A48:D48"/>
    <mergeCell ref="E48:G48"/>
    <mergeCell ref="H48:I48"/>
    <mergeCell ref="A32:D32"/>
    <mergeCell ref="E32:G32"/>
    <mergeCell ref="H32:I32"/>
    <mergeCell ref="A34:D3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56" r:id="rId2" display="vesna.bozicko@tehn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10" workbookViewId="0" topLeftCell="A76">
      <selection activeCell="A35" sqref="A35:H35"/>
    </sheetView>
  </sheetViews>
  <sheetFormatPr defaultColWidth="9.140625" defaultRowHeight="12.75"/>
  <cols>
    <col min="10" max="10" width="11.00390625" style="0" customWidth="1"/>
    <col min="11" max="11" width="11.421875" style="0" customWidth="1"/>
  </cols>
  <sheetData>
    <row r="1" spans="1:11" ht="12.75">
      <c r="A1" s="178" t="s">
        <v>159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366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.75">
      <c r="A4" s="188" t="s">
        <v>364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34.5" thickBot="1">
      <c r="A5" s="191" t="s">
        <v>61</v>
      </c>
      <c r="B5" s="192"/>
      <c r="C5" s="192"/>
      <c r="D5" s="192"/>
      <c r="E5" s="192"/>
      <c r="F5" s="192"/>
      <c r="G5" s="192"/>
      <c r="H5" s="193"/>
      <c r="I5" s="66" t="s">
        <v>288</v>
      </c>
      <c r="J5" s="67" t="s">
        <v>115</v>
      </c>
      <c r="K5" s="68" t="s">
        <v>116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70">
        <v>2</v>
      </c>
      <c r="J6" s="69">
        <v>3</v>
      </c>
      <c r="K6" s="69">
        <v>4</v>
      </c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2.75">
      <c r="A8" s="198" t="s">
        <v>62</v>
      </c>
      <c r="B8" s="199"/>
      <c r="C8" s="199"/>
      <c r="D8" s="199"/>
      <c r="E8" s="199"/>
      <c r="F8" s="199"/>
      <c r="G8" s="199"/>
      <c r="H8" s="200"/>
      <c r="I8" s="6">
        <v>1</v>
      </c>
      <c r="J8" s="11"/>
      <c r="K8" s="11"/>
    </row>
    <row r="9" spans="1:11" ht="12.75">
      <c r="A9" s="201" t="s">
        <v>13</v>
      </c>
      <c r="B9" s="202"/>
      <c r="C9" s="202"/>
      <c r="D9" s="202"/>
      <c r="E9" s="202"/>
      <c r="F9" s="202"/>
      <c r="G9" s="202"/>
      <c r="H9" s="203"/>
      <c r="I9" s="4">
        <v>2</v>
      </c>
      <c r="J9" s="12">
        <f>J10+J17+J27+J36+J40</f>
        <v>520588768</v>
      </c>
      <c r="K9" s="12">
        <f>K10+K17+K27+K36+K40</f>
        <v>556206238</v>
      </c>
    </row>
    <row r="10" spans="1:11" ht="12.75">
      <c r="A10" s="185" t="s">
        <v>213</v>
      </c>
      <c r="B10" s="186"/>
      <c r="C10" s="186"/>
      <c r="D10" s="186"/>
      <c r="E10" s="186"/>
      <c r="F10" s="186"/>
      <c r="G10" s="186"/>
      <c r="H10" s="187"/>
      <c r="I10" s="4">
        <v>3</v>
      </c>
      <c r="J10" s="12">
        <f>SUM(J11:J16)</f>
        <v>51324592</v>
      </c>
      <c r="K10" s="12">
        <f>SUM(K11:K16)</f>
        <v>50194401</v>
      </c>
    </row>
    <row r="11" spans="1:11" ht="12.75">
      <c r="A11" s="185" t="s">
        <v>117</v>
      </c>
      <c r="B11" s="186"/>
      <c r="C11" s="186"/>
      <c r="D11" s="186"/>
      <c r="E11" s="186"/>
      <c r="F11" s="186"/>
      <c r="G11" s="186"/>
      <c r="H11" s="187"/>
      <c r="I11" s="4">
        <v>4</v>
      </c>
      <c r="J11" s="13"/>
      <c r="K11" s="13"/>
    </row>
    <row r="12" spans="1:11" ht="12.75">
      <c r="A12" s="185" t="s">
        <v>14</v>
      </c>
      <c r="B12" s="186"/>
      <c r="C12" s="186"/>
      <c r="D12" s="186"/>
      <c r="E12" s="186"/>
      <c r="F12" s="186"/>
      <c r="G12" s="186"/>
      <c r="H12" s="187"/>
      <c r="I12" s="4">
        <v>5</v>
      </c>
      <c r="J12" s="13">
        <v>21563669</v>
      </c>
      <c r="K12" s="13">
        <v>20433477</v>
      </c>
    </row>
    <row r="13" spans="1:11" ht="12.75">
      <c r="A13" s="185" t="s">
        <v>118</v>
      </c>
      <c r="B13" s="186"/>
      <c r="C13" s="186"/>
      <c r="D13" s="186"/>
      <c r="E13" s="186"/>
      <c r="F13" s="186"/>
      <c r="G13" s="186"/>
      <c r="H13" s="187"/>
      <c r="I13" s="4">
        <v>6</v>
      </c>
      <c r="J13" s="13">
        <v>29760923</v>
      </c>
      <c r="K13" s="13">
        <v>29760924</v>
      </c>
    </row>
    <row r="14" spans="1:11" ht="12.75">
      <c r="A14" s="185" t="s">
        <v>216</v>
      </c>
      <c r="B14" s="186"/>
      <c r="C14" s="186"/>
      <c r="D14" s="186"/>
      <c r="E14" s="186"/>
      <c r="F14" s="186"/>
      <c r="G14" s="186"/>
      <c r="H14" s="187"/>
      <c r="I14" s="4">
        <v>7</v>
      </c>
      <c r="J14" s="13"/>
      <c r="K14" s="13"/>
    </row>
    <row r="15" spans="1:11" ht="12.75">
      <c r="A15" s="185" t="s">
        <v>217</v>
      </c>
      <c r="B15" s="186"/>
      <c r="C15" s="186"/>
      <c r="D15" s="186"/>
      <c r="E15" s="186"/>
      <c r="F15" s="186"/>
      <c r="G15" s="186"/>
      <c r="H15" s="187"/>
      <c r="I15" s="4">
        <v>8</v>
      </c>
      <c r="J15" s="13"/>
      <c r="K15" s="13"/>
    </row>
    <row r="16" spans="1:11" ht="12.75">
      <c r="A16" s="185" t="s">
        <v>218</v>
      </c>
      <c r="B16" s="186"/>
      <c r="C16" s="186"/>
      <c r="D16" s="186"/>
      <c r="E16" s="186"/>
      <c r="F16" s="186"/>
      <c r="G16" s="186"/>
      <c r="H16" s="187"/>
      <c r="I16" s="4">
        <v>9</v>
      </c>
      <c r="J16" s="13"/>
      <c r="K16" s="13"/>
    </row>
    <row r="17" spans="1:11" ht="12.75">
      <c r="A17" s="185" t="s">
        <v>214</v>
      </c>
      <c r="B17" s="186"/>
      <c r="C17" s="186"/>
      <c r="D17" s="186"/>
      <c r="E17" s="186"/>
      <c r="F17" s="186"/>
      <c r="G17" s="186"/>
      <c r="H17" s="187"/>
      <c r="I17" s="4">
        <v>10</v>
      </c>
      <c r="J17" s="12">
        <f>SUM(J18:J26)</f>
        <v>433740240</v>
      </c>
      <c r="K17" s="12">
        <f>SUM(K18:K26)</f>
        <v>473034387</v>
      </c>
    </row>
    <row r="18" spans="1:11" ht="12.75">
      <c r="A18" s="185" t="s">
        <v>219</v>
      </c>
      <c r="B18" s="186"/>
      <c r="C18" s="186"/>
      <c r="D18" s="186"/>
      <c r="E18" s="186"/>
      <c r="F18" s="186"/>
      <c r="G18" s="186"/>
      <c r="H18" s="187"/>
      <c r="I18" s="4">
        <v>11</v>
      </c>
      <c r="J18" s="13">
        <v>128600183</v>
      </c>
      <c r="K18" s="13">
        <v>133519199</v>
      </c>
    </row>
    <row r="19" spans="1:11" ht="12.75">
      <c r="A19" s="185" t="s">
        <v>255</v>
      </c>
      <c r="B19" s="186"/>
      <c r="C19" s="186"/>
      <c r="D19" s="186"/>
      <c r="E19" s="186"/>
      <c r="F19" s="186"/>
      <c r="G19" s="186"/>
      <c r="H19" s="187"/>
      <c r="I19" s="4">
        <v>12</v>
      </c>
      <c r="J19" s="13">
        <v>179712705</v>
      </c>
      <c r="K19" s="13">
        <v>185113518</v>
      </c>
    </row>
    <row r="20" spans="1:11" ht="12.75">
      <c r="A20" s="185" t="s">
        <v>220</v>
      </c>
      <c r="B20" s="186"/>
      <c r="C20" s="186"/>
      <c r="D20" s="186"/>
      <c r="E20" s="186"/>
      <c r="F20" s="186"/>
      <c r="G20" s="186"/>
      <c r="H20" s="187"/>
      <c r="I20" s="4">
        <v>13</v>
      </c>
      <c r="J20" s="13">
        <v>43867233</v>
      </c>
      <c r="K20" s="13">
        <v>39106356</v>
      </c>
    </row>
    <row r="21" spans="1:11" ht="12.75">
      <c r="A21" s="185" t="s">
        <v>27</v>
      </c>
      <c r="B21" s="186"/>
      <c r="C21" s="186"/>
      <c r="D21" s="186"/>
      <c r="E21" s="186"/>
      <c r="F21" s="186"/>
      <c r="G21" s="186"/>
      <c r="H21" s="187"/>
      <c r="I21" s="4">
        <v>14</v>
      </c>
      <c r="J21" s="13">
        <v>10658995</v>
      </c>
      <c r="K21" s="13">
        <v>10551258</v>
      </c>
    </row>
    <row r="22" spans="1:11" ht="12.75">
      <c r="A22" s="185" t="s">
        <v>28</v>
      </c>
      <c r="B22" s="186"/>
      <c r="C22" s="186"/>
      <c r="D22" s="186"/>
      <c r="E22" s="186"/>
      <c r="F22" s="186"/>
      <c r="G22" s="186"/>
      <c r="H22" s="187"/>
      <c r="I22" s="4">
        <v>15</v>
      </c>
      <c r="J22" s="13"/>
      <c r="K22" s="13"/>
    </row>
    <row r="23" spans="1:11" ht="12.75">
      <c r="A23" s="185" t="s">
        <v>74</v>
      </c>
      <c r="B23" s="186"/>
      <c r="C23" s="186"/>
      <c r="D23" s="186"/>
      <c r="E23" s="186"/>
      <c r="F23" s="186"/>
      <c r="G23" s="186"/>
      <c r="H23" s="187"/>
      <c r="I23" s="4">
        <v>16</v>
      </c>
      <c r="J23" s="13">
        <v>0</v>
      </c>
      <c r="K23" s="13">
        <v>1675349</v>
      </c>
    </row>
    <row r="24" spans="1:11" ht="12.75">
      <c r="A24" s="185" t="s">
        <v>75</v>
      </c>
      <c r="B24" s="186"/>
      <c r="C24" s="186"/>
      <c r="D24" s="186"/>
      <c r="E24" s="186"/>
      <c r="F24" s="186"/>
      <c r="G24" s="186"/>
      <c r="H24" s="187"/>
      <c r="I24" s="4">
        <v>17</v>
      </c>
      <c r="J24" s="13">
        <v>3860175</v>
      </c>
      <c r="K24" s="13">
        <v>39326766</v>
      </c>
    </row>
    <row r="25" spans="1:11" ht="12.75">
      <c r="A25" s="185" t="s">
        <v>76</v>
      </c>
      <c r="B25" s="186"/>
      <c r="C25" s="186"/>
      <c r="D25" s="186"/>
      <c r="E25" s="186"/>
      <c r="F25" s="186"/>
      <c r="G25" s="186"/>
      <c r="H25" s="187"/>
      <c r="I25" s="4">
        <v>18</v>
      </c>
      <c r="J25" s="13">
        <v>67040949</v>
      </c>
      <c r="K25" s="13">
        <v>63741941</v>
      </c>
    </row>
    <row r="26" spans="1:11" ht="12.75">
      <c r="A26" s="185" t="s">
        <v>77</v>
      </c>
      <c r="B26" s="186"/>
      <c r="C26" s="186"/>
      <c r="D26" s="186"/>
      <c r="E26" s="186"/>
      <c r="F26" s="186"/>
      <c r="G26" s="186"/>
      <c r="H26" s="187"/>
      <c r="I26" s="4">
        <v>19</v>
      </c>
      <c r="J26" s="13"/>
      <c r="K26" s="13"/>
    </row>
    <row r="27" spans="1:11" ht="12.75">
      <c r="A27" s="185" t="s">
        <v>198</v>
      </c>
      <c r="B27" s="186"/>
      <c r="C27" s="186"/>
      <c r="D27" s="186"/>
      <c r="E27" s="186"/>
      <c r="F27" s="186"/>
      <c r="G27" s="186"/>
      <c r="H27" s="187"/>
      <c r="I27" s="4">
        <v>20</v>
      </c>
      <c r="J27" s="12">
        <f>SUM(J28:J35)</f>
        <v>35249810</v>
      </c>
      <c r="K27" s="12">
        <f>SUM(K28:K35)</f>
        <v>32974703</v>
      </c>
    </row>
    <row r="28" spans="1:11" ht="12.75">
      <c r="A28" s="185" t="s">
        <v>78</v>
      </c>
      <c r="B28" s="186"/>
      <c r="C28" s="186"/>
      <c r="D28" s="186"/>
      <c r="E28" s="186"/>
      <c r="F28" s="186"/>
      <c r="G28" s="186"/>
      <c r="H28" s="187"/>
      <c r="I28" s="4">
        <v>21</v>
      </c>
      <c r="J28" s="13">
        <v>24000</v>
      </c>
      <c r="K28" s="13">
        <v>4000</v>
      </c>
    </row>
    <row r="29" spans="1:11" ht="12.75">
      <c r="A29" s="185" t="s">
        <v>79</v>
      </c>
      <c r="B29" s="186"/>
      <c r="C29" s="186"/>
      <c r="D29" s="186"/>
      <c r="E29" s="186"/>
      <c r="F29" s="186"/>
      <c r="G29" s="186"/>
      <c r="H29" s="187"/>
      <c r="I29" s="4">
        <v>22</v>
      </c>
      <c r="J29" s="13"/>
      <c r="K29" s="13"/>
    </row>
    <row r="30" spans="1:11" ht="12.75">
      <c r="A30" s="185" t="s">
        <v>80</v>
      </c>
      <c r="B30" s="186"/>
      <c r="C30" s="186"/>
      <c r="D30" s="186"/>
      <c r="E30" s="186"/>
      <c r="F30" s="186"/>
      <c r="G30" s="186"/>
      <c r="H30" s="187"/>
      <c r="I30" s="4">
        <v>23</v>
      </c>
      <c r="J30" s="13">
        <v>6010687</v>
      </c>
      <c r="K30" s="13">
        <v>4036924</v>
      </c>
    </row>
    <row r="31" spans="1:11" ht="12.75">
      <c r="A31" s="185" t="s">
        <v>85</v>
      </c>
      <c r="B31" s="186"/>
      <c r="C31" s="186"/>
      <c r="D31" s="186"/>
      <c r="E31" s="186"/>
      <c r="F31" s="186"/>
      <c r="G31" s="186"/>
      <c r="H31" s="187"/>
      <c r="I31" s="4">
        <v>24</v>
      </c>
      <c r="J31" s="13"/>
      <c r="K31" s="13"/>
    </row>
    <row r="32" spans="1:11" ht="12.75">
      <c r="A32" s="185" t="s">
        <v>86</v>
      </c>
      <c r="B32" s="186"/>
      <c r="C32" s="186"/>
      <c r="D32" s="186"/>
      <c r="E32" s="186"/>
      <c r="F32" s="186"/>
      <c r="G32" s="186"/>
      <c r="H32" s="187"/>
      <c r="I32" s="4">
        <v>25</v>
      </c>
      <c r="J32" s="13"/>
      <c r="K32" s="13"/>
    </row>
    <row r="33" spans="1:11" ht="12.75">
      <c r="A33" s="185" t="s">
        <v>87</v>
      </c>
      <c r="B33" s="186"/>
      <c r="C33" s="186"/>
      <c r="D33" s="186"/>
      <c r="E33" s="186"/>
      <c r="F33" s="186"/>
      <c r="G33" s="186"/>
      <c r="H33" s="187"/>
      <c r="I33" s="4">
        <v>26</v>
      </c>
      <c r="J33" s="13">
        <v>976048</v>
      </c>
      <c r="K33" s="13">
        <v>637689</v>
      </c>
    </row>
    <row r="34" spans="1:11" ht="12.75">
      <c r="A34" s="185" t="s">
        <v>81</v>
      </c>
      <c r="B34" s="186"/>
      <c r="C34" s="186"/>
      <c r="D34" s="186"/>
      <c r="E34" s="186"/>
      <c r="F34" s="186"/>
      <c r="G34" s="186"/>
      <c r="H34" s="187"/>
      <c r="I34" s="4">
        <v>27</v>
      </c>
      <c r="J34" s="13">
        <v>28239075</v>
      </c>
      <c r="K34" s="13">
        <v>28296090</v>
      </c>
    </row>
    <row r="35" spans="1:11" ht="12.75">
      <c r="A35" s="185" t="s">
        <v>190</v>
      </c>
      <c r="B35" s="186"/>
      <c r="C35" s="186"/>
      <c r="D35" s="186"/>
      <c r="E35" s="186"/>
      <c r="F35" s="186"/>
      <c r="G35" s="186"/>
      <c r="H35" s="187"/>
      <c r="I35" s="4">
        <v>28</v>
      </c>
      <c r="J35" s="13"/>
      <c r="K35" s="13"/>
    </row>
    <row r="36" spans="1:11" ht="12.75">
      <c r="A36" s="185" t="s">
        <v>191</v>
      </c>
      <c r="B36" s="186"/>
      <c r="C36" s="186"/>
      <c r="D36" s="186"/>
      <c r="E36" s="186"/>
      <c r="F36" s="186"/>
      <c r="G36" s="186"/>
      <c r="H36" s="187"/>
      <c r="I36" s="4">
        <v>29</v>
      </c>
      <c r="J36" s="12">
        <f>SUM(J37:J39)</f>
        <v>274126</v>
      </c>
      <c r="K36" s="12">
        <f>SUM(K37:K39)</f>
        <v>2747</v>
      </c>
    </row>
    <row r="37" spans="1:11" ht="12.75">
      <c r="A37" s="185" t="s">
        <v>82</v>
      </c>
      <c r="B37" s="186"/>
      <c r="C37" s="186"/>
      <c r="D37" s="186"/>
      <c r="E37" s="186"/>
      <c r="F37" s="186"/>
      <c r="G37" s="186"/>
      <c r="H37" s="187"/>
      <c r="I37" s="4">
        <v>30</v>
      </c>
      <c r="J37" s="13"/>
      <c r="K37" s="13"/>
    </row>
    <row r="38" spans="1:11" ht="12.75">
      <c r="A38" s="185" t="s">
        <v>83</v>
      </c>
      <c r="B38" s="186"/>
      <c r="C38" s="186"/>
      <c r="D38" s="186"/>
      <c r="E38" s="186"/>
      <c r="F38" s="186"/>
      <c r="G38" s="186"/>
      <c r="H38" s="187"/>
      <c r="I38" s="4">
        <v>31</v>
      </c>
      <c r="J38" s="13"/>
      <c r="K38" s="13"/>
    </row>
    <row r="39" spans="1:11" ht="12.75">
      <c r="A39" s="185" t="s">
        <v>84</v>
      </c>
      <c r="B39" s="186"/>
      <c r="C39" s="186"/>
      <c r="D39" s="186"/>
      <c r="E39" s="186"/>
      <c r="F39" s="186"/>
      <c r="G39" s="186"/>
      <c r="H39" s="187"/>
      <c r="I39" s="4">
        <v>32</v>
      </c>
      <c r="J39" s="13">
        <v>274126</v>
      </c>
      <c r="K39" s="13">
        <v>2747</v>
      </c>
    </row>
    <row r="40" spans="1:11" ht="12.75">
      <c r="A40" s="185" t="s">
        <v>192</v>
      </c>
      <c r="B40" s="186"/>
      <c r="C40" s="186"/>
      <c r="D40" s="186"/>
      <c r="E40" s="186"/>
      <c r="F40" s="186"/>
      <c r="G40" s="186"/>
      <c r="H40" s="187"/>
      <c r="I40" s="4">
        <v>33</v>
      </c>
      <c r="J40" s="13"/>
      <c r="K40" s="13"/>
    </row>
    <row r="41" spans="1:11" ht="12.75">
      <c r="A41" s="201" t="s">
        <v>248</v>
      </c>
      <c r="B41" s="202"/>
      <c r="C41" s="202"/>
      <c r="D41" s="202"/>
      <c r="E41" s="202"/>
      <c r="F41" s="202"/>
      <c r="G41" s="202"/>
      <c r="H41" s="203"/>
      <c r="I41" s="4">
        <v>34</v>
      </c>
      <c r="J41" s="12">
        <f>J42+J50+J57+J65</f>
        <v>933540653</v>
      </c>
      <c r="K41" s="12">
        <f>K42+K50+K57+K65</f>
        <v>881421110</v>
      </c>
    </row>
    <row r="42" spans="1:11" ht="12.75">
      <c r="A42" s="185" t="s">
        <v>103</v>
      </c>
      <c r="B42" s="186"/>
      <c r="C42" s="186"/>
      <c r="D42" s="186"/>
      <c r="E42" s="186"/>
      <c r="F42" s="186"/>
      <c r="G42" s="186"/>
      <c r="H42" s="187"/>
      <c r="I42" s="4">
        <v>35</v>
      </c>
      <c r="J42" s="12">
        <f>SUM(J43:J49)</f>
        <v>247865781</v>
      </c>
      <c r="K42" s="12">
        <f>SUM(K43:K49)</f>
        <v>181710794</v>
      </c>
    </row>
    <row r="43" spans="1:11" ht="12.75">
      <c r="A43" s="185" t="s">
        <v>123</v>
      </c>
      <c r="B43" s="186"/>
      <c r="C43" s="186"/>
      <c r="D43" s="186"/>
      <c r="E43" s="186"/>
      <c r="F43" s="186"/>
      <c r="G43" s="186"/>
      <c r="H43" s="187"/>
      <c r="I43" s="4">
        <v>36</v>
      </c>
      <c r="J43" s="13">
        <v>23752325</v>
      </c>
      <c r="K43" s="13">
        <v>22079718</v>
      </c>
    </row>
    <row r="44" spans="1:11" ht="12.75">
      <c r="A44" s="185" t="s">
        <v>124</v>
      </c>
      <c r="B44" s="186"/>
      <c r="C44" s="186"/>
      <c r="D44" s="186"/>
      <c r="E44" s="186"/>
      <c r="F44" s="186"/>
      <c r="G44" s="186"/>
      <c r="H44" s="187"/>
      <c r="I44" s="4">
        <v>37</v>
      </c>
      <c r="J44" s="13">
        <v>42200924</v>
      </c>
      <c r="K44" s="13">
        <v>30762012</v>
      </c>
    </row>
    <row r="45" spans="1:11" ht="12.75">
      <c r="A45" s="185" t="s">
        <v>88</v>
      </c>
      <c r="B45" s="186"/>
      <c r="C45" s="186"/>
      <c r="D45" s="186"/>
      <c r="E45" s="186"/>
      <c r="F45" s="186"/>
      <c r="G45" s="186"/>
      <c r="H45" s="187"/>
      <c r="I45" s="4">
        <v>38</v>
      </c>
      <c r="J45" s="13">
        <v>122793975</v>
      </c>
      <c r="K45" s="13">
        <v>97129609</v>
      </c>
    </row>
    <row r="46" spans="1:11" ht="12.75">
      <c r="A46" s="185" t="s">
        <v>89</v>
      </c>
      <c r="B46" s="186"/>
      <c r="C46" s="186"/>
      <c r="D46" s="186"/>
      <c r="E46" s="186"/>
      <c r="F46" s="186"/>
      <c r="G46" s="186"/>
      <c r="H46" s="187"/>
      <c r="I46" s="4">
        <v>39</v>
      </c>
      <c r="J46" s="13">
        <v>3883645</v>
      </c>
      <c r="K46" s="13">
        <v>3931278</v>
      </c>
    </row>
    <row r="47" spans="1:11" ht="12.75">
      <c r="A47" s="185" t="s">
        <v>90</v>
      </c>
      <c r="B47" s="186"/>
      <c r="C47" s="186"/>
      <c r="D47" s="186"/>
      <c r="E47" s="186"/>
      <c r="F47" s="186"/>
      <c r="G47" s="186"/>
      <c r="H47" s="187"/>
      <c r="I47" s="4">
        <v>40</v>
      </c>
      <c r="J47" s="13">
        <v>55234912</v>
      </c>
      <c r="K47" s="13">
        <v>27808177</v>
      </c>
    </row>
    <row r="48" spans="1:11" ht="12.75">
      <c r="A48" s="185" t="s">
        <v>91</v>
      </c>
      <c r="B48" s="186"/>
      <c r="C48" s="186"/>
      <c r="D48" s="186"/>
      <c r="E48" s="186"/>
      <c r="F48" s="186"/>
      <c r="G48" s="186"/>
      <c r="H48" s="187"/>
      <c r="I48" s="4">
        <v>41</v>
      </c>
      <c r="J48" s="13"/>
      <c r="K48" s="13"/>
    </row>
    <row r="49" spans="1:11" ht="12.75">
      <c r="A49" s="185" t="s">
        <v>92</v>
      </c>
      <c r="B49" s="186"/>
      <c r="C49" s="186"/>
      <c r="D49" s="186"/>
      <c r="E49" s="186"/>
      <c r="F49" s="186"/>
      <c r="G49" s="186"/>
      <c r="H49" s="187"/>
      <c r="I49" s="4">
        <v>42</v>
      </c>
      <c r="J49" s="13"/>
      <c r="K49" s="13"/>
    </row>
    <row r="50" spans="1:11" ht="12.75">
      <c r="A50" s="185" t="s">
        <v>104</v>
      </c>
      <c r="B50" s="186"/>
      <c r="C50" s="186"/>
      <c r="D50" s="186"/>
      <c r="E50" s="186"/>
      <c r="F50" s="186"/>
      <c r="G50" s="186"/>
      <c r="H50" s="187"/>
      <c r="I50" s="4">
        <v>43</v>
      </c>
      <c r="J50" s="12">
        <f>SUM(J51:J56)</f>
        <v>191161512</v>
      </c>
      <c r="K50" s="12">
        <f>SUM(K51:K56)</f>
        <v>226223356</v>
      </c>
    </row>
    <row r="51" spans="1:11" ht="12.75">
      <c r="A51" s="185" t="s">
        <v>208</v>
      </c>
      <c r="B51" s="186"/>
      <c r="C51" s="186"/>
      <c r="D51" s="186"/>
      <c r="E51" s="186"/>
      <c r="F51" s="186"/>
      <c r="G51" s="186"/>
      <c r="H51" s="187"/>
      <c r="I51" s="4">
        <v>44</v>
      </c>
      <c r="J51" s="13"/>
      <c r="K51" s="13"/>
    </row>
    <row r="52" spans="1:11" ht="12.75">
      <c r="A52" s="185" t="s">
        <v>209</v>
      </c>
      <c r="B52" s="186"/>
      <c r="C52" s="186"/>
      <c r="D52" s="186"/>
      <c r="E52" s="186"/>
      <c r="F52" s="186"/>
      <c r="G52" s="186"/>
      <c r="H52" s="187"/>
      <c r="I52" s="4">
        <v>45</v>
      </c>
      <c r="J52" s="13">
        <v>180087527</v>
      </c>
      <c r="K52" s="13">
        <v>206895832</v>
      </c>
    </row>
    <row r="53" spans="1:11" ht="12.75">
      <c r="A53" s="185" t="s">
        <v>210</v>
      </c>
      <c r="B53" s="186"/>
      <c r="C53" s="186"/>
      <c r="D53" s="186"/>
      <c r="E53" s="186"/>
      <c r="F53" s="186"/>
      <c r="G53" s="186"/>
      <c r="H53" s="187"/>
      <c r="I53" s="4">
        <v>46</v>
      </c>
      <c r="J53" s="13"/>
      <c r="K53" s="13"/>
    </row>
    <row r="54" spans="1:11" ht="12.75">
      <c r="A54" s="185" t="s">
        <v>211</v>
      </c>
      <c r="B54" s="186"/>
      <c r="C54" s="186"/>
      <c r="D54" s="186"/>
      <c r="E54" s="186"/>
      <c r="F54" s="186"/>
      <c r="G54" s="186"/>
      <c r="H54" s="187"/>
      <c r="I54" s="4">
        <v>47</v>
      </c>
      <c r="J54" s="13">
        <v>26319</v>
      </c>
      <c r="K54" s="13">
        <v>63866</v>
      </c>
    </row>
    <row r="55" spans="1:11" ht="12.75">
      <c r="A55" s="185" t="s">
        <v>10</v>
      </c>
      <c r="B55" s="186"/>
      <c r="C55" s="186"/>
      <c r="D55" s="186"/>
      <c r="E55" s="186"/>
      <c r="F55" s="186"/>
      <c r="G55" s="186"/>
      <c r="H55" s="187"/>
      <c r="I55" s="4">
        <v>48</v>
      </c>
      <c r="J55" s="13">
        <v>7225822</v>
      </c>
      <c r="K55" s="13">
        <v>6657538</v>
      </c>
    </row>
    <row r="56" spans="1:11" ht="12.75">
      <c r="A56" s="185" t="s">
        <v>11</v>
      </c>
      <c r="B56" s="186"/>
      <c r="C56" s="186"/>
      <c r="D56" s="186"/>
      <c r="E56" s="186"/>
      <c r="F56" s="186"/>
      <c r="G56" s="186"/>
      <c r="H56" s="187"/>
      <c r="I56" s="4">
        <v>49</v>
      </c>
      <c r="J56" s="13">
        <v>3821844</v>
      </c>
      <c r="K56" s="13">
        <v>12606120</v>
      </c>
    </row>
    <row r="57" spans="1:11" ht="12.75">
      <c r="A57" s="185" t="s">
        <v>105</v>
      </c>
      <c r="B57" s="186"/>
      <c r="C57" s="186"/>
      <c r="D57" s="186"/>
      <c r="E57" s="186"/>
      <c r="F57" s="186"/>
      <c r="G57" s="186"/>
      <c r="H57" s="187"/>
      <c r="I57" s="4">
        <v>50</v>
      </c>
      <c r="J57" s="12">
        <f>SUM(J58:J64)</f>
        <v>468484224</v>
      </c>
      <c r="K57" s="12">
        <f>SUM(K58:K64)</f>
        <v>447997418</v>
      </c>
    </row>
    <row r="58" spans="1:11" ht="12.75">
      <c r="A58" s="185" t="s">
        <v>78</v>
      </c>
      <c r="B58" s="186"/>
      <c r="C58" s="186"/>
      <c r="D58" s="186"/>
      <c r="E58" s="186"/>
      <c r="F58" s="186"/>
      <c r="G58" s="186"/>
      <c r="H58" s="187"/>
      <c r="I58" s="4">
        <v>51</v>
      </c>
      <c r="J58" s="13"/>
      <c r="K58" s="13"/>
    </row>
    <row r="59" spans="1:11" ht="12.75">
      <c r="A59" s="185" t="s">
        <v>79</v>
      </c>
      <c r="B59" s="186"/>
      <c r="C59" s="186"/>
      <c r="D59" s="186"/>
      <c r="E59" s="186"/>
      <c r="F59" s="186"/>
      <c r="G59" s="186"/>
      <c r="H59" s="187"/>
      <c r="I59" s="4">
        <v>52</v>
      </c>
      <c r="J59" s="13"/>
      <c r="K59" s="13"/>
    </row>
    <row r="60" spans="1:11" ht="12.75">
      <c r="A60" s="185" t="s">
        <v>250</v>
      </c>
      <c r="B60" s="186"/>
      <c r="C60" s="186"/>
      <c r="D60" s="186"/>
      <c r="E60" s="186"/>
      <c r="F60" s="186"/>
      <c r="G60" s="186"/>
      <c r="H60" s="187"/>
      <c r="I60" s="4">
        <v>53</v>
      </c>
      <c r="J60" s="13"/>
      <c r="K60" s="13"/>
    </row>
    <row r="61" spans="1:11" ht="12.75">
      <c r="A61" s="185" t="s">
        <v>85</v>
      </c>
      <c r="B61" s="186"/>
      <c r="C61" s="186"/>
      <c r="D61" s="186"/>
      <c r="E61" s="186"/>
      <c r="F61" s="186"/>
      <c r="G61" s="186"/>
      <c r="H61" s="187"/>
      <c r="I61" s="4">
        <v>54</v>
      </c>
      <c r="J61" s="13"/>
      <c r="K61" s="13"/>
    </row>
    <row r="62" spans="1:11" ht="12.75">
      <c r="A62" s="185" t="s">
        <v>86</v>
      </c>
      <c r="B62" s="186"/>
      <c r="C62" s="186"/>
      <c r="D62" s="186"/>
      <c r="E62" s="186"/>
      <c r="F62" s="186"/>
      <c r="G62" s="186"/>
      <c r="H62" s="187"/>
      <c r="I62" s="4">
        <v>55</v>
      </c>
      <c r="J62" s="13"/>
      <c r="K62" s="13"/>
    </row>
    <row r="63" spans="1:11" ht="12.75">
      <c r="A63" s="185" t="s">
        <v>87</v>
      </c>
      <c r="B63" s="186"/>
      <c r="C63" s="186"/>
      <c r="D63" s="186"/>
      <c r="E63" s="186"/>
      <c r="F63" s="186"/>
      <c r="G63" s="186"/>
      <c r="H63" s="187"/>
      <c r="I63" s="4">
        <v>56</v>
      </c>
      <c r="J63" s="13">
        <v>243040397</v>
      </c>
      <c r="K63" s="13">
        <v>57087457</v>
      </c>
    </row>
    <row r="64" spans="1:11" ht="12.75">
      <c r="A64" s="185" t="s">
        <v>46</v>
      </c>
      <c r="B64" s="186"/>
      <c r="C64" s="186"/>
      <c r="D64" s="186"/>
      <c r="E64" s="186"/>
      <c r="F64" s="186"/>
      <c r="G64" s="186"/>
      <c r="H64" s="187"/>
      <c r="I64" s="4">
        <v>57</v>
      </c>
      <c r="J64" s="13">
        <v>225443827</v>
      </c>
      <c r="K64" s="13">
        <v>390909961</v>
      </c>
    </row>
    <row r="65" spans="1:11" ht="12.75">
      <c r="A65" s="185" t="s">
        <v>215</v>
      </c>
      <c r="B65" s="186"/>
      <c r="C65" s="186"/>
      <c r="D65" s="186"/>
      <c r="E65" s="186"/>
      <c r="F65" s="186"/>
      <c r="G65" s="186"/>
      <c r="H65" s="187"/>
      <c r="I65" s="4">
        <v>58</v>
      </c>
      <c r="J65" s="13">
        <v>26029136</v>
      </c>
      <c r="K65" s="13">
        <v>25489542</v>
      </c>
    </row>
    <row r="66" spans="1:11" ht="12.75">
      <c r="A66" s="201" t="s">
        <v>58</v>
      </c>
      <c r="B66" s="202"/>
      <c r="C66" s="202"/>
      <c r="D66" s="202"/>
      <c r="E66" s="202"/>
      <c r="F66" s="202"/>
      <c r="G66" s="202"/>
      <c r="H66" s="203"/>
      <c r="I66" s="4">
        <v>59</v>
      </c>
      <c r="J66" s="13">
        <v>57325791</v>
      </c>
      <c r="K66" s="13">
        <v>50406931</v>
      </c>
    </row>
    <row r="67" spans="1:11" ht="12.75">
      <c r="A67" s="201" t="s">
        <v>249</v>
      </c>
      <c r="B67" s="202"/>
      <c r="C67" s="202"/>
      <c r="D67" s="202"/>
      <c r="E67" s="202"/>
      <c r="F67" s="202"/>
      <c r="G67" s="202"/>
      <c r="H67" s="203"/>
      <c r="I67" s="4">
        <v>60</v>
      </c>
      <c r="J67" s="12">
        <f>J8+J9+J41+J66</f>
        <v>1511455212</v>
      </c>
      <c r="K67" s="12">
        <f>K8+K9+K41+K66</f>
        <v>1488034279</v>
      </c>
    </row>
    <row r="68" spans="1:11" ht="12.75">
      <c r="A68" s="207" t="s">
        <v>93</v>
      </c>
      <c r="B68" s="208"/>
      <c r="C68" s="208"/>
      <c r="D68" s="208"/>
      <c r="E68" s="208"/>
      <c r="F68" s="208"/>
      <c r="G68" s="208"/>
      <c r="H68" s="209"/>
      <c r="I68" s="7">
        <v>61</v>
      </c>
      <c r="J68" s="14">
        <v>687563268</v>
      </c>
      <c r="K68" s="14">
        <v>726099174</v>
      </c>
    </row>
    <row r="69" spans="1:11" ht="12.75">
      <c r="A69" s="210" t="s">
        <v>60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198" t="s">
        <v>199</v>
      </c>
      <c r="B70" s="199"/>
      <c r="C70" s="199"/>
      <c r="D70" s="199"/>
      <c r="E70" s="199"/>
      <c r="F70" s="199"/>
      <c r="G70" s="199"/>
      <c r="H70" s="200"/>
      <c r="I70" s="6">
        <v>62</v>
      </c>
      <c r="J70" s="20">
        <f>J71+J72+J73+J79+J80+J83+J86</f>
        <v>321776426</v>
      </c>
      <c r="K70" s="20">
        <f>K71+K72+K73+K79+K80+K83+K86</f>
        <v>321238691</v>
      </c>
    </row>
    <row r="71" spans="1:11" ht="12.75">
      <c r="A71" s="185" t="s">
        <v>147</v>
      </c>
      <c r="B71" s="186"/>
      <c r="C71" s="186"/>
      <c r="D71" s="186"/>
      <c r="E71" s="186"/>
      <c r="F71" s="186"/>
      <c r="G71" s="186"/>
      <c r="H71" s="187"/>
      <c r="I71" s="4">
        <v>63</v>
      </c>
      <c r="J71" s="13">
        <v>170514000</v>
      </c>
      <c r="K71" s="13">
        <v>170514000</v>
      </c>
    </row>
    <row r="72" spans="1:11" ht="12.75">
      <c r="A72" s="185" t="s">
        <v>148</v>
      </c>
      <c r="B72" s="186"/>
      <c r="C72" s="186"/>
      <c r="D72" s="186"/>
      <c r="E72" s="186"/>
      <c r="F72" s="186"/>
      <c r="G72" s="186"/>
      <c r="H72" s="187"/>
      <c r="I72" s="4">
        <v>64</v>
      </c>
      <c r="J72" s="13">
        <v>0</v>
      </c>
      <c r="K72" s="13">
        <v>0</v>
      </c>
    </row>
    <row r="73" spans="1:11" ht="12.75">
      <c r="A73" s="185" t="s">
        <v>149</v>
      </c>
      <c r="B73" s="186"/>
      <c r="C73" s="186"/>
      <c r="D73" s="186"/>
      <c r="E73" s="186"/>
      <c r="F73" s="186"/>
      <c r="G73" s="186"/>
      <c r="H73" s="187"/>
      <c r="I73" s="4">
        <v>65</v>
      </c>
      <c r="J73" s="12">
        <f>J74+J75-J76+J77+J78</f>
        <v>55703785</v>
      </c>
      <c r="K73" s="12">
        <f>K74+K75-K76+K77+K78</f>
        <v>55570035</v>
      </c>
    </row>
    <row r="74" spans="1:11" ht="12.75">
      <c r="A74" s="185" t="s">
        <v>150</v>
      </c>
      <c r="B74" s="186"/>
      <c r="C74" s="186"/>
      <c r="D74" s="186"/>
      <c r="E74" s="186"/>
      <c r="F74" s="186"/>
      <c r="G74" s="186"/>
      <c r="H74" s="187"/>
      <c r="I74" s="4">
        <v>66</v>
      </c>
      <c r="J74" s="13">
        <v>9125700</v>
      </c>
      <c r="K74" s="13">
        <v>9125700</v>
      </c>
    </row>
    <row r="75" spans="1:11" ht="12.75">
      <c r="A75" s="185" t="s">
        <v>151</v>
      </c>
      <c r="B75" s="186"/>
      <c r="C75" s="186"/>
      <c r="D75" s="186"/>
      <c r="E75" s="186"/>
      <c r="F75" s="186"/>
      <c r="G75" s="186"/>
      <c r="H75" s="187"/>
      <c r="I75" s="4">
        <v>67</v>
      </c>
      <c r="J75" s="13">
        <v>49010600</v>
      </c>
      <c r="K75" s="13">
        <v>23337540</v>
      </c>
    </row>
    <row r="76" spans="1:11" ht="12.75">
      <c r="A76" s="185" t="s">
        <v>139</v>
      </c>
      <c r="B76" s="186"/>
      <c r="C76" s="186"/>
      <c r="D76" s="186"/>
      <c r="E76" s="186"/>
      <c r="F76" s="186"/>
      <c r="G76" s="186"/>
      <c r="H76" s="187"/>
      <c r="I76" s="4">
        <v>68</v>
      </c>
      <c r="J76" s="13">
        <v>67077661</v>
      </c>
      <c r="K76" s="13">
        <v>41404602</v>
      </c>
    </row>
    <row r="77" spans="1:11" ht="12.75">
      <c r="A77" s="185" t="s">
        <v>140</v>
      </c>
      <c r="B77" s="186"/>
      <c r="C77" s="186"/>
      <c r="D77" s="186"/>
      <c r="E77" s="186"/>
      <c r="F77" s="186"/>
      <c r="G77" s="186"/>
      <c r="H77" s="187"/>
      <c r="I77" s="4">
        <v>69</v>
      </c>
      <c r="J77" s="13"/>
      <c r="K77" s="13"/>
    </row>
    <row r="78" spans="1:11" ht="12.75">
      <c r="A78" s="185" t="s">
        <v>141</v>
      </c>
      <c r="B78" s="186"/>
      <c r="C78" s="186"/>
      <c r="D78" s="186"/>
      <c r="E78" s="186"/>
      <c r="F78" s="186"/>
      <c r="G78" s="186"/>
      <c r="H78" s="187"/>
      <c r="I78" s="4">
        <v>70</v>
      </c>
      <c r="J78" s="13">
        <v>64645146</v>
      </c>
      <c r="K78" s="13">
        <v>64511397</v>
      </c>
    </row>
    <row r="79" spans="1:11" ht="12.75">
      <c r="A79" s="185" t="s">
        <v>142</v>
      </c>
      <c r="B79" s="186"/>
      <c r="C79" s="186"/>
      <c r="D79" s="186"/>
      <c r="E79" s="186"/>
      <c r="F79" s="186"/>
      <c r="G79" s="186"/>
      <c r="H79" s="187"/>
      <c r="I79" s="4">
        <v>71</v>
      </c>
      <c r="J79" s="13">
        <v>91903</v>
      </c>
      <c r="K79" s="13">
        <v>99352</v>
      </c>
    </row>
    <row r="80" spans="1:11" ht="12.75">
      <c r="A80" s="185" t="s">
        <v>246</v>
      </c>
      <c r="B80" s="186"/>
      <c r="C80" s="186"/>
      <c r="D80" s="186"/>
      <c r="E80" s="186"/>
      <c r="F80" s="186"/>
      <c r="G80" s="186"/>
      <c r="H80" s="187"/>
      <c r="I80" s="4">
        <v>72</v>
      </c>
      <c r="J80" s="12">
        <f>J81-J82</f>
        <v>85508537</v>
      </c>
      <c r="K80" s="12">
        <f>K81-K82</f>
        <v>86507773</v>
      </c>
    </row>
    <row r="81" spans="1:11" ht="12.75">
      <c r="A81" s="204" t="s">
        <v>175</v>
      </c>
      <c r="B81" s="205"/>
      <c r="C81" s="205"/>
      <c r="D81" s="205"/>
      <c r="E81" s="205"/>
      <c r="F81" s="205"/>
      <c r="G81" s="205"/>
      <c r="H81" s="206"/>
      <c r="I81" s="4">
        <v>73</v>
      </c>
      <c r="J81" s="13">
        <v>85508537</v>
      </c>
      <c r="K81" s="13">
        <v>86507773</v>
      </c>
    </row>
    <row r="82" spans="1:11" ht="12.75">
      <c r="A82" s="204" t="s">
        <v>176</v>
      </c>
      <c r="B82" s="205"/>
      <c r="C82" s="205"/>
      <c r="D82" s="205"/>
      <c r="E82" s="205"/>
      <c r="F82" s="205"/>
      <c r="G82" s="205"/>
      <c r="H82" s="206"/>
      <c r="I82" s="4">
        <v>74</v>
      </c>
      <c r="J82" s="13"/>
      <c r="K82" s="13"/>
    </row>
    <row r="83" spans="1:11" ht="12.75">
      <c r="A83" s="185" t="s">
        <v>247</v>
      </c>
      <c r="B83" s="186"/>
      <c r="C83" s="186"/>
      <c r="D83" s="186"/>
      <c r="E83" s="186"/>
      <c r="F83" s="186"/>
      <c r="G83" s="186"/>
      <c r="H83" s="187"/>
      <c r="I83" s="4">
        <v>75</v>
      </c>
      <c r="J83" s="12">
        <f>J84-J85</f>
        <v>882773</v>
      </c>
      <c r="K83" s="12">
        <f>K84-K85</f>
        <v>1265966</v>
      </c>
    </row>
    <row r="84" spans="1:11" ht="12.75">
      <c r="A84" s="204" t="s">
        <v>177</v>
      </c>
      <c r="B84" s="205"/>
      <c r="C84" s="205"/>
      <c r="D84" s="205"/>
      <c r="E84" s="205"/>
      <c r="F84" s="205"/>
      <c r="G84" s="205"/>
      <c r="H84" s="206"/>
      <c r="I84" s="4">
        <v>76</v>
      </c>
      <c r="J84" s="13">
        <v>882773</v>
      </c>
      <c r="K84" s="13">
        <v>1265966</v>
      </c>
    </row>
    <row r="85" spans="1:11" ht="12.75">
      <c r="A85" s="204" t="s">
        <v>178</v>
      </c>
      <c r="B85" s="205"/>
      <c r="C85" s="205"/>
      <c r="D85" s="205"/>
      <c r="E85" s="205"/>
      <c r="F85" s="205"/>
      <c r="G85" s="205"/>
      <c r="H85" s="206"/>
      <c r="I85" s="4">
        <v>77</v>
      </c>
      <c r="J85" s="13"/>
      <c r="K85" s="13"/>
    </row>
    <row r="86" spans="1:11" ht="12.75">
      <c r="A86" s="185" t="s">
        <v>179</v>
      </c>
      <c r="B86" s="186"/>
      <c r="C86" s="186"/>
      <c r="D86" s="186"/>
      <c r="E86" s="186"/>
      <c r="F86" s="186"/>
      <c r="G86" s="186"/>
      <c r="H86" s="187"/>
      <c r="I86" s="4">
        <v>78</v>
      </c>
      <c r="J86" s="13">
        <v>9075428</v>
      </c>
      <c r="K86" s="13">
        <v>7281565</v>
      </c>
    </row>
    <row r="87" spans="1:11" ht="12.75">
      <c r="A87" s="201" t="s">
        <v>19</v>
      </c>
      <c r="B87" s="202"/>
      <c r="C87" s="202"/>
      <c r="D87" s="202"/>
      <c r="E87" s="202"/>
      <c r="F87" s="202"/>
      <c r="G87" s="202"/>
      <c r="H87" s="203"/>
      <c r="I87" s="4">
        <v>79</v>
      </c>
      <c r="J87" s="12">
        <f>SUM(J88:J90)</f>
        <v>68007618</v>
      </c>
      <c r="K87" s="12">
        <f>SUM(K88:K90)</f>
        <v>59701099</v>
      </c>
    </row>
    <row r="88" spans="1:11" ht="12.75">
      <c r="A88" s="185" t="s">
        <v>135</v>
      </c>
      <c r="B88" s="186"/>
      <c r="C88" s="186"/>
      <c r="D88" s="186"/>
      <c r="E88" s="186"/>
      <c r="F88" s="186"/>
      <c r="G88" s="186"/>
      <c r="H88" s="187"/>
      <c r="I88" s="4">
        <v>80</v>
      </c>
      <c r="J88" s="13">
        <v>6133000</v>
      </c>
      <c r="K88" s="13">
        <v>6133000</v>
      </c>
    </row>
    <row r="89" spans="1:11" ht="12.75">
      <c r="A89" s="185" t="s">
        <v>136</v>
      </c>
      <c r="B89" s="186"/>
      <c r="C89" s="186"/>
      <c r="D89" s="186"/>
      <c r="E89" s="186"/>
      <c r="F89" s="186"/>
      <c r="G89" s="186"/>
      <c r="H89" s="187"/>
      <c r="I89" s="4">
        <v>81</v>
      </c>
      <c r="J89" s="13"/>
      <c r="K89" s="13"/>
    </row>
    <row r="90" spans="1:11" ht="12.75">
      <c r="A90" s="185" t="s">
        <v>137</v>
      </c>
      <c r="B90" s="186"/>
      <c r="C90" s="186"/>
      <c r="D90" s="186"/>
      <c r="E90" s="186"/>
      <c r="F90" s="186"/>
      <c r="G90" s="186"/>
      <c r="H90" s="187"/>
      <c r="I90" s="4">
        <v>82</v>
      </c>
      <c r="J90" s="13">
        <v>61874618</v>
      </c>
      <c r="K90" s="13">
        <v>53568099</v>
      </c>
    </row>
    <row r="91" spans="1:11" ht="12.75">
      <c r="A91" s="201" t="s">
        <v>20</v>
      </c>
      <c r="B91" s="202"/>
      <c r="C91" s="202"/>
      <c r="D91" s="202"/>
      <c r="E91" s="202"/>
      <c r="F91" s="202"/>
      <c r="G91" s="202"/>
      <c r="H91" s="203"/>
      <c r="I91" s="4">
        <v>83</v>
      </c>
      <c r="J91" s="12">
        <f>SUM(J92:J100)</f>
        <v>257516528</v>
      </c>
      <c r="K91" s="12">
        <f>SUM(K92:K100)</f>
        <v>249520643</v>
      </c>
    </row>
    <row r="92" spans="1:11" ht="12.75">
      <c r="A92" s="185" t="s">
        <v>138</v>
      </c>
      <c r="B92" s="186"/>
      <c r="C92" s="186"/>
      <c r="D92" s="186"/>
      <c r="E92" s="186"/>
      <c r="F92" s="186"/>
      <c r="G92" s="186"/>
      <c r="H92" s="187"/>
      <c r="I92" s="4">
        <v>84</v>
      </c>
      <c r="J92" s="13"/>
      <c r="K92" s="13"/>
    </row>
    <row r="93" spans="1:11" ht="12.75">
      <c r="A93" s="185" t="s">
        <v>251</v>
      </c>
      <c r="B93" s="186"/>
      <c r="C93" s="186"/>
      <c r="D93" s="186"/>
      <c r="E93" s="186"/>
      <c r="F93" s="186"/>
      <c r="G93" s="186"/>
      <c r="H93" s="187"/>
      <c r="I93" s="4">
        <v>85</v>
      </c>
      <c r="J93" s="13">
        <v>28239075</v>
      </c>
      <c r="K93" s="13">
        <v>28296090</v>
      </c>
    </row>
    <row r="94" spans="1:11" ht="12.75">
      <c r="A94" s="185" t="s">
        <v>0</v>
      </c>
      <c r="B94" s="186"/>
      <c r="C94" s="186"/>
      <c r="D94" s="186"/>
      <c r="E94" s="186"/>
      <c r="F94" s="186"/>
      <c r="G94" s="186"/>
      <c r="H94" s="187"/>
      <c r="I94" s="4">
        <v>86</v>
      </c>
      <c r="J94" s="13">
        <v>229254477</v>
      </c>
      <c r="K94" s="13">
        <v>221199715</v>
      </c>
    </row>
    <row r="95" spans="1:11" ht="12.75">
      <c r="A95" s="185" t="s">
        <v>252</v>
      </c>
      <c r="B95" s="186"/>
      <c r="C95" s="186"/>
      <c r="D95" s="186"/>
      <c r="E95" s="186"/>
      <c r="F95" s="186"/>
      <c r="G95" s="186"/>
      <c r="H95" s="187"/>
      <c r="I95" s="4">
        <v>87</v>
      </c>
      <c r="J95" s="13"/>
      <c r="K95" s="13"/>
    </row>
    <row r="96" spans="1:11" ht="12.75">
      <c r="A96" s="185" t="s">
        <v>253</v>
      </c>
      <c r="B96" s="186"/>
      <c r="C96" s="186"/>
      <c r="D96" s="186"/>
      <c r="E96" s="186"/>
      <c r="F96" s="186"/>
      <c r="G96" s="186"/>
      <c r="H96" s="187"/>
      <c r="I96" s="4">
        <v>88</v>
      </c>
      <c r="J96" s="13"/>
      <c r="K96" s="13"/>
    </row>
    <row r="97" spans="1:11" ht="12.75">
      <c r="A97" s="185" t="s">
        <v>254</v>
      </c>
      <c r="B97" s="186"/>
      <c r="C97" s="186"/>
      <c r="D97" s="186"/>
      <c r="E97" s="186"/>
      <c r="F97" s="186"/>
      <c r="G97" s="186"/>
      <c r="H97" s="187"/>
      <c r="I97" s="4">
        <v>89</v>
      </c>
      <c r="J97" s="13"/>
      <c r="K97" s="13"/>
    </row>
    <row r="98" spans="1:11" ht="12.75">
      <c r="A98" s="185" t="s">
        <v>96</v>
      </c>
      <c r="B98" s="186"/>
      <c r="C98" s="186"/>
      <c r="D98" s="186"/>
      <c r="E98" s="186"/>
      <c r="F98" s="186"/>
      <c r="G98" s="186"/>
      <c r="H98" s="187"/>
      <c r="I98" s="4">
        <v>90</v>
      </c>
      <c r="J98" s="13"/>
      <c r="K98" s="13"/>
    </row>
    <row r="99" spans="1:11" ht="12.75">
      <c r="A99" s="185" t="s">
        <v>94</v>
      </c>
      <c r="B99" s="186"/>
      <c r="C99" s="186"/>
      <c r="D99" s="186"/>
      <c r="E99" s="186"/>
      <c r="F99" s="186"/>
      <c r="G99" s="186"/>
      <c r="H99" s="187"/>
      <c r="I99" s="4">
        <v>91</v>
      </c>
      <c r="J99" s="13"/>
      <c r="K99" s="13"/>
    </row>
    <row r="100" spans="1:11" ht="12.75">
      <c r="A100" s="185" t="s">
        <v>95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13">
        <v>22976</v>
      </c>
      <c r="K100" s="13">
        <v>24838</v>
      </c>
    </row>
    <row r="101" spans="1:11" ht="12.75">
      <c r="A101" s="201" t="s">
        <v>21</v>
      </c>
      <c r="B101" s="202"/>
      <c r="C101" s="202"/>
      <c r="D101" s="202"/>
      <c r="E101" s="202"/>
      <c r="F101" s="202"/>
      <c r="G101" s="202"/>
      <c r="H101" s="203"/>
      <c r="I101" s="4">
        <v>93</v>
      </c>
      <c r="J101" s="12">
        <f>SUM(J102:J113)</f>
        <v>798439645</v>
      </c>
      <c r="K101" s="12">
        <f>SUM(K102:K113)</f>
        <v>794259155</v>
      </c>
    </row>
    <row r="102" spans="1:11" ht="12.75">
      <c r="A102" s="185" t="s">
        <v>138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13"/>
      <c r="K102" s="13"/>
    </row>
    <row r="103" spans="1:11" ht="12.75">
      <c r="A103" s="185" t="s">
        <v>251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13">
        <v>113914352</v>
      </c>
      <c r="K103" s="13">
        <v>112491833</v>
      </c>
    </row>
    <row r="104" spans="1:11" ht="12.75">
      <c r="A104" s="185" t="s">
        <v>0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13">
        <v>273907388</v>
      </c>
      <c r="K104" s="13">
        <v>332503101</v>
      </c>
    </row>
    <row r="105" spans="1:11" ht="12.75">
      <c r="A105" s="185" t="s">
        <v>252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13">
        <v>96156746</v>
      </c>
      <c r="K105" s="13">
        <v>74266011</v>
      </c>
    </row>
    <row r="106" spans="1:11" ht="12.75">
      <c r="A106" s="185" t="s">
        <v>253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13">
        <v>256044125</v>
      </c>
      <c r="K106" s="13">
        <v>208502244</v>
      </c>
    </row>
    <row r="107" spans="1:11" ht="12.75">
      <c r="A107" s="185" t="s">
        <v>254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13">
        <v>24985177</v>
      </c>
      <c r="K107" s="13">
        <v>37464489</v>
      </c>
    </row>
    <row r="108" spans="1:11" ht="12.75">
      <c r="A108" s="185" t="s">
        <v>96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13"/>
      <c r="K108" s="13"/>
    </row>
    <row r="109" spans="1:11" ht="12.75">
      <c r="A109" s="185" t="s">
        <v>97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13">
        <v>6493827</v>
      </c>
      <c r="K109" s="13">
        <v>5879925</v>
      </c>
    </row>
    <row r="110" spans="1:11" ht="12.75">
      <c r="A110" s="185" t="s">
        <v>98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13">
        <v>19851194</v>
      </c>
      <c r="K110" s="13">
        <v>15977837</v>
      </c>
    </row>
    <row r="111" spans="1:11" ht="12.75">
      <c r="A111" s="185" t="s">
        <v>101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13">
        <v>486432</v>
      </c>
      <c r="K111" s="13">
        <v>456409</v>
      </c>
    </row>
    <row r="112" spans="1:11" ht="12.75">
      <c r="A112" s="185" t="s">
        <v>99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13"/>
      <c r="K112" s="13"/>
    </row>
    <row r="113" spans="1:11" ht="12.75">
      <c r="A113" s="185" t="s">
        <v>100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13">
        <v>6600404</v>
      </c>
      <c r="K113" s="13">
        <v>6717306</v>
      </c>
    </row>
    <row r="114" spans="1:11" ht="12.75">
      <c r="A114" s="201" t="s">
        <v>1</v>
      </c>
      <c r="B114" s="202"/>
      <c r="C114" s="202"/>
      <c r="D114" s="202"/>
      <c r="E114" s="202"/>
      <c r="F114" s="202"/>
      <c r="G114" s="202"/>
      <c r="H114" s="203"/>
      <c r="I114" s="4">
        <v>106</v>
      </c>
      <c r="J114" s="13">
        <v>65714995</v>
      </c>
      <c r="K114" s="13">
        <v>63314691</v>
      </c>
    </row>
    <row r="115" spans="1:11" ht="12.75">
      <c r="A115" s="201" t="s">
        <v>25</v>
      </c>
      <c r="B115" s="202"/>
      <c r="C115" s="202"/>
      <c r="D115" s="202"/>
      <c r="E115" s="202"/>
      <c r="F115" s="202"/>
      <c r="G115" s="202"/>
      <c r="H115" s="203"/>
      <c r="I115" s="4">
        <v>107</v>
      </c>
      <c r="J115" s="12">
        <f>J70+J87+J91+J101+J114</f>
        <v>1511455212</v>
      </c>
      <c r="K115" s="12">
        <f>K70+K87+K91+K101+K114</f>
        <v>1488034279</v>
      </c>
    </row>
    <row r="116" spans="1:11" ht="12.75">
      <c r="A116" s="215" t="s">
        <v>59</v>
      </c>
      <c r="B116" s="216"/>
      <c r="C116" s="216"/>
      <c r="D116" s="216"/>
      <c r="E116" s="216"/>
      <c r="F116" s="216"/>
      <c r="G116" s="216"/>
      <c r="H116" s="217"/>
      <c r="I116" s="5">
        <v>108</v>
      </c>
      <c r="J116" s="14">
        <v>687563268</v>
      </c>
      <c r="K116" s="14">
        <v>726099174</v>
      </c>
    </row>
    <row r="117" spans="1:11" ht="12.75">
      <c r="A117" s="210" t="s">
        <v>289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198" t="s">
        <v>193</v>
      </c>
      <c r="B118" s="199"/>
      <c r="C118" s="199"/>
      <c r="D118" s="199"/>
      <c r="E118" s="199"/>
      <c r="F118" s="199"/>
      <c r="G118" s="199"/>
      <c r="H118" s="199"/>
      <c r="I118" s="221"/>
      <c r="J118" s="221"/>
      <c r="K118" s="222"/>
    </row>
    <row r="119" spans="1:11" ht="12.75">
      <c r="A119" s="185" t="s">
        <v>8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13">
        <v>311574817</v>
      </c>
      <c r="K119" s="13">
        <v>313957126</v>
      </c>
    </row>
    <row r="120" spans="1:11" ht="12.75">
      <c r="A120" s="223" t="s">
        <v>9</v>
      </c>
      <c r="B120" s="224"/>
      <c r="C120" s="224"/>
      <c r="D120" s="224"/>
      <c r="E120" s="224"/>
      <c r="F120" s="224"/>
      <c r="G120" s="224"/>
      <c r="H120" s="225"/>
      <c r="I120" s="7">
        <v>110</v>
      </c>
      <c r="J120" s="14">
        <v>9075428</v>
      </c>
      <c r="K120" s="14">
        <v>7281565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3" t="s">
        <v>102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  <row r="123" spans="1:11" ht="12.75">
      <c r="A123" s="213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1:K71 J80:K85 J73:K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workbookViewId="0" topLeftCell="A22">
      <selection activeCell="A44" sqref="A44:H44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8" t="s">
        <v>160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367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65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>
      <c r="A4" s="226" t="s">
        <v>362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29" t="s">
        <v>61</v>
      </c>
      <c r="B5" s="229"/>
      <c r="C5" s="229"/>
      <c r="D5" s="229"/>
      <c r="E5" s="229"/>
      <c r="F5" s="229"/>
      <c r="G5" s="229"/>
      <c r="H5" s="229"/>
      <c r="I5" s="66" t="s">
        <v>290</v>
      </c>
      <c r="J5" s="68" t="s">
        <v>156</v>
      </c>
      <c r="K5" s="68" t="s">
        <v>157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70">
        <v>2</v>
      </c>
      <c r="J6" s="69">
        <v>3</v>
      </c>
      <c r="K6" s="69">
        <v>4</v>
      </c>
    </row>
    <row r="7" spans="1:11" ht="12.75">
      <c r="A7" s="198" t="s">
        <v>26</v>
      </c>
      <c r="B7" s="199"/>
      <c r="C7" s="199"/>
      <c r="D7" s="199"/>
      <c r="E7" s="199"/>
      <c r="F7" s="199"/>
      <c r="G7" s="199"/>
      <c r="H7" s="200"/>
      <c r="I7" s="6">
        <v>111</v>
      </c>
      <c r="J7" s="20">
        <f>SUM(J8:J9)</f>
        <v>775397475</v>
      </c>
      <c r="K7" s="20">
        <f>SUM(K8:K9)</f>
        <v>793454176</v>
      </c>
    </row>
    <row r="8" spans="1:11" ht="12.75">
      <c r="A8" s="201" t="s">
        <v>158</v>
      </c>
      <c r="B8" s="202"/>
      <c r="C8" s="202"/>
      <c r="D8" s="202"/>
      <c r="E8" s="202"/>
      <c r="F8" s="202"/>
      <c r="G8" s="202"/>
      <c r="H8" s="203"/>
      <c r="I8" s="4">
        <v>112</v>
      </c>
      <c r="J8" s="13">
        <v>750558891</v>
      </c>
      <c r="K8" s="13">
        <v>735459857</v>
      </c>
    </row>
    <row r="9" spans="1:11" ht="12.75">
      <c r="A9" s="201" t="s">
        <v>106</v>
      </c>
      <c r="B9" s="202"/>
      <c r="C9" s="202"/>
      <c r="D9" s="202"/>
      <c r="E9" s="202"/>
      <c r="F9" s="202"/>
      <c r="G9" s="202"/>
      <c r="H9" s="203"/>
      <c r="I9" s="4">
        <v>113</v>
      </c>
      <c r="J9" s="13">
        <v>24838584</v>
      </c>
      <c r="K9" s="13">
        <v>57994319</v>
      </c>
    </row>
    <row r="10" spans="1:11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4">
        <v>114</v>
      </c>
      <c r="J10" s="12">
        <f>J11+J12+J16+J20+J21+J22+J25+J26</f>
        <v>785822736</v>
      </c>
      <c r="K10" s="12">
        <f>K11+K12+K16+K20+K21+K22+K25+K26</f>
        <v>804725636</v>
      </c>
    </row>
    <row r="11" spans="1:11" ht="12.75">
      <c r="A11" s="201" t="s">
        <v>107</v>
      </c>
      <c r="B11" s="202"/>
      <c r="C11" s="202"/>
      <c r="D11" s="202"/>
      <c r="E11" s="202"/>
      <c r="F11" s="202"/>
      <c r="G11" s="202"/>
      <c r="H11" s="203"/>
      <c r="I11" s="4">
        <v>115</v>
      </c>
      <c r="J11" s="13">
        <v>18469105</v>
      </c>
      <c r="K11" s="13">
        <v>37102726</v>
      </c>
    </row>
    <row r="12" spans="1:11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4">
        <v>116</v>
      </c>
      <c r="J12" s="12">
        <f>SUM(J13:J15)</f>
        <v>603542470</v>
      </c>
      <c r="K12" s="12">
        <f>SUM(K13:K15)</f>
        <v>607041833</v>
      </c>
    </row>
    <row r="13" spans="1:11" ht="12.75">
      <c r="A13" s="185" t="s">
        <v>152</v>
      </c>
      <c r="B13" s="186"/>
      <c r="C13" s="186"/>
      <c r="D13" s="186"/>
      <c r="E13" s="186"/>
      <c r="F13" s="186"/>
      <c r="G13" s="186"/>
      <c r="H13" s="187"/>
      <c r="I13" s="4">
        <v>117</v>
      </c>
      <c r="J13" s="13">
        <v>99586007</v>
      </c>
      <c r="K13" s="13">
        <v>130974119</v>
      </c>
    </row>
    <row r="14" spans="1:11" ht="12.75">
      <c r="A14" s="185" t="s">
        <v>153</v>
      </c>
      <c r="B14" s="186"/>
      <c r="C14" s="186"/>
      <c r="D14" s="186"/>
      <c r="E14" s="186"/>
      <c r="F14" s="186"/>
      <c r="G14" s="186"/>
      <c r="H14" s="187"/>
      <c r="I14" s="4">
        <v>118</v>
      </c>
      <c r="J14" s="13">
        <v>39230562</v>
      </c>
      <c r="K14" s="13">
        <v>40929772</v>
      </c>
    </row>
    <row r="15" spans="1:11" ht="12.75">
      <c r="A15" s="185" t="s">
        <v>63</v>
      </c>
      <c r="B15" s="186"/>
      <c r="C15" s="186"/>
      <c r="D15" s="186"/>
      <c r="E15" s="186"/>
      <c r="F15" s="186"/>
      <c r="G15" s="186"/>
      <c r="H15" s="187"/>
      <c r="I15" s="4">
        <v>119</v>
      </c>
      <c r="J15" s="13">
        <v>464725901</v>
      </c>
      <c r="K15" s="13">
        <v>435137942</v>
      </c>
    </row>
    <row r="16" spans="1:11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4">
        <v>120</v>
      </c>
      <c r="J16" s="12">
        <f>SUM(J17:J19)</f>
        <v>108560162</v>
      </c>
      <c r="K16" s="12">
        <f>SUM(K17:K19)</f>
        <v>98365839</v>
      </c>
    </row>
    <row r="17" spans="1:11" ht="12.75">
      <c r="A17" s="185" t="s">
        <v>64</v>
      </c>
      <c r="B17" s="186"/>
      <c r="C17" s="186"/>
      <c r="D17" s="186"/>
      <c r="E17" s="186"/>
      <c r="F17" s="186"/>
      <c r="G17" s="186"/>
      <c r="H17" s="187"/>
      <c r="I17" s="4">
        <v>121</v>
      </c>
      <c r="J17" s="13">
        <v>66317117</v>
      </c>
      <c r="K17" s="13">
        <v>61043649</v>
      </c>
    </row>
    <row r="18" spans="1:11" ht="12.75">
      <c r="A18" s="185" t="s">
        <v>65</v>
      </c>
      <c r="B18" s="186"/>
      <c r="C18" s="186"/>
      <c r="D18" s="186"/>
      <c r="E18" s="186"/>
      <c r="F18" s="186"/>
      <c r="G18" s="186"/>
      <c r="H18" s="187"/>
      <c r="I18" s="4">
        <v>122</v>
      </c>
      <c r="J18" s="13">
        <v>26062929</v>
      </c>
      <c r="K18" s="13">
        <v>23824295</v>
      </c>
    </row>
    <row r="19" spans="1:11" ht="12.75">
      <c r="A19" s="185" t="s">
        <v>66</v>
      </c>
      <c r="B19" s="186"/>
      <c r="C19" s="186"/>
      <c r="D19" s="186"/>
      <c r="E19" s="186"/>
      <c r="F19" s="186"/>
      <c r="G19" s="186"/>
      <c r="H19" s="187"/>
      <c r="I19" s="4">
        <v>123</v>
      </c>
      <c r="J19" s="13">
        <v>16180116</v>
      </c>
      <c r="K19" s="13">
        <v>13497895</v>
      </c>
    </row>
    <row r="20" spans="1:11" ht="12.75">
      <c r="A20" s="201" t="s">
        <v>108</v>
      </c>
      <c r="B20" s="202"/>
      <c r="C20" s="202"/>
      <c r="D20" s="202"/>
      <c r="E20" s="202"/>
      <c r="F20" s="202"/>
      <c r="G20" s="202"/>
      <c r="H20" s="203"/>
      <c r="I20" s="4">
        <v>124</v>
      </c>
      <c r="J20" s="13">
        <v>18577860</v>
      </c>
      <c r="K20" s="13">
        <v>21293546</v>
      </c>
    </row>
    <row r="21" spans="1:11" ht="12.75">
      <c r="A21" s="201" t="s">
        <v>109</v>
      </c>
      <c r="B21" s="202"/>
      <c r="C21" s="202"/>
      <c r="D21" s="202"/>
      <c r="E21" s="202"/>
      <c r="F21" s="202"/>
      <c r="G21" s="202"/>
      <c r="H21" s="203"/>
      <c r="I21" s="4">
        <v>125</v>
      </c>
      <c r="J21" s="13">
        <v>24323410</v>
      </c>
      <c r="K21" s="13">
        <v>34818338</v>
      </c>
    </row>
    <row r="22" spans="1:11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4">
        <v>126</v>
      </c>
      <c r="J22" s="12">
        <f>SUM(J23:J24)</f>
        <v>1970526</v>
      </c>
      <c r="K22" s="12">
        <f>SUM(K23:K24)</f>
        <v>1112007</v>
      </c>
    </row>
    <row r="23" spans="1:11" ht="12.75">
      <c r="A23" s="185" t="s">
        <v>143</v>
      </c>
      <c r="B23" s="186"/>
      <c r="C23" s="186"/>
      <c r="D23" s="186"/>
      <c r="E23" s="186"/>
      <c r="F23" s="186"/>
      <c r="G23" s="186"/>
      <c r="H23" s="187"/>
      <c r="I23" s="4">
        <v>127</v>
      </c>
      <c r="J23" s="13">
        <v>27951</v>
      </c>
      <c r="K23" s="13">
        <v>0</v>
      </c>
    </row>
    <row r="24" spans="1:11" ht="12.75">
      <c r="A24" s="185" t="s">
        <v>144</v>
      </c>
      <c r="B24" s="186"/>
      <c r="C24" s="186"/>
      <c r="D24" s="186"/>
      <c r="E24" s="186"/>
      <c r="F24" s="186"/>
      <c r="G24" s="186"/>
      <c r="H24" s="187"/>
      <c r="I24" s="4">
        <v>128</v>
      </c>
      <c r="J24" s="13">
        <v>1942575</v>
      </c>
      <c r="K24" s="13">
        <v>1112007</v>
      </c>
    </row>
    <row r="25" spans="1:11" ht="12.75">
      <c r="A25" s="201" t="s">
        <v>110</v>
      </c>
      <c r="B25" s="202"/>
      <c r="C25" s="202"/>
      <c r="D25" s="202"/>
      <c r="E25" s="202"/>
      <c r="F25" s="202"/>
      <c r="G25" s="202"/>
      <c r="H25" s="203"/>
      <c r="I25" s="4">
        <v>129</v>
      </c>
      <c r="J25" s="13">
        <v>0</v>
      </c>
      <c r="K25" s="13">
        <v>0</v>
      </c>
    </row>
    <row r="26" spans="1:11" ht="12.75">
      <c r="A26" s="201" t="s">
        <v>52</v>
      </c>
      <c r="B26" s="202"/>
      <c r="C26" s="202"/>
      <c r="D26" s="202"/>
      <c r="E26" s="202"/>
      <c r="F26" s="202"/>
      <c r="G26" s="202"/>
      <c r="H26" s="203"/>
      <c r="I26" s="4">
        <v>130</v>
      </c>
      <c r="J26" s="13">
        <v>10379203</v>
      </c>
      <c r="K26" s="13">
        <v>4991347</v>
      </c>
    </row>
    <row r="27" spans="1:11" ht="12.75">
      <c r="A27" s="201" t="s">
        <v>221</v>
      </c>
      <c r="B27" s="202"/>
      <c r="C27" s="202"/>
      <c r="D27" s="202"/>
      <c r="E27" s="202"/>
      <c r="F27" s="202"/>
      <c r="G27" s="202"/>
      <c r="H27" s="203"/>
      <c r="I27" s="4">
        <v>131</v>
      </c>
      <c r="J27" s="12">
        <f>SUM(J28:J32)</f>
        <v>33084034</v>
      </c>
      <c r="K27" s="12">
        <f>SUM(K28:K32)</f>
        <v>55636399</v>
      </c>
    </row>
    <row r="28" spans="1:11" ht="25.5" customHeight="1">
      <c r="A28" s="201" t="s">
        <v>235</v>
      </c>
      <c r="B28" s="202"/>
      <c r="C28" s="202"/>
      <c r="D28" s="202"/>
      <c r="E28" s="202"/>
      <c r="F28" s="202"/>
      <c r="G28" s="202"/>
      <c r="H28" s="203"/>
      <c r="I28" s="4">
        <v>132</v>
      </c>
      <c r="J28" s="13">
        <v>602422</v>
      </c>
      <c r="K28" s="13">
        <v>1019895</v>
      </c>
    </row>
    <row r="29" spans="1:11" ht="24" customHeight="1">
      <c r="A29" s="201" t="s">
        <v>161</v>
      </c>
      <c r="B29" s="202"/>
      <c r="C29" s="202"/>
      <c r="D29" s="202"/>
      <c r="E29" s="202"/>
      <c r="F29" s="202"/>
      <c r="G29" s="202"/>
      <c r="H29" s="203"/>
      <c r="I29" s="4">
        <v>133</v>
      </c>
      <c r="J29" s="13">
        <v>30322896</v>
      </c>
      <c r="K29" s="13">
        <v>53479720</v>
      </c>
    </row>
    <row r="30" spans="1:11" ht="12.75">
      <c r="A30" s="201" t="s">
        <v>145</v>
      </c>
      <c r="B30" s="202"/>
      <c r="C30" s="202"/>
      <c r="D30" s="202"/>
      <c r="E30" s="202"/>
      <c r="F30" s="202"/>
      <c r="G30" s="202"/>
      <c r="H30" s="203"/>
      <c r="I30" s="4">
        <v>134</v>
      </c>
      <c r="J30" s="13"/>
      <c r="K30" s="13"/>
    </row>
    <row r="31" spans="1:11" ht="12.75">
      <c r="A31" s="201" t="s">
        <v>231</v>
      </c>
      <c r="B31" s="202"/>
      <c r="C31" s="202"/>
      <c r="D31" s="202"/>
      <c r="E31" s="202"/>
      <c r="F31" s="202"/>
      <c r="G31" s="202"/>
      <c r="H31" s="203"/>
      <c r="I31" s="4">
        <v>135</v>
      </c>
      <c r="J31" s="13">
        <v>2158716</v>
      </c>
      <c r="K31" s="13">
        <v>1136784</v>
      </c>
    </row>
    <row r="32" spans="1:11" ht="12.75">
      <c r="A32" s="201" t="s">
        <v>146</v>
      </c>
      <c r="B32" s="202"/>
      <c r="C32" s="202"/>
      <c r="D32" s="202"/>
      <c r="E32" s="202"/>
      <c r="F32" s="202"/>
      <c r="G32" s="202"/>
      <c r="H32" s="203"/>
      <c r="I32" s="4">
        <v>136</v>
      </c>
      <c r="J32" s="13"/>
      <c r="K32" s="13"/>
    </row>
    <row r="33" spans="1:11" ht="12.75">
      <c r="A33" s="201" t="s">
        <v>222</v>
      </c>
      <c r="B33" s="202"/>
      <c r="C33" s="202"/>
      <c r="D33" s="202"/>
      <c r="E33" s="202"/>
      <c r="F33" s="202"/>
      <c r="G33" s="202"/>
      <c r="H33" s="203"/>
      <c r="I33" s="4">
        <v>137</v>
      </c>
      <c r="J33" s="12">
        <f>SUM(J34:J37)</f>
        <v>20781291</v>
      </c>
      <c r="K33" s="12">
        <f>SUM(K34:K37)</f>
        <v>41959265</v>
      </c>
    </row>
    <row r="34" spans="1:11" ht="12.75">
      <c r="A34" s="201" t="s">
        <v>68</v>
      </c>
      <c r="B34" s="202"/>
      <c r="C34" s="202"/>
      <c r="D34" s="202"/>
      <c r="E34" s="202"/>
      <c r="F34" s="202"/>
      <c r="G34" s="202"/>
      <c r="H34" s="203"/>
      <c r="I34" s="4">
        <v>138</v>
      </c>
      <c r="J34" s="13">
        <v>4687</v>
      </c>
      <c r="K34" s="13">
        <v>61405</v>
      </c>
    </row>
    <row r="35" spans="1:11" ht="12.75">
      <c r="A35" s="201" t="s">
        <v>67</v>
      </c>
      <c r="B35" s="202"/>
      <c r="C35" s="202"/>
      <c r="D35" s="202"/>
      <c r="E35" s="202"/>
      <c r="F35" s="202"/>
      <c r="G35" s="202"/>
      <c r="H35" s="203"/>
      <c r="I35" s="4">
        <v>139</v>
      </c>
      <c r="J35" s="13">
        <v>18889112</v>
      </c>
      <c r="K35" s="13">
        <v>38810199</v>
      </c>
    </row>
    <row r="36" spans="1:11" ht="12.75">
      <c r="A36" s="201" t="s">
        <v>232</v>
      </c>
      <c r="B36" s="202"/>
      <c r="C36" s="202"/>
      <c r="D36" s="202"/>
      <c r="E36" s="202"/>
      <c r="F36" s="202"/>
      <c r="G36" s="202"/>
      <c r="H36" s="203"/>
      <c r="I36" s="4">
        <v>140</v>
      </c>
      <c r="J36" s="13">
        <v>1887492</v>
      </c>
      <c r="K36" s="13">
        <v>3087661</v>
      </c>
    </row>
    <row r="37" spans="1:11" ht="12.75">
      <c r="A37" s="201" t="s">
        <v>69</v>
      </c>
      <c r="B37" s="202"/>
      <c r="C37" s="202"/>
      <c r="D37" s="202"/>
      <c r="E37" s="202"/>
      <c r="F37" s="202"/>
      <c r="G37" s="202"/>
      <c r="H37" s="203"/>
      <c r="I37" s="4">
        <v>141</v>
      </c>
      <c r="J37" s="13"/>
      <c r="K37" s="13"/>
    </row>
    <row r="38" spans="1:11" ht="12.75">
      <c r="A38" s="201" t="s">
        <v>203</v>
      </c>
      <c r="B38" s="202"/>
      <c r="C38" s="202"/>
      <c r="D38" s="202"/>
      <c r="E38" s="202"/>
      <c r="F38" s="202"/>
      <c r="G38" s="202"/>
      <c r="H38" s="203"/>
      <c r="I38" s="4">
        <v>142</v>
      </c>
      <c r="J38" s="13"/>
      <c r="K38" s="13"/>
    </row>
    <row r="39" spans="1:11" ht="12.75">
      <c r="A39" s="201" t="s">
        <v>204</v>
      </c>
      <c r="B39" s="202"/>
      <c r="C39" s="202"/>
      <c r="D39" s="202"/>
      <c r="E39" s="202"/>
      <c r="F39" s="202"/>
      <c r="G39" s="202"/>
      <c r="H39" s="203"/>
      <c r="I39" s="4">
        <v>143</v>
      </c>
      <c r="J39" s="13"/>
      <c r="K39" s="13"/>
    </row>
    <row r="40" spans="1:11" ht="12.75">
      <c r="A40" s="201" t="s">
        <v>233</v>
      </c>
      <c r="B40" s="202"/>
      <c r="C40" s="202"/>
      <c r="D40" s="202"/>
      <c r="E40" s="202"/>
      <c r="F40" s="202"/>
      <c r="G40" s="202"/>
      <c r="H40" s="203"/>
      <c r="I40" s="4">
        <v>144</v>
      </c>
      <c r="J40" s="13"/>
      <c r="K40" s="13"/>
    </row>
    <row r="41" spans="1:11" ht="12.75">
      <c r="A41" s="201" t="s">
        <v>234</v>
      </c>
      <c r="B41" s="202"/>
      <c r="C41" s="202"/>
      <c r="D41" s="202"/>
      <c r="E41" s="202"/>
      <c r="F41" s="202"/>
      <c r="G41" s="202"/>
      <c r="H41" s="203"/>
      <c r="I41" s="4">
        <v>145</v>
      </c>
      <c r="J41" s="13"/>
      <c r="K41" s="13"/>
    </row>
    <row r="42" spans="1:11" ht="12.75">
      <c r="A42" s="201" t="s">
        <v>223</v>
      </c>
      <c r="B42" s="202"/>
      <c r="C42" s="202"/>
      <c r="D42" s="202"/>
      <c r="E42" s="202"/>
      <c r="F42" s="202"/>
      <c r="G42" s="202"/>
      <c r="H42" s="203"/>
      <c r="I42" s="4">
        <v>146</v>
      </c>
      <c r="J42" s="12">
        <f>J7+J27+J38+J40</f>
        <v>808481509</v>
      </c>
      <c r="K42" s="12">
        <f>K7+K27+K38+K40</f>
        <v>849090575</v>
      </c>
    </row>
    <row r="43" spans="1:11" ht="12.75">
      <c r="A43" s="201" t="s">
        <v>224</v>
      </c>
      <c r="B43" s="202"/>
      <c r="C43" s="202"/>
      <c r="D43" s="202"/>
      <c r="E43" s="202"/>
      <c r="F43" s="202"/>
      <c r="G43" s="202"/>
      <c r="H43" s="203"/>
      <c r="I43" s="4">
        <v>147</v>
      </c>
      <c r="J43" s="12">
        <f>J10+J33+J39+J41</f>
        <v>806604027</v>
      </c>
      <c r="K43" s="12">
        <f>K10+K33+K39+K41</f>
        <v>846684901</v>
      </c>
    </row>
    <row r="44" spans="1:11" ht="12.75">
      <c r="A44" s="201" t="s">
        <v>244</v>
      </c>
      <c r="B44" s="202"/>
      <c r="C44" s="202"/>
      <c r="D44" s="202"/>
      <c r="E44" s="202"/>
      <c r="F44" s="202"/>
      <c r="G44" s="202"/>
      <c r="H44" s="203"/>
      <c r="I44" s="4">
        <v>148</v>
      </c>
      <c r="J44" s="12">
        <f>J42-J43</f>
        <v>1877482</v>
      </c>
      <c r="K44" s="12">
        <f>K42-K43</f>
        <v>2405674</v>
      </c>
    </row>
    <row r="45" spans="1:11" ht="12.75">
      <c r="A45" s="204" t="s">
        <v>226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">
        <f>IF(J42&gt;J43,J42-J43,0)</f>
        <v>1877482</v>
      </c>
      <c r="K45" s="12">
        <f>IF(K42&gt;K43,K42-K43,0)</f>
        <v>2405674</v>
      </c>
    </row>
    <row r="46" spans="1:11" ht="12.75">
      <c r="A46" s="204" t="s">
        <v>227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1" t="s">
        <v>225</v>
      </c>
      <c r="B47" s="202"/>
      <c r="C47" s="202"/>
      <c r="D47" s="202"/>
      <c r="E47" s="202"/>
      <c r="F47" s="202"/>
      <c r="G47" s="202"/>
      <c r="H47" s="203"/>
      <c r="I47" s="4">
        <v>151</v>
      </c>
      <c r="J47" s="13">
        <v>994709</v>
      </c>
      <c r="K47" s="13">
        <v>1139708</v>
      </c>
    </row>
    <row r="48" spans="1:11" ht="12.75">
      <c r="A48" s="201" t="s">
        <v>245</v>
      </c>
      <c r="B48" s="202"/>
      <c r="C48" s="202"/>
      <c r="D48" s="202"/>
      <c r="E48" s="202"/>
      <c r="F48" s="202"/>
      <c r="G48" s="202"/>
      <c r="H48" s="203"/>
      <c r="I48" s="4">
        <v>152</v>
      </c>
      <c r="J48" s="12">
        <f>J44-J47</f>
        <v>882773</v>
      </c>
      <c r="K48" s="12">
        <f>K44-K47</f>
        <v>1265966</v>
      </c>
    </row>
    <row r="49" spans="1:11" ht="12.75">
      <c r="A49" s="204" t="s">
        <v>200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">
        <f>IF(J48&gt;0,J48,0)</f>
        <v>882773</v>
      </c>
      <c r="K49" s="12">
        <f>IF(K48&gt;0,K48,0)</f>
        <v>1265966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0" t="s">
        <v>120</v>
      </c>
      <c r="B51" s="218"/>
      <c r="C51" s="218"/>
      <c r="D51" s="218"/>
      <c r="E51" s="218"/>
      <c r="F51" s="218"/>
      <c r="G51" s="218"/>
      <c r="H51" s="218"/>
      <c r="I51" s="233"/>
      <c r="J51" s="233"/>
      <c r="K51" s="234"/>
    </row>
    <row r="52" spans="1:11" ht="12.75">
      <c r="A52" s="198" t="s">
        <v>194</v>
      </c>
      <c r="B52" s="199"/>
      <c r="C52" s="199"/>
      <c r="D52" s="199"/>
      <c r="E52" s="199"/>
      <c r="F52" s="199"/>
      <c r="G52" s="199"/>
      <c r="H52" s="199"/>
      <c r="I52" s="221"/>
      <c r="J52" s="221"/>
      <c r="K52" s="222"/>
    </row>
    <row r="53" spans="1:11" ht="12.75">
      <c r="A53" s="235" t="s">
        <v>242</v>
      </c>
      <c r="B53" s="236"/>
      <c r="C53" s="236"/>
      <c r="D53" s="236"/>
      <c r="E53" s="236"/>
      <c r="F53" s="236"/>
      <c r="G53" s="236"/>
      <c r="H53" s="237"/>
      <c r="I53" s="4">
        <v>155</v>
      </c>
      <c r="J53" s="13">
        <v>899181</v>
      </c>
      <c r="K53" s="13">
        <v>1269892</v>
      </c>
    </row>
    <row r="54" spans="1:11" ht="12.75">
      <c r="A54" s="235" t="s">
        <v>243</v>
      </c>
      <c r="B54" s="236"/>
      <c r="C54" s="236"/>
      <c r="D54" s="236"/>
      <c r="E54" s="236"/>
      <c r="F54" s="236"/>
      <c r="G54" s="236"/>
      <c r="H54" s="237"/>
      <c r="I54" s="4">
        <v>156</v>
      </c>
      <c r="J54" s="14">
        <v>-16408</v>
      </c>
      <c r="K54" s="14">
        <v>-3924</v>
      </c>
    </row>
    <row r="55" spans="1:11" ht="12.75">
      <c r="A55" s="210" t="s">
        <v>197</v>
      </c>
      <c r="B55" s="218"/>
      <c r="C55" s="218"/>
      <c r="D55" s="218"/>
      <c r="E55" s="218"/>
      <c r="F55" s="218"/>
      <c r="G55" s="218"/>
      <c r="H55" s="218"/>
      <c r="I55" s="233"/>
      <c r="J55" s="233"/>
      <c r="K55" s="234"/>
    </row>
    <row r="56" spans="1:11" ht="12.75">
      <c r="A56" s="198" t="s">
        <v>212</v>
      </c>
      <c r="B56" s="199"/>
      <c r="C56" s="199"/>
      <c r="D56" s="199"/>
      <c r="E56" s="199"/>
      <c r="F56" s="199"/>
      <c r="G56" s="199"/>
      <c r="H56" s="200"/>
      <c r="I56" s="21">
        <v>157</v>
      </c>
      <c r="J56" s="11">
        <v>882773</v>
      </c>
      <c r="K56" s="11">
        <v>1265968</v>
      </c>
    </row>
    <row r="57" spans="1:11" ht="12.75">
      <c r="A57" s="201" t="s">
        <v>229</v>
      </c>
      <c r="B57" s="202"/>
      <c r="C57" s="202"/>
      <c r="D57" s="202"/>
      <c r="E57" s="202"/>
      <c r="F57" s="202"/>
      <c r="G57" s="202"/>
      <c r="H57" s="203"/>
      <c r="I57" s="4">
        <v>158</v>
      </c>
      <c r="J57" s="12">
        <f>SUM(J58:J64)</f>
        <v>114880</v>
      </c>
      <c r="K57" s="12">
        <f>SUM(K58:K64)</f>
        <v>9310</v>
      </c>
    </row>
    <row r="58" spans="1:11" ht="12.75">
      <c r="A58" s="201" t="s">
        <v>236</v>
      </c>
      <c r="B58" s="202"/>
      <c r="C58" s="202"/>
      <c r="D58" s="202"/>
      <c r="E58" s="202"/>
      <c r="F58" s="202"/>
      <c r="G58" s="202"/>
      <c r="H58" s="203"/>
      <c r="I58" s="4">
        <v>159</v>
      </c>
      <c r="J58" s="13"/>
      <c r="K58" s="13"/>
    </row>
    <row r="59" spans="1:11" ht="26.25" customHeight="1">
      <c r="A59" s="201" t="s">
        <v>237</v>
      </c>
      <c r="B59" s="202"/>
      <c r="C59" s="202"/>
      <c r="D59" s="202"/>
      <c r="E59" s="202"/>
      <c r="F59" s="202"/>
      <c r="G59" s="202"/>
      <c r="H59" s="203"/>
      <c r="I59" s="4">
        <v>160</v>
      </c>
      <c r="J59" s="13"/>
      <c r="K59" s="13"/>
    </row>
    <row r="60" spans="1:11" ht="24" customHeight="1">
      <c r="A60" s="201" t="s">
        <v>45</v>
      </c>
      <c r="B60" s="202"/>
      <c r="C60" s="202"/>
      <c r="D60" s="202"/>
      <c r="E60" s="202"/>
      <c r="F60" s="202"/>
      <c r="G60" s="202"/>
      <c r="H60" s="203"/>
      <c r="I60" s="4">
        <v>161</v>
      </c>
      <c r="J60" s="13">
        <v>114880</v>
      </c>
      <c r="K60" s="13">
        <v>9310</v>
      </c>
    </row>
    <row r="61" spans="1:11" ht="12.75">
      <c r="A61" s="201" t="s">
        <v>238</v>
      </c>
      <c r="B61" s="202"/>
      <c r="C61" s="202"/>
      <c r="D61" s="202"/>
      <c r="E61" s="202"/>
      <c r="F61" s="202"/>
      <c r="G61" s="202"/>
      <c r="H61" s="203"/>
      <c r="I61" s="4">
        <v>162</v>
      </c>
      <c r="J61" s="13"/>
      <c r="K61" s="13"/>
    </row>
    <row r="62" spans="1:11" ht="12.75">
      <c r="A62" s="201" t="s">
        <v>239</v>
      </c>
      <c r="B62" s="202"/>
      <c r="C62" s="202"/>
      <c r="D62" s="202"/>
      <c r="E62" s="202"/>
      <c r="F62" s="202"/>
      <c r="G62" s="202"/>
      <c r="H62" s="203"/>
      <c r="I62" s="4">
        <v>163</v>
      </c>
      <c r="J62" s="13"/>
      <c r="K62" s="13"/>
    </row>
    <row r="63" spans="1:11" ht="12.75">
      <c r="A63" s="201" t="s">
        <v>240</v>
      </c>
      <c r="B63" s="202"/>
      <c r="C63" s="202"/>
      <c r="D63" s="202"/>
      <c r="E63" s="202"/>
      <c r="F63" s="202"/>
      <c r="G63" s="202"/>
      <c r="H63" s="203"/>
      <c r="I63" s="4">
        <v>164</v>
      </c>
      <c r="J63" s="13"/>
      <c r="K63" s="13"/>
    </row>
    <row r="64" spans="1:11" ht="12.75">
      <c r="A64" s="201" t="s">
        <v>241</v>
      </c>
      <c r="B64" s="202"/>
      <c r="C64" s="202"/>
      <c r="D64" s="202"/>
      <c r="E64" s="202"/>
      <c r="F64" s="202"/>
      <c r="G64" s="202"/>
      <c r="H64" s="203"/>
      <c r="I64" s="4">
        <v>165</v>
      </c>
      <c r="J64" s="13"/>
      <c r="K64" s="13"/>
    </row>
    <row r="65" spans="1:11" ht="12.75">
      <c r="A65" s="201" t="s">
        <v>230</v>
      </c>
      <c r="B65" s="202"/>
      <c r="C65" s="202"/>
      <c r="D65" s="202"/>
      <c r="E65" s="202"/>
      <c r="F65" s="202"/>
      <c r="G65" s="202"/>
      <c r="H65" s="203"/>
      <c r="I65" s="4">
        <v>166</v>
      </c>
      <c r="J65" s="13">
        <v>22976</v>
      </c>
      <c r="K65" s="13">
        <v>1862</v>
      </c>
    </row>
    <row r="66" spans="1:11" ht="12.75">
      <c r="A66" s="201" t="s">
        <v>201</v>
      </c>
      <c r="B66" s="202"/>
      <c r="C66" s="202"/>
      <c r="D66" s="202"/>
      <c r="E66" s="202"/>
      <c r="F66" s="202"/>
      <c r="G66" s="202"/>
      <c r="H66" s="203"/>
      <c r="I66" s="4">
        <v>167</v>
      </c>
      <c r="J66" s="12">
        <f>J57-J65</f>
        <v>91904</v>
      </c>
      <c r="K66" s="12">
        <f>K57-K65</f>
        <v>7448</v>
      </c>
    </row>
    <row r="67" spans="1:11" ht="12.75">
      <c r="A67" s="201" t="s">
        <v>202</v>
      </c>
      <c r="B67" s="202"/>
      <c r="C67" s="202"/>
      <c r="D67" s="202"/>
      <c r="E67" s="202"/>
      <c r="F67" s="202"/>
      <c r="G67" s="202"/>
      <c r="H67" s="203"/>
      <c r="I67" s="4">
        <v>168</v>
      </c>
      <c r="J67" s="18">
        <f>J56+J66</f>
        <v>974677</v>
      </c>
      <c r="K67" s="18">
        <f>K56+K66</f>
        <v>1273416</v>
      </c>
    </row>
    <row r="68" spans="1:11" ht="12.75">
      <c r="A68" s="210" t="s">
        <v>196</v>
      </c>
      <c r="B68" s="218"/>
      <c r="C68" s="218"/>
      <c r="D68" s="218"/>
      <c r="E68" s="218"/>
      <c r="F68" s="218"/>
      <c r="G68" s="218"/>
      <c r="H68" s="218"/>
      <c r="I68" s="233"/>
      <c r="J68" s="233"/>
      <c r="K68" s="234"/>
    </row>
    <row r="69" spans="1:11" ht="12.75">
      <c r="A69" s="198" t="s">
        <v>195</v>
      </c>
      <c r="B69" s="199"/>
      <c r="C69" s="199"/>
      <c r="D69" s="199"/>
      <c r="E69" s="199"/>
      <c r="F69" s="199"/>
      <c r="G69" s="199"/>
      <c r="H69" s="199"/>
      <c r="I69" s="221"/>
      <c r="J69" s="221"/>
      <c r="K69" s="222"/>
    </row>
    <row r="70" spans="1:11" ht="12.75">
      <c r="A70" s="235" t="s">
        <v>242</v>
      </c>
      <c r="B70" s="236"/>
      <c r="C70" s="236"/>
      <c r="D70" s="236"/>
      <c r="E70" s="236"/>
      <c r="F70" s="236"/>
      <c r="G70" s="236"/>
      <c r="H70" s="237"/>
      <c r="I70" s="4">
        <v>169</v>
      </c>
      <c r="J70" s="13">
        <v>991085</v>
      </c>
      <c r="K70" s="13">
        <v>1277340</v>
      </c>
    </row>
    <row r="71" spans="1:11" ht="12.75">
      <c r="A71" s="238" t="s">
        <v>243</v>
      </c>
      <c r="B71" s="239"/>
      <c r="C71" s="239"/>
      <c r="D71" s="239"/>
      <c r="E71" s="239"/>
      <c r="F71" s="239"/>
      <c r="G71" s="239"/>
      <c r="H71" s="240"/>
      <c r="I71" s="7">
        <v>170</v>
      </c>
      <c r="J71" s="14">
        <v>-16408</v>
      </c>
      <c r="K71" s="14">
        <v>-3924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K46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6" sqref="A16:H16"/>
    </sheetView>
  </sheetViews>
  <sheetFormatPr defaultColWidth="9.140625" defaultRowHeight="12.75"/>
  <cols>
    <col min="10" max="10" width="11.140625" style="0" bestFit="1" customWidth="1"/>
    <col min="11" max="11" width="10.8515625" style="0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180"/>
    </row>
    <row r="2" spans="1:11" ht="12.75">
      <c r="A2" s="245" t="s">
        <v>369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>
      <c r="A4" s="247" t="s">
        <v>363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76" t="s">
        <v>290</v>
      </c>
      <c r="J5" s="77" t="s">
        <v>156</v>
      </c>
      <c r="K5" s="77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78">
        <v>2</v>
      </c>
      <c r="J6" s="79" t="s">
        <v>294</v>
      </c>
      <c r="K6" s="79" t="s">
        <v>295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5" t="s">
        <v>40</v>
      </c>
      <c r="B8" s="186"/>
      <c r="C8" s="186"/>
      <c r="D8" s="186"/>
      <c r="E8" s="186"/>
      <c r="F8" s="186"/>
      <c r="G8" s="186"/>
      <c r="H8" s="186"/>
      <c r="I8" s="4">
        <v>1</v>
      </c>
      <c r="J8" s="13">
        <v>1877481</v>
      </c>
      <c r="K8" s="13">
        <v>2405676</v>
      </c>
    </row>
    <row r="9" spans="1:11" ht="12.75">
      <c r="A9" s="185" t="s">
        <v>41</v>
      </c>
      <c r="B9" s="186"/>
      <c r="C9" s="186"/>
      <c r="D9" s="186"/>
      <c r="E9" s="186"/>
      <c r="F9" s="186"/>
      <c r="G9" s="186"/>
      <c r="H9" s="186"/>
      <c r="I9" s="4">
        <v>2</v>
      </c>
      <c r="J9" s="13">
        <v>18577860</v>
      </c>
      <c r="K9" s="13">
        <v>21293546</v>
      </c>
    </row>
    <row r="10" spans="1:11" ht="12.75">
      <c r="A10" s="185" t="s">
        <v>42</v>
      </c>
      <c r="B10" s="186"/>
      <c r="C10" s="186"/>
      <c r="D10" s="186"/>
      <c r="E10" s="186"/>
      <c r="F10" s="186"/>
      <c r="G10" s="186"/>
      <c r="H10" s="186"/>
      <c r="I10" s="4">
        <v>3</v>
      </c>
      <c r="J10" s="13">
        <v>0</v>
      </c>
      <c r="K10" s="13">
        <v>0</v>
      </c>
    </row>
    <row r="11" spans="1:11" ht="12.75">
      <c r="A11" s="185" t="s">
        <v>43</v>
      </c>
      <c r="B11" s="186"/>
      <c r="C11" s="186"/>
      <c r="D11" s="186"/>
      <c r="E11" s="186"/>
      <c r="F11" s="186"/>
      <c r="G11" s="186"/>
      <c r="H11" s="186"/>
      <c r="I11" s="4">
        <v>4</v>
      </c>
      <c r="J11" s="13">
        <v>29366951</v>
      </c>
      <c r="K11" s="13"/>
    </row>
    <row r="12" spans="1:11" ht="12.75">
      <c r="A12" s="185" t="s">
        <v>44</v>
      </c>
      <c r="B12" s="186"/>
      <c r="C12" s="186"/>
      <c r="D12" s="186"/>
      <c r="E12" s="186"/>
      <c r="F12" s="186"/>
      <c r="G12" s="186"/>
      <c r="H12" s="186"/>
      <c r="I12" s="4">
        <v>5</v>
      </c>
      <c r="J12" s="13">
        <v>1191746</v>
      </c>
      <c r="K12" s="13">
        <v>38728252</v>
      </c>
    </row>
    <row r="13" spans="1:11" ht="12.75">
      <c r="A13" s="185" t="s">
        <v>53</v>
      </c>
      <c r="B13" s="186"/>
      <c r="C13" s="186"/>
      <c r="D13" s="186"/>
      <c r="E13" s="186"/>
      <c r="F13" s="186"/>
      <c r="G13" s="186"/>
      <c r="H13" s="186"/>
      <c r="I13" s="4">
        <v>6</v>
      </c>
      <c r="J13" s="13">
        <v>48633975</v>
      </c>
      <c r="K13" s="13">
        <v>39076288</v>
      </c>
    </row>
    <row r="14" spans="1:11" ht="12.75">
      <c r="A14" s="201" t="s">
        <v>163</v>
      </c>
      <c r="B14" s="202"/>
      <c r="C14" s="202"/>
      <c r="D14" s="202"/>
      <c r="E14" s="202"/>
      <c r="F14" s="202"/>
      <c r="G14" s="202"/>
      <c r="H14" s="202"/>
      <c r="I14" s="4">
        <v>7</v>
      </c>
      <c r="J14" s="12">
        <f>SUM(J8:J13)</f>
        <v>99648013</v>
      </c>
      <c r="K14" s="12">
        <f>SUM(K8:K13)</f>
        <v>101503762</v>
      </c>
    </row>
    <row r="15" spans="1:11" ht="12.75">
      <c r="A15" s="185" t="s">
        <v>54</v>
      </c>
      <c r="B15" s="186"/>
      <c r="C15" s="186"/>
      <c r="D15" s="186"/>
      <c r="E15" s="186"/>
      <c r="F15" s="186"/>
      <c r="G15" s="186"/>
      <c r="H15" s="186"/>
      <c r="I15" s="4">
        <v>8</v>
      </c>
      <c r="J15" s="13">
        <v>78794561</v>
      </c>
      <c r="K15" s="13">
        <v>53604973</v>
      </c>
    </row>
    <row r="16" spans="1:11" ht="12.75">
      <c r="A16" s="185" t="s">
        <v>55</v>
      </c>
      <c r="B16" s="186"/>
      <c r="C16" s="186"/>
      <c r="D16" s="186"/>
      <c r="E16" s="186"/>
      <c r="F16" s="186"/>
      <c r="G16" s="186"/>
      <c r="H16" s="186"/>
      <c r="I16" s="4">
        <v>9</v>
      </c>
      <c r="J16" s="13">
        <v>0</v>
      </c>
      <c r="K16" s="13">
        <v>26808305</v>
      </c>
    </row>
    <row r="17" spans="1:11" ht="12.75">
      <c r="A17" s="185" t="s">
        <v>56</v>
      </c>
      <c r="B17" s="186"/>
      <c r="C17" s="186"/>
      <c r="D17" s="186"/>
      <c r="E17" s="186"/>
      <c r="F17" s="186"/>
      <c r="G17" s="186"/>
      <c r="H17" s="186"/>
      <c r="I17" s="4">
        <v>10</v>
      </c>
      <c r="J17" s="13">
        <v>0</v>
      </c>
      <c r="K17" s="13">
        <v>0</v>
      </c>
    </row>
    <row r="18" spans="1:11" ht="12.75">
      <c r="A18" s="185" t="s">
        <v>57</v>
      </c>
      <c r="B18" s="186"/>
      <c r="C18" s="186"/>
      <c r="D18" s="186"/>
      <c r="E18" s="186"/>
      <c r="F18" s="186"/>
      <c r="G18" s="186"/>
      <c r="H18" s="186"/>
      <c r="I18" s="4">
        <v>11</v>
      </c>
      <c r="J18" s="13">
        <v>51233050</v>
      </c>
      <c r="K18" s="13">
        <v>32549453</v>
      </c>
    </row>
    <row r="19" spans="1:11" ht="12.75">
      <c r="A19" s="201" t="s">
        <v>164</v>
      </c>
      <c r="B19" s="202"/>
      <c r="C19" s="202"/>
      <c r="D19" s="202"/>
      <c r="E19" s="202"/>
      <c r="F19" s="202"/>
      <c r="G19" s="202"/>
      <c r="H19" s="202"/>
      <c r="I19" s="4">
        <v>12</v>
      </c>
      <c r="J19" s="12">
        <f>SUM(J15:J18)</f>
        <v>130027611</v>
      </c>
      <c r="K19" s="12">
        <f>SUM(K15:K18)</f>
        <v>112962731</v>
      </c>
    </row>
    <row r="20" spans="1:11" ht="12.75">
      <c r="A20" s="201" t="s">
        <v>36</v>
      </c>
      <c r="B20" s="202"/>
      <c r="C20" s="202"/>
      <c r="D20" s="202"/>
      <c r="E20" s="202"/>
      <c r="F20" s="202"/>
      <c r="G20" s="202"/>
      <c r="H20" s="202"/>
      <c r="I20" s="4">
        <v>13</v>
      </c>
      <c r="J20" s="12">
        <f>IF(J14&gt;J19,J14-J19,0)</f>
        <v>0</v>
      </c>
      <c r="K20" s="12">
        <f>IF(K14&gt;K19,K14-K19,0)</f>
        <v>0</v>
      </c>
    </row>
    <row r="21" spans="1:11" ht="12.75">
      <c r="A21" s="201" t="s">
        <v>37</v>
      </c>
      <c r="B21" s="202"/>
      <c r="C21" s="202"/>
      <c r="D21" s="202"/>
      <c r="E21" s="202"/>
      <c r="F21" s="202"/>
      <c r="G21" s="202"/>
      <c r="H21" s="202"/>
      <c r="I21" s="4">
        <v>14</v>
      </c>
      <c r="J21" s="12">
        <f>IF(J19&gt;J14,J19-J14,0)</f>
        <v>30379598</v>
      </c>
      <c r="K21" s="12">
        <f>IF(K19&gt;K14,K19-K14,0)</f>
        <v>11458969</v>
      </c>
    </row>
    <row r="22" spans="1:11" ht="12.75">
      <c r="A22" s="252" t="s">
        <v>165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185" t="s">
        <v>185</v>
      </c>
      <c r="B23" s="186"/>
      <c r="C23" s="186"/>
      <c r="D23" s="186"/>
      <c r="E23" s="186"/>
      <c r="F23" s="186"/>
      <c r="G23" s="186"/>
      <c r="H23" s="186"/>
      <c r="I23" s="4">
        <v>15</v>
      </c>
      <c r="J23" s="13">
        <v>1496205</v>
      </c>
      <c r="K23" s="13">
        <v>0</v>
      </c>
    </row>
    <row r="24" spans="1:11" ht="12.75">
      <c r="A24" s="185" t="s">
        <v>186</v>
      </c>
      <c r="B24" s="186"/>
      <c r="C24" s="186"/>
      <c r="D24" s="186"/>
      <c r="E24" s="186"/>
      <c r="F24" s="186"/>
      <c r="G24" s="186"/>
      <c r="H24" s="186"/>
      <c r="I24" s="4">
        <v>16</v>
      </c>
      <c r="J24" s="13"/>
      <c r="K24" s="13"/>
    </row>
    <row r="25" spans="1:11" ht="12.75">
      <c r="A25" s="185" t="s">
        <v>187</v>
      </c>
      <c r="B25" s="186"/>
      <c r="C25" s="186"/>
      <c r="D25" s="186"/>
      <c r="E25" s="186"/>
      <c r="F25" s="186"/>
      <c r="G25" s="186"/>
      <c r="H25" s="186"/>
      <c r="I25" s="4">
        <v>17</v>
      </c>
      <c r="J25" s="13">
        <v>30158136</v>
      </c>
      <c r="K25" s="13">
        <v>53103265</v>
      </c>
    </row>
    <row r="26" spans="1:11" ht="12.75">
      <c r="A26" s="185" t="s">
        <v>188</v>
      </c>
      <c r="B26" s="186"/>
      <c r="C26" s="186"/>
      <c r="D26" s="186"/>
      <c r="E26" s="186"/>
      <c r="F26" s="186"/>
      <c r="G26" s="186"/>
      <c r="H26" s="186"/>
      <c r="I26" s="4">
        <v>18</v>
      </c>
      <c r="J26" s="13">
        <v>4216</v>
      </c>
      <c r="K26" s="13">
        <v>19678</v>
      </c>
    </row>
    <row r="27" spans="1:11" ht="12.75">
      <c r="A27" s="185" t="s">
        <v>189</v>
      </c>
      <c r="B27" s="186"/>
      <c r="C27" s="186"/>
      <c r="D27" s="186"/>
      <c r="E27" s="186"/>
      <c r="F27" s="186"/>
      <c r="G27" s="186"/>
      <c r="H27" s="186"/>
      <c r="I27" s="4">
        <v>19</v>
      </c>
      <c r="J27" s="13">
        <v>5386796</v>
      </c>
      <c r="K27" s="13">
        <v>188479426</v>
      </c>
    </row>
    <row r="28" spans="1:11" ht="12.75">
      <c r="A28" s="201" t="s">
        <v>174</v>
      </c>
      <c r="B28" s="202"/>
      <c r="C28" s="202"/>
      <c r="D28" s="202"/>
      <c r="E28" s="202"/>
      <c r="F28" s="202"/>
      <c r="G28" s="202"/>
      <c r="H28" s="202"/>
      <c r="I28" s="4">
        <v>20</v>
      </c>
      <c r="J28" s="12">
        <f>SUM(J23:J27)</f>
        <v>37045353</v>
      </c>
      <c r="K28" s="12">
        <f>SUM(K23:K27)</f>
        <v>241602369</v>
      </c>
    </row>
    <row r="29" spans="1:11" ht="12.75">
      <c r="A29" s="185" t="s">
        <v>121</v>
      </c>
      <c r="B29" s="186"/>
      <c r="C29" s="186"/>
      <c r="D29" s="186"/>
      <c r="E29" s="186"/>
      <c r="F29" s="186"/>
      <c r="G29" s="186"/>
      <c r="H29" s="186"/>
      <c r="I29" s="4">
        <v>21</v>
      </c>
      <c r="J29" s="13">
        <v>152016155</v>
      </c>
      <c r="K29" s="13">
        <v>59457503</v>
      </c>
    </row>
    <row r="30" spans="1:11" ht="12.75">
      <c r="A30" s="185" t="s">
        <v>122</v>
      </c>
      <c r="B30" s="186"/>
      <c r="C30" s="186"/>
      <c r="D30" s="186"/>
      <c r="E30" s="186"/>
      <c r="F30" s="186"/>
      <c r="G30" s="186"/>
      <c r="H30" s="186"/>
      <c r="I30" s="4">
        <v>22</v>
      </c>
      <c r="J30" s="13"/>
      <c r="K30" s="13"/>
    </row>
    <row r="31" spans="1:11" ht="12.75">
      <c r="A31" s="185" t="s">
        <v>16</v>
      </c>
      <c r="B31" s="186"/>
      <c r="C31" s="186"/>
      <c r="D31" s="186"/>
      <c r="E31" s="186"/>
      <c r="F31" s="186"/>
      <c r="G31" s="186"/>
      <c r="H31" s="186"/>
      <c r="I31" s="4">
        <v>23</v>
      </c>
      <c r="J31" s="13">
        <v>288026808</v>
      </c>
      <c r="K31" s="13">
        <v>53102943</v>
      </c>
    </row>
    <row r="32" spans="1:11" ht="12.75">
      <c r="A32" s="201" t="s">
        <v>5</v>
      </c>
      <c r="B32" s="202"/>
      <c r="C32" s="202"/>
      <c r="D32" s="202"/>
      <c r="E32" s="202"/>
      <c r="F32" s="202"/>
      <c r="G32" s="202"/>
      <c r="H32" s="202"/>
      <c r="I32" s="4">
        <v>24</v>
      </c>
      <c r="J32" s="12">
        <f>SUM(J29:J31)</f>
        <v>440042963</v>
      </c>
      <c r="K32" s="12">
        <f>SUM(K29:K31)</f>
        <v>112560446</v>
      </c>
    </row>
    <row r="33" spans="1:11" ht="12.75">
      <c r="A33" s="201" t="s">
        <v>38</v>
      </c>
      <c r="B33" s="202"/>
      <c r="C33" s="202"/>
      <c r="D33" s="202"/>
      <c r="E33" s="202"/>
      <c r="F33" s="202"/>
      <c r="G33" s="202"/>
      <c r="H33" s="202"/>
      <c r="I33" s="4">
        <v>25</v>
      </c>
      <c r="J33" s="12">
        <f>IF(J28&gt;J32,J28-J32,0)</f>
        <v>0</v>
      </c>
      <c r="K33" s="12">
        <f>IF(K28&gt;K32,K28-K32,0)</f>
        <v>129041923</v>
      </c>
    </row>
    <row r="34" spans="1:11" ht="12.75">
      <c r="A34" s="201" t="s">
        <v>39</v>
      </c>
      <c r="B34" s="202"/>
      <c r="C34" s="202"/>
      <c r="D34" s="202"/>
      <c r="E34" s="202"/>
      <c r="F34" s="202"/>
      <c r="G34" s="202"/>
      <c r="H34" s="202"/>
      <c r="I34" s="4">
        <v>26</v>
      </c>
      <c r="J34" s="12">
        <f>IF(J32&gt;J28,J32-J28,0)</f>
        <v>402997610</v>
      </c>
      <c r="K34" s="12">
        <f>IF(K32&gt;K28,K32-K28,0)</f>
        <v>0</v>
      </c>
    </row>
    <row r="35" spans="1:11" ht="12.75">
      <c r="A35" s="252" t="s">
        <v>166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</row>
    <row r="36" spans="1:11" ht="12.75">
      <c r="A36" s="185" t="s">
        <v>180</v>
      </c>
      <c r="B36" s="186"/>
      <c r="C36" s="186"/>
      <c r="D36" s="186"/>
      <c r="E36" s="186"/>
      <c r="F36" s="186"/>
      <c r="G36" s="186"/>
      <c r="H36" s="186"/>
      <c r="I36" s="4">
        <v>27</v>
      </c>
      <c r="J36" s="8"/>
      <c r="K36" s="13"/>
    </row>
    <row r="37" spans="1:11" ht="12.75">
      <c r="A37" s="185" t="s">
        <v>29</v>
      </c>
      <c r="B37" s="186"/>
      <c r="C37" s="186"/>
      <c r="D37" s="186"/>
      <c r="E37" s="186"/>
      <c r="F37" s="186"/>
      <c r="G37" s="186"/>
      <c r="H37" s="186"/>
      <c r="I37" s="4">
        <v>28</v>
      </c>
      <c r="J37" s="13">
        <v>747819207</v>
      </c>
      <c r="K37" s="13">
        <v>987821522</v>
      </c>
    </row>
    <row r="38" spans="1:11" ht="12.75">
      <c r="A38" s="185" t="s">
        <v>30</v>
      </c>
      <c r="B38" s="186"/>
      <c r="C38" s="186"/>
      <c r="D38" s="186"/>
      <c r="E38" s="186"/>
      <c r="F38" s="186"/>
      <c r="G38" s="186"/>
      <c r="H38" s="186"/>
      <c r="I38" s="4">
        <v>29</v>
      </c>
      <c r="J38" s="13">
        <v>429049845</v>
      </c>
      <c r="K38" s="13">
        <v>57297286</v>
      </c>
    </row>
    <row r="39" spans="1:11" ht="12.75">
      <c r="A39" s="201" t="s">
        <v>70</v>
      </c>
      <c r="B39" s="202"/>
      <c r="C39" s="202"/>
      <c r="D39" s="202"/>
      <c r="E39" s="202"/>
      <c r="F39" s="202"/>
      <c r="G39" s="202"/>
      <c r="H39" s="202"/>
      <c r="I39" s="4">
        <v>30</v>
      </c>
      <c r="J39" s="12">
        <f>SUM(J36:J38)</f>
        <v>1176869052</v>
      </c>
      <c r="K39" s="12">
        <f>SUM(K36:K38)</f>
        <v>1045118808</v>
      </c>
    </row>
    <row r="40" spans="1:11" ht="12.75">
      <c r="A40" s="185" t="s">
        <v>31</v>
      </c>
      <c r="B40" s="186"/>
      <c r="C40" s="186"/>
      <c r="D40" s="186"/>
      <c r="E40" s="186"/>
      <c r="F40" s="186"/>
      <c r="G40" s="186"/>
      <c r="H40" s="186"/>
      <c r="I40" s="4">
        <v>31</v>
      </c>
      <c r="J40" s="13">
        <v>717243498</v>
      </c>
      <c r="K40" s="13">
        <v>744529178</v>
      </c>
    </row>
    <row r="41" spans="1:11" ht="12.75">
      <c r="A41" s="185" t="s">
        <v>32</v>
      </c>
      <c r="B41" s="186"/>
      <c r="C41" s="186"/>
      <c r="D41" s="186"/>
      <c r="E41" s="186"/>
      <c r="F41" s="186"/>
      <c r="G41" s="186"/>
      <c r="H41" s="186"/>
      <c r="I41" s="4">
        <v>32</v>
      </c>
      <c r="J41" s="13">
        <v>0</v>
      </c>
      <c r="K41" s="13">
        <v>1281744</v>
      </c>
    </row>
    <row r="42" spans="1:11" ht="12.75">
      <c r="A42" s="185" t="s">
        <v>33</v>
      </c>
      <c r="B42" s="186"/>
      <c r="C42" s="186"/>
      <c r="D42" s="186"/>
      <c r="E42" s="186"/>
      <c r="F42" s="186"/>
      <c r="G42" s="186"/>
      <c r="H42" s="186"/>
      <c r="I42" s="4">
        <v>33</v>
      </c>
      <c r="J42" s="13"/>
      <c r="K42" s="13"/>
    </row>
    <row r="43" spans="1:11" ht="12.75">
      <c r="A43" s="185" t="s">
        <v>34</v>
      </c>
      <c r="B43" s="186"/>
      <c r="C43" s="186"/>
      <c r="D43" s="186"/>
      <c r="E43" s="186"/>
      <c r="F43" s="186"/>
      <c r="G43" s="186"/>
      <c r="H43" s="186"/>
      <c r="I43" s="4">
        <v>34</v>
      </c>
      <c r="J43" s="13">
        <v>0</v>
      </c>
      <c r="K43" s="13">
        <v>133749</v>
      </c>
    </row>
    <row r="44" spans="1:11" ht="12.75">
      <c r="A44" s="185" t="s">
        <v>35</v>
      </c>
      <c r="B44" s="186"/>
      <c r="C44" s="186"/>
      <c r="D44" s="186"/>
      <c r="E44" s="186"/>
      <c r="F44" s="186"/>
      <c r="G44" s="186"/>
      <c r="H44" s="186"/>
      <c r="I44" s="4">
        <v>35</v>
      </c>
      <c r="J44" s="13">
        <v>16725379</v>
      </c>
      <c r="K44" s="13">
        <v>302702113</v>
      </c>
    </row>
    <row r="45" spans="1:11" ht="12.75">
      <c r="A45" s="201" t="s">
        <v>71</v>
      </c>
      <c r="B45" s="202"/>
      <c r="C45" s="202"/>
      <c r="D45" s="202"/>
      <c r="E45" s="202"/>
      <c r="F45" s="202"/>
      <c r="G45" s="202"/>
      <c r="H45" s="202"/>
      <c r="I45" s="4">
        <v>36</v>
      </c>
      <c r="J45" s="12">
        <f>SUM(J40:J44)</f>
        <v>733968877</v>
      </c>
      <c r="K45" s="12">
        <f>SUM(K40:K44)</f>
        <v>1048646784</v>
      </c>
    </row>
    <row r="46" spans="1:11" ht="12.75">
      <c r="A46" s="201" t="s">
        <v>17</v>
      </c>
      <c r="B46" s="202"/>
      <c r="C46" s="202"/>
      <c r="D46" s="202"/>
      <c r="E46" s="202"/>
      <c r="F46" s="202"/>
      <c r="G46" s="202"/>
      <c r="H46" s="202"/>
      <c r="I46" s="4">
        <v>37</v>
      </c>
      <c r="J46" s="12">
        <f>IF(J39&gt;J45,J39-J45,0)</f>
        <v>442900175</v>
      </c>
      <c r="K46" s="12">
        <f>IF(K39&gt;K45,K39-K45,0)</f>
        <v>0</v>
      </c>
    </row>
    <row r="47" spans="1:11" ht="12.75">
      <c r="A47" s="201" t="s">
        <v>18</v>
      </c>
      <c r="B47" s="202"/>
      <c r="C47" s="202"/>
      <c r="D47" s="202"/>
      <c r="E47" s="202"/>
      <c r="F47" s="202"/>
      <c r="G47" s="202"/>
      <c r="H47" s="202"/>
      <c r="I47" s="4">
        <v>38</v>
      </c>
      <c r="J47" s="12">
        <f>IF(J45&gt;J39,J45-J39,0)</f>
        <v>0</v>
      </c>
      <c r="K47" s="12">
        <f>IF(K45&gt;K39,K45-K39,0)</f>
        <v>3527976</v>
      </c>
    </row>
    <row r="48" spans="1:11" ht="12.75">
      <c r="A48" s="185" t="s">
        <v>72</v>
      </c>
      <c r="B48" s="186"/>
      <c r="C48" s="186"/>
      <c r="D48" s="186"/>
      <c r="E48" s="186"/>
      <c r="F48" s="186"/>
      <c r="G48" s="186"/>
      <c r="H48" s="186"/>
      <c r="I48" s="4">
        <v>39</v>
      </c>
      <c r="J48" s="12">
        <f>IF(J20-J21+J33-J34+J46-J47&gt;0,J20-J21+J33-J34+J46-J47,0)</f>
        <v>9522967</v>
      </c>
      <c r="K48" s="12">
        <f>IF(K20-K21+K33-K34+K46-K47&gt;0,K20-K21+K33-K34+K46-K47,0)</f>
        <v>114054978</v>
      </c>
    </row>
    <row r="49" spans="1:11" ht="12.75">
      <c r="A49" s="185" t="s">
        <v>73</v>
      </c>
      <c r="B49" s="186"/>
      <c r="C49" s="186"/>
      <c r="D49" s="186"/>
      <c r="E49" s="186"/>
      <c r="F49" s="186"/>
      <c r="G49" s="186"/>
      <c r="H49" s="186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5" t="s">
        <v>167</v>
      </c>
      <c r="B50" s="186"/>
      <c r="C50" s="186"/>
      <c r="D50" s="186"/>
      <c r="E50" s="186"/>
      <c r="F50" s="186"/>
      <c r="G50" s="186"/>
      <c r="H50" s="186"/>
      <c r="I50" s="4">
        <v>41</v>
      </c>
      <c r="J50" s="13">
        <v>16506168</v>
      </c>
      <c r="K50" s="13">
        <v>26029136</v>
      </c>
    </row>
    <row r="51" spans="1:11" ht="12.75">
      <c r="A51" s="185" t="s">
        <v>182</v>
      </c>
      <c r="B51" s="186"/>
      <c r="C51" s="186"/>
      <c r="D51" s="186"/>
      <c r="E51" s="186"/>
      <c r="F51" s="186"/>
      <c r="G51" s="186"/>
      <c r="H51" s="186"/>
      <c r="I51" s="4">
        <v>42</v>
      </c>
      <c r="J51" s="13">
        <v>9522968</v>
      </c>
      <c r="K51" s="13"/>
    </row>
    <row r="52" spans="1:11" ht="12.75">
      <c r="A52" s="185" t="s">
        <v>183</v>
      </c>
      <c r="B52" s="186"/>
      <c r="C52" s="186"/>
      <c r="D52" s="186"/>
      <c r="E52" s="186"/>
      <c r="F52" s="186"/>
      <c r="G52" s="186"/>
      <c r="H52" s="186"/>
      <c r="I52" s="4">
        <v>43</v>
      </c>
      <c r="J52" s="13"/>
      <c r="K52" s="13">
        <v>539594</v>
      </c>
    </row>
    <row r="53" spans="1:11" ht="12.75">
      <c r="A53" s="223" t="s">
        <v>184</v>
      </c>
      <c r="B53" s="224"/>
      <c r="C53" s="224"/>
      <c r="D53" s="224"/>
      <c r="E53" s="224"/>
      <c r="F53" s="224"/>
      <c r="G53" s="224"/>
      <c r="H53" s="224"/>
      <c r="I53" s="7">
        <v>44</v>
      </c>
      <c r="J53" s="18">
        <f>J50+J51-J52</f>
        <v>26029136</v>
      </c>
      <c r="K53" s="18">
        <f>K50+K51-K52</f>
        <v>25489542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29:K31 J23:K27 J15:K18 J8:K13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76" t="s">
        <v>290</v>
      </c>
      <c r="J5" s="77" t="s">
        <v>156</v>
      </c>
      <c r="K5" s="77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78">
        <v>2</v>
      </c>
      <c r="J6" s="79" t="s">
        <v>294</v>
      </c>
      <c r="K6" s="79" t="s">
        <v>295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5" t="s">
        <v>207</v>
      </c>
      <c r="B8" s="186"/>
      <c r="C8" s="186"/>
      <c r="D8" s="186"/>
      <c r="E8" s="186"/>
      <c r="F8" s="186"/>
      <c r="G8" s="186"/>
      <c r="H8" s="186"/>
      <c r="I8" s="4">
        <v>1</v>
      </c>
      <c r="J8" s="8"/>
      <c r="K8" s="13"/>
    </row>
    <row r="9" spans="1:11" ht="12.75">
      <c r="A9" s="185" t="s">
        <v>125</v>
      </c>
      <c r="B9" s="186"/>
      <c r="C9" s="186"/>
      <c r="D9" s="186"/>
      <c r="E9" s="186"/>
      <c r="F9" s="186"/>
      <c r="G9" s="186"/>
      <c r="H9" s="186"/>
      <c r="I9" s="4">
        <v>2</v>
      </c>
      <c r="J9" s="8"/>
      <c r="K9" s="13"/>
    </row>
    <row r="10" spans="1:11" ht="12.75">
      <c r="A10" s="185" t="s">
        <v>126</v>
      </c>
      <c r="B10" s="186"/>
      <c r="C10" s="186"/>
      <c r="D10" s="186"/>
      <c r="E10" s="186"/>
      <c r="F10" s="186"/>
      <c r="G10" s="186"/>
      <c r="H10" s="186"/>
      <c r="I10" s="4">
        <v>3</v>
      </c>
      <c r="J10" s="8"/>
      <c r="K10" s="13"/>
    </row>
    <row r="11" spans="1:11" ht="12.75">
      <c r="A11" s="185" t="s">
        <v>127</v>
      </c>
      <c r="B11" s="186"/>
      <c r="C11" s="186"/>
      <c r="D11" s="186"/>
      <c r="E11" s="186"/>
      <c r="F11" s="186"/>
      <c r="G11" s="186"/>
      <c r="H11" s="186"/>
      <c r="I11" s="4">
        <v>4</v>
      </c>
      <c r="J11" s="8"/>
      <c r="K11" s="13"/>
    </row>
    <row r="12" spans="1:11" ht="12.75">
      <c r="A12" s="185" t="s">
        <v>128</v>
      </c>
      <c r="B12" s="186"/>
      <c r="C12" s="186"/>
      <c r="D12" s="186"/>
      <c r="E12" s="186"/>
      <c r="F12" s="186"/>
      <c r="G12" s="186"/>
      <c r="H12" s="186"/>
      <c r="I12" s="4">
        <v>5</v>
      </c>
      <c r="J12" s="8"/>
      <c r="K12" s="13"/>
    </row>
    <row r="13" spans="1:11" ht="12.75">
      <c r="A13" s="201" t="s">
        <v>206</v>
      </c>
      <c r="B13" s="202"/>
      <c r="C13" s="202"/>
      <c r="D13" s="202"/>
      <c r="E13" s="202"/>
      <c r="F13" s="202"/>
      <c r="G13" s="202"/>
      <c r="H13" s="20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5" t="s">
        <v>129</v>
      </c>
      <c r="B14" s="186"/>
      <c r="C14" s="186"/>
      <c r="D14" s="186"/>
      <c r="E14" s="186"/>
      <c r="F14" s="186"/>
      <c r="G14" s="186"/>
      <c r="H14" s="186"/>
      <c r="I14" s="4">
        <v>7</v>
      </c>
      <c r="J14" s="8"/>
      <c r="K14" s="13"/>
    </row>
    <row r="15" spans="1:11" ht="12.75">
      <c r="A15" s="185" t="s">
        <v>130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/>
    </row>
    <row r="16" spans="1:11" ht="12.75">
      <c r="A16" s="185" t="s">
        <v>131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/>
    </row>
    <row r="17" spans="1:11" ht="12.75">
      <c r="A17" s="185" t="s">
        <v>132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/>
      <c r="K17" s="13"/>
    </row>
    <row r="18" spans="1:11" ht="12.75">
      <c r="A18" s="185" t="s">
        <v>133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/>
      <c r="K18" s="13"/>
    </row>
    <row r="19" spans="1:11" ht="12.75">
      <c r="A19" s="185" t="s">
        <v>134</v>
      </c>
      <c r="B19" s="186"/>
      <c r="C19" s="186"/>
      <c r="D19" s="186"/>
      <c r="E19" s="186"/>
      <c r="F19" s="186"/>
      <c r="G19" s="186"/>
      <c r="H19" s="186"/>
      <c r="I19" s="4">
        <v>12</v>
      </c>
      <c r="J19" s="8"/>
      <c r="K19" s="13"/>
    </row>
    <row r="20" spans="1:11" ht="12.75">
      <c r="A20" s="201" t="s">
        <v>47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1" t="s">
        <v>111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7" t="s">
        <v>112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2" t="s">
        <v>165</v>
      </c>
      <c r="B23" s="253"/>
      <c r="C23" s="253"/>
      <c r="D23" s="253"/>
      <c r="E23" s="253"/>
      <c r="F23" s="253"/>
      <c r="G23" s="253"/>
      <c r="H23" s="253"/>
      <c r="I23" s="254"/>
      <c r="J23" s="254"/>
      <c r="K23" s="255"/>
    </row>
    <row r="24" spans="1:11" ht="12.75">
      <c r="A24" s="185" t="s">
        <v>171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172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/>
      <c r="K25" s="13"/>
    </row>
    <row r="26" spans="1:11" ht="12.75">
      <c r="A26" s="185" t="s">
        <v>48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49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/>
      <c r="K27" s="13"/>
    </row>
    <row r="28" spans="1:11" ht="12.75">
      <c r="A28" s="185" t="s">
        <v>173</v>
      </c>
      <c r="B28" s="186"/>
      <c r="C28" s="186"/>
      <c r="D28" s="186"/>
      <c r="E28" s="186"/>
      <c r="F28" s="186"/>
      <c r="G28" s="186"/>
      <c r="H28" s="186"/>
      <c r="I28" s="4">
        <v>20</v>
      </c>
      <c r="J28" s="8"/>
      <c r="K28" s="13"/>
    </row>
    <row r="29" spans="1:11" ht="12.75">
      <c r="A29" s="201" t="s">
        <v>119</v>
      </c>
      <c r="B29" s="202"/>
      <c r="C29" s="202"/>
      <c r="D29" s="202"/>
      <c r="E29" s="202"/>
      <c r="F29" s="202"/>
      <c r="G29" s="202"/>
      <c r="H29" s="20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5" t="s">
        <v>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3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/>
    </row>
    <row r="32" spans="1:11" ht="12.75">
      <c r="A32" s="185" t="s">
        <v>4</v>
      </c>
      <c r="B32" s="186"/>
      <c r="C32" s="186"/>
      <c r="D32" s="186"/>
      <c r="E32" s="186"/>
      <c r="F32" s="186"/>
      <c r="G32" s="186"/>
      <c r="H32" s="186"/>
      <c r="I32" s="4">
        <v>24</v>
      </c>
      <c r="J32" s="8"/>
      <c r="K32" s="13"/>
    </row>
    <row r="33" spans="1:11" ht="12.75">
      <c r="A33" s="201" t="s">
        <v>50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1" t="s">
        <v>113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1" t="s">
        <v>114</v>
      </c>
      <c r="B35" s="202"/>
      <c r="C35" s="202"/>
      <c r="D35" s="202"/>
      <c r="E35" s="202"/>
      <c r="F35" s="202"/>
      <c r="G35" s="202"/>
      <c r="H35" s="20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2" t="s">
        <v>166</v>
      </c>
      <c r="B36" s="253"/>
      <c r="C36" s="253"/>
      <c r="D36" s="253"/>
      <c r="E36" s="253"/>
      <c r="F36" s="253"/>
      <c r="G36" s="253"/>
      <c r="H36" s="253"/>
      <c r="I36" s="254">
        <v>0</v>
      </c>
      <c r="J36" s="254"/>
      <c r="K36" s="255"/>
    </row>
    <row r="37" spans="1:11" ht="12.75">
      <c r="A37" s="185" t="s">
        <v>180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/>
      <c r="K37" s="13"/>
    </row>
    <row r="38" spans="1:11" ht="12.75">
      <c r="A38" s="185" t="s">
        <v>29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/>
      <c r="K38" s="13"/>
    </row>
    <row r="39" spans="1:11" ht="12.75">
      <c r="A39" s="185" t="s">
        <v>30</v>
      </c>
      <c r="B39" s="186"/>
      <c r="C39" s="186"/>
      <c r="D39" s="186"/>
      <c r="E39" s="186"/>
      <c r="F39" s="186"/>
      <c r="G39" s="186"/>
      <c r="H39" s="186"/>
      <c r="I39" s="4">
        <v>30</v>
      </c>
      <c r="J39" s="8"/>
      <c r="K39" s="13"/>
    </row>
    <row r="40" spans="1:11" ht="12.75">
      <c r="A40" s="201" t="s">
        <v>51</v>
      </c>
      <c r="B40" s="202"/>
      <c r="C40" s="202"/>
      <c r="D40" s="202"/>
      <c r="E40" s="202"/>
      <c r="F40" s="202"/>
      <c r="G40" s="202"/>
      <c r="H40" s="20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5" t="s">
        <v>31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32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/>
      <c r="K42" s="13"/>
    </row>
    <row r="43" spans="1:11" ht="12.75">
      <c r="A43" s="185" t="s">
        <v>33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/>
    </row>
    <row r="44" spans="1:11" ht="12.75">
      <c r="A44" s="185" t="s">
        <v>34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/>
      <c r="K44" s="13"/>
    </row>
    <row r="45" spans="1:11" ht="12.75">
      <c r="A45" s="185" t="s">
        <v>35</v>
      </c>
      <c r="B45" s="186"/>
      <c r="C45" s="186"/>
      <c r="D45" s="186"/>
      <c r="E45" s="186"/>
      <c r="F45" s="186"/>
      <c r="G45" s="186"/>
      <c r="H45" s="186"/>
      <c r="I45" s="4">
        <v>36</v>
      </c>
      <c r="J45" s="8"/>
      <c r="K45" s="13"/>
    </row>
    <row r="46" spans="1:11" ht="12.75">
      <c r="A46" s="201" t="s">
        <v>154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1" t="s">
        <v>168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1" t="s">
        <v>169</v>
      </c>
      <c r="B48" s="202"/>
      <c r="C48" s="202"/>
      <c r="D48" s="202"/>
      <c r="E48" s="202"/>
      <c r="F48" s="202"/>
      <c r="G48" s="202"/>
      <c r="H48" s="20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1" t="s">
        <v>155</v>
      </c>
      <c r="B49" s="202"/>
      <c r="C49" s="202"/>
      <c r="D49" s="202"/>
      <c r="E49" s="202"/>
      <c r="F49" s="202"/>
      <c r="G49" s="202"/>
      <c r="H49" s="20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1" t="s">
        <v>15</v>
      </c>
      <c r="B50" s="202"/>
      <c r="C50" s="202"/>
      <c r="D50" s="202"/>
      <c r="E50" s="202"/>
      <c r="F50" s="202"/>
      <c r="G50" s="202"/>
      <c r="H50" s="20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2"/>
      <c r="I51" s="4">
        <v>42</v>
      </c>
      <c r="J51" s="8"/>
      <c r="K51" s="13"/>
    </row>
    <row r="52" spans="1:11" ht="12.75">
      <c r="A52" s="201" t="s">
        <v>182</v>
      </c>
      <c r="B52" s="202"/>
      <c r="C52" s="202"/>
      <c r="D52" s="202"/>
      <c r="E52" s="202"/>
      <c r="F52" s="202"/>
      <c r="G52" s="202"/>
      <c r="H52" s="202"/>
      <c r="I52" s="4">
        <v>43</v>
      </c>
      <c r="J52" s="8"/>
      <c r="K52" s="13"/>
    </row>
    <row r="53" spans="1:11" ht="12.75">
      <c r="A53" s="201" t="s">
        <v>183</v>
      </c>
      <c r="B53" s="202"/>
      <c r="C53" s="202"/>
      <c r="D53" s="202"/>
      <c r="E53" s="202"/>
      <c r="F53" s="202"/>
      <c r="G53" s="202"/>
      <c r="H53" s="202"/>
      <c r="I53" s="4">
        <v>44</v>
      </c>
      <c r="J53" s="8"/>
      <c r="K53" s="13"/>
    </row>
    <row r="54" spans="1:11" ht="12.75">
      <c r="A54" s="207" t="s">
        <v>184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0" t="s">
        <v>181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21" sqref="A21:H21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86"/>
    </row>
    <row r="2" spans="1:12" ht="15.75">
      <c r="A2" s="84"/>
      <c r="B2" s="85"/>
      <c r="C2" s="277" t="s">
        <v>293</v>
      </c>
      <c r="D2" s="277"/>
      <c r="E2" s="89">
        <v>40909</v>
      </c>
      <c r="F2" s="88" t="s">
        <v>258</v>
      </c>
      <c r="G2" s="278">
        <v>41274</v>
      </c>
      <c r="H2" s="279"/>
      <c r="I2" s="85"/>
      <c r="J2" s="85"/>
      <c r="K2" s="85"/>
      <c r="L2" s="90"/>
    </row>
    <row r="3" spans="1:11" ht="24" thickBot="1">
      <c r="A3" s="280" t="s">
        <v>61</v>
      </c>
      <c r="B3" s="280"/>
      <c r="C3" s="280"/>
      <c r="D3" s="280"/>
      <c r="E3" s="280"/>
      <c r="F3" s="280"/>
      <c r="G3" s="280"/>
      <c r="H3" s="280"/>
      <c r="I3" s="91" t="s">
        <v>316</v>
      </c>
      <c r="J3" s="92" t="s">
        <v>156</v>
      </c>
      <c r="K3" s="92" t="s">
        <v>157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94">
        <v>2</v>
      </c>
      <c r="J4" s="93" t="s">
        <v>294</v>
      </c>
      <c r="K4" s="93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95">
        <v>1</v>
      </c>
      <c r="J5" s="96">
        <v>170514000</v>
      </c>
      <c r="K5" s="96">
        <v>170514000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95">
        <v>2</v>
      </c>
      <c r="J6" s="97">
        <v>0</v>
      </c>
      <c r="K6" s="97">
        <v>0</v>
      </c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95">
        <v>3</v>
      </c>
      <c r="J7" s="97">
        <v>55703785</v>
      </c>
      <c r="K7" s="97">
        <v>55570035</v>
      </c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95">
        <v>4</v>
      </c>
      <c r="J8" s="97">
        <v>85508537</v>
      </c>
      <c r="K8" s="97">
        <v>86507773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95">
        <v>5</v>
      </c>
      <c r="J9" s="97">
        <v>882773</v>
      </c>
      <c r="K9" s="97">
        <v>1265966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95">
        <v>6</v>
      </c>
      <c r="J10" s="97"/>
      <c r="K10" s="97"/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95">
        <v>7</v>
      </c>
      <c r="J11" s="97"/>
      <c r="K11" s="97"/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95">
        <v>8</v>
      </c>
      <c r="J12" s="97"/>
      <c r="K12" s="97"/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95">
        <v>9</v>
      </c>
      <c r="J13" s="97">
        <v>91903</v>
      </c>
      <c r="K13" s="97">
        <v>99352</v>
      </c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95">
        <v>10</v>
      </c>
      <c r="J14" s="98">
        <f>SUM(J5:J13)</f>
        <v>312700998</v>
      </c>
      <c r="K14" s="98">
        <f>SUM(K5:K13)</f>
        <v>313957126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95">
        <v>11</v>
      </c>
      <c r="J15" s="97"/>
      <c r="K15" s="97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95">
        <v>12</v>
      </c>
      <c r="J16" s="97"/>
      <c r="K16" s="97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95">
        <v>13</v>
      </c>
      <c r="J17" s="97"/>
      <c r="K17" s="97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95">
        <v>14</v>
      </c>
      <c r="J18" s="97"/>
      <c r="K18" s="97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95">
        <v>15</v>
      </c>
      <c r="J19" s="97"/>
      <c r="K19" s="97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95">
        <v>16</v>
      </c>
      <c r="J20" s="97">
        <v>9075428</v>
      </c>
      <c r="K20" s="97">
        <v>7281565</v>
      </c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95">
        <v>17</v>
      </c>
      <c r="J21" s="99">
        <f>SUM(J15:J20)</f>
        <v>9075428</v>
      </c>
      <c r="K21" s="99">
        <f>SUM(K15:K20)</f>
        <v>7281565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73" t="s">
        <v>313</v>
      </c>
      <c r="B23" s="274"/>
      <c r="C23" s="274"/>
      <c r="D23" s="274"/>
      <c r="E23" s="274"/>
      <c r="F23" s="274"/>
      <c r="G23" s="274"/>
      <c r="H23" s="274"/>
      <c r="I23" s="100">
        <v>18</v>
      </c>
      <c r="J23" s="96">
        <v>312700998</v>
      </c>
      <c r="K23" s="96">
        <v>313957126</v>
      </c>
    </row>
    <row r="24" spans="1:11" ht="23.25" customHeight="1">
      <c r="A24" s="275" t="s">
        <v>314</v>
      </c>
      <c r="B24" s="276"/>
      <c r="C24" s="276"/>
      <c r="D24" s="276"/>
      <c r="E24" s="276"/>
      <c r="F24" s="276"/>
      <c r="G24" s="276"/>
      <c r="H24" s="276"/>
      <c r="I24" s="101">
        <v>19</v>
      </c>
      <c r="J24" s="99">
        <v>9075428</v>
      </c>
      <c r="K24" s="99">
        <v>7281565</v>
      </c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3" t="s">
        <v>322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2013-02-13T09:34:47Z</cp:lastPrinted>
  <dcterms:created xsi:type="dcterms:W3CDTF">2008-10-17T11:51:54Z</dcterms:created>
  <dcterms:modified xsi:type="dcterms:W3CDTF">2013-02-13T09:34:49Z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