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5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PODACI'!$A$1:$I$66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<sst xmlns="http://schemas.openxmlformats.org/spreadsheetml/2006/main" count="425" uniqueCount="367">
  <si>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</si>
  <si>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</si>
  <si>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</si>
  <si>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</si>
  <si>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</si>
  <si>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</si>
  <si>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</si>
  <si>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</si>
  <si>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</si>
  <si>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</si>
  <si>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</si>
  <si>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</si>
  <si>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</si>
  <si>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</si>
  <si>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</si>
  <si>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</si>
  <si>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</si>
  <si>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</si>
  <si>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</si>
  <si>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</si>
  <si>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</si>
  <si>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</si>
  <si>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</si>
  <si>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</si>
  <si>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</si>
  <si>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</si>
  <si>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</si>
  <si>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</si>
  <si>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</si>
  <si>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</si>
  <si>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</si>
  <si>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</si>
  <si>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</si>
  <si>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</si>
  <si>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</si>
  <si>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</si>
  <si>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</si>
  <si>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</si>
  <si>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</si>
  <si>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</si>
  <si>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</si>
  <si>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</si>
  <si>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</si>
  <si>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</si>
  <si>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</si>
  <si>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</si>
  <si>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</si>
  <si>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</si>
  <si>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</si>
  <si>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</si>
  <si>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</si>
  <si>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</si>
  <si>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</si>
  <si>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</si>
  <si>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</si>
  <si>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</si>
  <si>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</si>
  <si>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</si>
  <si>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</si>
  <si>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</si>
  <si>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</si>
  <si>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</si>
  <si>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</si>
  <si>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</si>
  <si>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</si>
  <si>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</si>
  <si>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</si>
  <si>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</si>
  <si>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</si>
  <si>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</si>
  <si>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</si>
  <si>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</si>
  <si>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</si>
  <si>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</si>
  <si>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</si>
  <si>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</si>
  <si>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</si>
  <si>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</si>
  <si>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</si>
  <si>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</si>
  <si>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</si>
  <si>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</si>
  <si>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</si>
  <si>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</si>
  <si>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</si>
  <si>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</si>
  <si>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</si>
  <si>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</si>
  <si>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</si>
  <si>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</si>
  <si>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</si>
  <si>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</si>
  <si>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</si>
  <si>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</si>
  <si>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</si>
  <si>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</si>
  <si>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</si>
  <si>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</si>
  <si>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</si>
  <si>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</si>
  <si>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</si>
  <si>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</si>
  <si>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</si>
  <si>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</si>
  <si>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</si>
  <si>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</si>
  <si>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</si>
  <si>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</si>
  <si>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</si>
  <si>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</si>
  <si>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</si>
  <si>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</si>
  <si>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</si>
  <si>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</si>
  <si>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</si>
  <si>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</si>
  <si>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</si>
  <si>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</si>
  <si>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</si>
  <si>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</si>
  <si>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</si>
  <si>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</si>
  <si>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</si>
  <si>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</si>
  <si>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</si>
  <si>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</si>
  <si>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</si>
  <si>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</si>
  <si>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</si>
  <si>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</si>
  <si>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</si>
  <si>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</si>
  <si>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</si>
  <si>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</si>
  <si>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</si>
  <si>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</si>
  <si>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</si>
  <si>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</si>
  <si>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</si>
  <si>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</si>
  <si>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</si>
  <si>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</si>
  <si>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</si>
  <si>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</si>
  <si>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</si>
  <si>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</si>
  <si>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</si>
  <si>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</si>
  <si>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</si>
  <si>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</si>
  <si>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</si>
  <si>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</si>
  <si>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</si>
  <si>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</si>
  <si>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</si>
  <si>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</si>
  <si>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</si>
  <si>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</si>
  <si>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</si>
  <si>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</si>
  <si>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</si>
  <si>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</si>
  <si>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</si>
  <si>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</si>
  <si>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</si>
  <si>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</si>
  <si>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</si>
  <si>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</si>
  <si>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</si>
  <si>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</si>
  <si>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</si>
  <si>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</si>
  <si>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</si>
  <si>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</si>
  <si>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</si>
  <si>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</si>
  <si>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</si>
  <si>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</si>
  <si>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</si>
  <si>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</si>
  <si>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</si>
  <si>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</si>
  <si>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</si>
  <si>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</si>
  <si>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</si>
  <si>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</si>
  <si>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</si>
  <si>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</si>
  <si>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</si>
  <si>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</si>
  <si>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</si>
  <si>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</si>
  <si>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</si>
  <si>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</si>
  <si>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</si>
  <si>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</si>
  <si>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</si>
  <si>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</si>
  <si>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</si>
  <si>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</si>
  <si>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</si>
  <si>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</si>
  <si>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</si>
  <si>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</si>
  <si>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</si>
  <si>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</si>
  <si>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</si>
  <si>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</si>
  <si>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</si>
  <si>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</si>
  <si>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</si>
  <si>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</si>
  <si>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</si>
  <si>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</si>
  <si>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</si>
  <si>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</si>
  <si>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</si>
  <si>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</si>
  <si>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</si>
  <si>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</si>
  <si>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</si>
  <si>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</si>
  <si>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</si>
  <si>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</si>
  <si>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</si>
  <si>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</si>
  <si>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</si>
  <si>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</si>
  <si>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</si>
  <si>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</si>
  <si>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</si>
  <si>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</si>
  <si>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</si>
  <si>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</si>
  <si>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</si>
  <si>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</si>
  <si>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</si>
  <si>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</si>
  <si>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</si>
  <si>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</si>
  <si>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</si>
  <si>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</si>
  <si>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</si>
  <si>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</si>
  <si>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</si>
  <si>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</si>
  <si>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</si>
  <si>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</si>
  <si>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</si>
  <si>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</si>
  <si>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</si>
  <si>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</si>
  <si>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</si>
  <si>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</si>
  <si>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</si>
  <si>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</si>
  <si>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</si>
  <si>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</si>
  <si>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</si>
  <si>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</si>
  <si>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</si>
  <si>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</si>
  <si>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</si>
  <si>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</si>
  <si>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</si>
  <si>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</si>
  <si>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</si>
  <si>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</si>
  <si>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</si>
  <si>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</si>
  <si>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</si>
  <si>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</si>
  <si>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</si>
  <si>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</si>
  <si>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</si>
  <si>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</si>
  <si>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</si>
  <si>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</si>
  <si>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</si>
  <si>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</si>
  <si>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</si>
  <si>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</si>
  <si>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</si>
  <si>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</si>
  <si>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</si>
  <si>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</si>
  <si>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</si>
  <si>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</si>
  <si>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</si>
  <si>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</si>
  <si>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</si>
  <si>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</si>
  <si>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</si>
  <si>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</si>
  <si>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</si>
  <si>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</si>
  <si>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</si>
  <si>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</si>
  <si>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</si>
  <si>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</si>
  <si>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</si>
  <si>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</si>
  <si>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</si>
  <si>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</si>
  <si>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</si>
  <si>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</si>
  <si>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</si>
  <si>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</si>
  <si>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</si>
  <si>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</si>
  <si>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</si>
  <si>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</si>
  <si>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</si>
  <si>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</si>
  <si>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</si>
  <si>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</si>
  <si>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</si>
  <si>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</si>
  <si>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</si>
  <si>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</si>
  <si>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</si>
  <si>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stanje na dan 31.12.2011.</t>
  </si>
  <si>
    <t>u razdoblju 01.01.2011. do 31.12.2011.</t>
  </si>
  <si>
    <t>u razdoblju 01.01.2012. do 31.01.2012.</t>
  </si>
  <si>
    <t>KOPRIVNICA</t>
  </si>
  <si>
    <t>2097892</t>
  </si>
  <si>
    <t>TEHNIKA PROJEKTIRANJE d.o.o.</t>
  </si>
  <si>
    <t>ZAGREB</t>
  </si>
  <si>
    <t>2294273</t>
  </si>
  <si>
    <t>ZAGREB TREND d.o.o.</t>
  </si>
  <si>
    <t>1217313</t>
  </si>
  <si>
    <t>TEHNIKA ESOP d.o.o.</t>
  </si>
  <si>
    <t>1882508</t>
  </si>
  <si>
    <t>ZLATNO JEZERO d.o.o.</t>
  </si>
  <si>
    <t>2163497</t>
  </si>
  <si>
    <t>TEHNIKA d.o.o.</t>
  </si>
  <si>
    <t>KISELJAK</t>
  </si>
  <si>
    <t>BIH</t>
  </si>
  <si>
    <t>PLAVI PROSTOR d.o.o.</t>
  </si>
  <si>
    <t>2953840</t>
  </si>
  <si>
    <t xml:space="preserve">TEHNIKA A.G. </t>
  </si>
  <si>
    <t>BEOGRAD</t>
  </si>
  <si>
    <t>SRBIJA</t>
  </si>
  <si>
    <t>TEHNIKA SPV d.o.o.</t>
  </si>
  <si>
    <t>TRITICUM d.o.o.</t>
  </si>
  <si>
    <t>2275937</t>
  </si>
  <si>
    <t>03275388</t>
  </si>
  <si>
    <t>080034838</t>
  </si>
  <si>
    <t>73037001250</t>
  </si>
  <si>
    <t>TEHNIKA d.d.</t>
  </si>
  <si>
    <t>ULICA GRADA VUKOVARA 274</t>
  </si>
  <si>
    <t>franjo.katic@tehnika.hr</t>
  </si>
  <si>
    <t>wwww.tehnika.hr</t>
  </si>
  <si>
    <t>GRAD ZAGREB</t>
  </si>
  <si>
    <t>DA</t>
  </si>
  <si>
    <t>4120</t>
  </si>
  <si>
    <t>ZABOK</t>
  </si>
  <si>
    <t>VESNA BOŽIČKO</t>
  </si>
  <si>
    <t>01 6301 190</t>
  </si>
  <si>
    <t>01 6187 697</t>
  </si>
  <si>
    <t>vesna.bozicko@tehnika.hr</t>
  </si>
  <si>
    <t>mr. FILIP FILIPEC , d.i.g.</t>
  </si>
  <si>
    <t>01.01.2011.</t>
  </si>
  <si>
    <t>31.12.2011.</t>
  </si>
  <si>
    <t xml:space="preserve">Obveznik:  TEHNIKA d.d. </t>
  </si>
  <si>
    <t xml:space="preserve">Obveznik: TEHNIKA d.d. </t>
  </si>
  <si>
    <t>Obveznik: TEHNIKA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</si>
</sst>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21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62" applyFont="1" applyAlignment="1">
      <alignment/>
      <protection/>
    </xf>
    <xf numFmtId="0" fontId="0" fillId="0" borderId="0" xfId="62" applyFont="1" applyAlignment="1">
      <alignment/>
      <protection/>
    </xf>
    <xf numFmtId="0" fontId="3" fillId="0" borderId="16" xfId="62" applyFont="1" applyFill="1" applyBorder="1" applyAlignment="1" applyProtection="1">
      <alignment horizontal="center" vertical="center"/>
      <protection hidden="1" locked="0"/>
    </xf>
    <xf numFmtId="0" fontId="2" fillId="0" borderId="0" xfId="62" applyFont="1" applyFill="1" applyBorder="1" applyAlignment="1" applyProtection="1">
      <alignment horizontal="left" vertical="center"/>
      <protection hidden="1"/>
    </xf>
    <xf numFmtId="0" fontId="3" fillId="0" borderId="0" xfId="62" applyFont="1" applyFill="1" applyBorder="1" applyAlignment="1" applyProtection="1">
      <alignment vertical="center"/>
      <protection hidden="1"/>
    </xf>
    <xf numFmtId="0" fontId="3" fillId="0" borderId="0" xfId="62" applyFont="1" applyFill="1" applyBorder="1" applyAlignment="1" applyProtection="1">
      <alignment horizontal="center" vertical="center" wrapText="1"/>
      <protection hidden="1"/>
    </xf>
    <xf numFmtId="0" fontId="3" fillId="0" borderId="0" xfId="62" applyFont="1" applyBorder="1" applyAlignment="1" applyProtection="1">
      <alignment/>
      <protection hidden="1"/>
    </xf>
    <xf numFmtId="0" fontId="12" fillId="0" borderId="0" xfId="62" applyFont="1" applyBorder="1" applyAlignment="1" applyProtection="1">
      <alignment horizontal="right" vertical="center" wrapText="1"/>
      <protection hidden="1"/>
    </xf>
    <xf numFmtId="0" fontId="12" fillId="0" borderId="0" xfId="62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2" applyFont="1" applyFill="1" applyBorder="1" applyAlignment="1" applyProtection="1">
      <alignment horizontal="left" vertical="center"/>
      <protection hidden="1"/>
    </xf>
    <xf numFmtId="0" fontId="3" fillId="0" borderId="0" xfId="62" applyFont="1" applyBorder="1" applyAlignment="1" applyProtection="1">
      <alignment horizontal="left"/>
      <protection hidden="1"/>
    </xf>
    <xf numFmtId="0" fontId="3" fillId="0" borderId="0" xfId="62" applyFont="1" applyBorder="1" applyAlignment="1" applyProtection="1">
      <alignment vertical="top"/>
      <protection hidden="1"/>
    </xf>
    <xf numFmtId="0" fontId="3" fillId="0" borderId="0" xfId="62" applyFont="1" applyBorder="1" applyAlignment="1" applyProtection="1">
      <alignment horizontal="right"/>
      <protection hidden="1"/>
    </xf>
    <xf numFmtId="0" fontId="3" fillId="0" borderId="0" xfId="62" applyFont="1" applyBorder="1" applyAlignment="1" applyProtection="1">
      <alignment/>
      <protection hidden="1"/>
    </xf>
    <xf numFmtId="0" fontId="2" fillId="0" borderId="0" xfId="62" applyFont="1" applyBorder="1" applyAlignment="1" applyProtection="1">
      <alignment vertical="top"/>
      <protection hidden="1"/>
    </xf>
    <xf numFmtId="0" fontId="3" fillId="0" borderId="0" xfId="62" applyFont="1" applyFill="1" applyBorder="1" applyAlignment="1" applyProtection="1">
      <alignment/>
      <protection hidden="1"/>
    </xf>
    <xf numFmtId="0" fontId="3" fillId="0" borderId="0" xfId="62" applyFont="1" applyBorder="1" applyAlignment="1" applyProtection="1">
      <alignment wrapText="1"/>
      <protection hidden="1"/>
    </xf>
    <xf numFmtId="0" fontId="3" fillId="0" borderId="0" xfId="62" applyFont="1" applyBorder="1" applyAlignment="1" applyProtection="1">
      <alignment horizontal="right" vertical="top"/>
      <protection hidden="1"/>
    </xf>
    <xf numFmtId="0" fontId="3" fillId="0" borderId="0" xfId="62" applyFont="1" applyBorder="1" applyAlignment="1">
      <alignment/>
      <protection/>
    </xf>
    <xf numFmtId="0" fontId="3" fillId="0" borderId="17" xfId="62" applyFont="1" applyBorder="1" applyAlignment="1" applyProtection="1">
      <alignment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3" fillId="0" borderId="18" xfId="62" applyFont="1" applyBorder="1" applyAlignment="1" applyProtection="1">
      <alignment/>
      <protection hidden="1"/>
    </xf>
    <xf numFmtId="0" fontId="3" fillId="0" borderId="18" xfId="62" applyFont="1" applyBorder="1" applyAlignment="1">
      <alignment/>
      <protection/>
    </xf>
    <xf numFmtId="0" fontId="9" fillId="0" borderId="0" xfId="67">
      <alignment vertical="top"/>
      <protection/>
    </xf>
    <xf numFmtId="0" fontId="9" fillId="0" borderId="0" xfId="67" applyAlignment="1">
      <alignment/>
      <protection/>
    </xf>
    <xf numFmtId="0" fontId="17" fillId="0" borderId="0" xfId="67" applyFont="1" applyAlignment="1">
      <alignment/>
      <protection/>
    </xf>
    <xf numFmtId="0" fontId="10" fillId="0" borderId="0" xfId="67" applyFont="1" applyFill="1" applyBorder="1" applyAlignment="1">
      <alignment horizontal="center" vertical="center" wrapText="1"/>
      <protection/>
    </xf>
    <xf numFmtId="0" fontId="7" fillId="0" borderId="0" xfId="6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7" applyFont="1" applyBorder="1" applyAlignment="1" applyProtection="1">
      <alignment vertical="center"/>
      <protection hidden="1"/>
    </xf>
    <xf numFmtId="0" fontId="3" fillId="0" borderId="0" xfId="62" applyFont="1" applyBorder="1" applyAlignment="1" applyProtection="1">
      <alignment horizontal="right" wrapText="1"/>
      <protection hidden="1"/>
    </xf>
    <xf numFmtId="0" fontId="3" fillId="0" borderId="0" xfId="62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7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62" applyFont="1" applyBorder="1" applyAlignment="1">
      <alignment/>
      <protection/>
    </xf>
    <xf numFmtId="0" fontId="3" fillId="0" borderId="24" xfId="62" applyFont="1" applyBorder="1" applyAlignment="1">
      <alignment/>
      <protection/>
    </xf>
    <xf numFmtId="0" fontId="3" fillId="0" borderId="25" xfId="62" applyFont="1" applyFill="1" applyBorder="1" applyAlignment="1" applyProtection="1">
      <alignment horizontal="left" vertical="center" wrapText="1"/>
      <protection hidden="1"/>
    </xf>
    <xf numFmtId="0" fontId="3" fillId="0" borderId="16" xfId="62" applyFont="1" applyFill="1" applyBorder="1" applyAlignment="1" applyProtection="1">
      <alignment vertical="center"/>
      <protection hidden="1"/>
    </xf>
    <xf numFmtId="0" fontId="3" fillId="0" borderId="25" xfId="62" applyFont="1" applyBorder="1" applyAlignment="1" applyProtection="1">
      <alignment horizontal="left" vertical="center" wrapText="1"/>
      <protection hidden="1"/>
    </xf>
    <xf numFmtId="0" fontId="3" fillId="0" borderId="16" xfId="62" applyFont="1" applyBorder="1" applyAlignment="1" applyProtection="1">
      <alignment/>
      <protection hidden="1"/>
    </xf>
    <xf numFmtId="0" fontId="12" fillId="0" borderId="0" xfId="62" applyFont="1" applyBorder="1" applyAlignment="1" applyProtection="1">
      <alignment horizontal="right"/>
      <protection hidden="1"/>
    </xf>
    <xf numFmtId="0" fontId="3" fillId="0" borderId="25" xfId="62" applyFont="1" applyFill="1" applyBorder="1" applyAlignment="1" applyProtection="1">
      <alignment/>
      <protection hidden="1"/>
    </xf>
    <xf numFmtId="0" fontId="3" fillId="0" borderId="25" xfId="62" applyFont="1" applyBorder="1" applyAlignment="1" applyProtection="1">
      <alignment wrapText="1"/>
      <protection hidden="1"/>
    </xf>
    <xf numFmtId="0" fontId="3" fillId="0" borderId="16" xfId="62" applyFont="1" applyBorder="1" applyAlignment="1" applyProtection="1">
      <alignment horizontal="right"/>
      <protection hidden="1"/>
    </xf>
    <xf numFmtId="0" fontId="3" fillId="0" borderId="25" xfId="62" applyFont="1" applyBorder="1" applyAlignment="1" applyProtection="1">
      <alignment/>
      <protection hidden="1"/>
    </xf>
    <xf numFmtId="0" fontId="3" fillId="0" borderId="16" xfId="62" applyFont="1" applyBorder="1" applyAlignment="1" applyProtection="1">
      <alignment horizontal="right" wrapText="1"/>
      <protection hidden="1"/>
    </xf>
    <xf numFmtId="0" fontId="2" fillId="0" borderId="25" xfId="62" applyFont="1" applyFill="1" applyBorder="1" applyAlignment="1" applyProtection="1">
      <alignment horizontal="right" vertical="center"/>
      <protection hidden="1" locked="0"/>
    </xf>
    <xf numFmtId="0" fontId="3" fillId="0" borderId="25" xfId="62" applyFont="1" applyBorder="1" applyAlignment="1" applyProtection="1">
      <alignment vertical="top"/>
      <protection hidden="1"/>
    </xf>
    <xf numFmtId="0" fontId="3" fillId="0" borderId="25" xfId="62" applyFont="1" applyBorder="1" applyAlignment="1" applyProtection="1">
      <alignment horizontal="left" vertical="top" wrapText="1"/>
      <protection hidden="1"/>
    </xf>
    <xf numFmtId="0" fontId="3" fillId="0" borderId="16" xfId="62" applyFont="1" applyBorder="1" applyAlignment="1" applyProtection="1">
      <alignment horizontal="right" vertical="top"/>
      <protection hidden="1"/>
    </xf>
    <xf numFmtId="0" fontId="3" fillId="0" borderId="24" xfId="62" applyFont="1" applyBorder="1" applyAlignment="1" applyProtection="1">
      <alignment/>
      <protection hidden="1"/>
    </xf>
    <xf numFmtId="0" fontId="3" fillId="0" borderId="16" xfId="62" applyFont="1" applyBorder="1" applyAlignment="1" applyProtection="1">
      <alignment horizontal="left"/>
      <protection hidden="1"/>
    </xf>
    <xf numFmtId="0" fontId="3" fillId="0" borderId="25" xfId="62" applyFont="1" applyFill="1" applyBorder="1" applyAlignment="1" applyProtection="1">
      <alignment vertical="center"/>
      <protection hidden="1"/>
    </xf>
    <xf numFmtId="0" fontId="14" fillId="0" borderId="25" xfId="67" applyFont="1" applyFill="1" applyBorder="1" applyAlignment="1" applyProtection="1">
      <alignment vertical="center"/>
      <protection hidden="1"/>
    </xf>
    <xf numFmtId="0" fontId="14" fillId="0" borderId="0" xfId="67" applyFont="1" applyBorder="1" applyAlignment="1" applyProtection="1">
      <alignment horizontal="left"/>
      <protection hidden="1"/>
    </xf>
    <xf numFmtId="0" fontId="9" fillId="0" borderId="0" xfId="67" applyBorder="1" applyAlignment="1">
      <alignment/>
      <protection/>
    </xf>
    <xf numFmtId="0" fontId="9" fillId="0" borderId="25" xfId="67" applyBorder="1" applyAlignment="1">
      <alignment/>
      <protection/>
    </xf>
    <xf numFmtId="0" fontId="2" fillId="0" borderId="16" xfId="62" applyFont="1" applyBorder="1" applyAlignment="1" applyProtection="1">
      <alignment vertical="center"/>
      <protection hidden="1"/>
    </xf>
    <xf numFmtId="0" fontId="3" fillId="0" borderId="26" xfId="62" applyFont="1" applyBorder="1" applyAlignment="1" applyProtection="1">
      <alignment/>
      <protection hidden="1"/>
    </xf>
    <xf numFmtId="0" fontId="3" fillId="0" borderId="27" xfId="62" applyFont="1" applyFill="1" applyBorder="1" applyAlignment="1" applyProtection="1">
      <alignment horizontal="right" vertical="top" wrapText="1"/>
      <protection hidden="1"/>
    </xf>
    <xf numFmtId="0" fontId="3" fillId="0" borderId="28" xfId="62" applyFont="1" applyFill="1" applyBorder="1" applyAlignment="1" applyProtection="1">
      <alignment horizontal="right" vertical="top" wrapText="1"/>
      <protection hidden="1"/>
    </xf>
    <xf numFmtId="0" fontId="3" fillId="0" borderId="28" xfId="62" applyFont="1" applyFill="1" applyBorder="1" applyAlignment="1" applyProtection="1">
      <alignment/>
      <protection hidden="1"/>
    </xf>
    <xf numFmtId="0" fontId="3" fillId="0" borderId="29" xfId="62" applyFont="1" applyFill="1" applyBorder="1" applyAlignment="1" applyProtection="1">
      <alignment/>
      <protection hidden="1"/>
    </xf>
    <xf numFmtId="14" fontId="2" fillId="0" borderId="21" xfId="62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62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62" applyNumberFormat="1" applyFont="1" applyFill="1" applyBorder="1" applyAlignment="1" applyProtection="1">
      <alignment horizontal="right" vertical="center"/>
      <protection hidden="1" locked="0"/>
    </xf>
    <xf numFmtId="0" fontId="2" fillId="0" borderId="20" xfId="62" applyFont="1" applyFill="1" applyBorder="1" applyAlignment="1" applyProtection="1">
      <alignment horizontal="center" vertical="center"/>
      <protection hidden="1" locked="0"/>
    </xf>
    <xf numFmtId="49" fontId="2" fillId="0" borderId="20" xfId="62" applyNumberFormat="1" applyFont="1" applyFill="1" applyBorder="1" applyAlignment="1" applyProtection="1">
      <alignment horizontal="right" vertical="center"/>
      <protection hidden="1" locked="0"/>
    </xf>
    <xf numFmtId="3" fontId="6" fillId="33" borderId="15" xfId="0" applyNumberFormat="1" applyFont="1" applyFill="1" applyBorder="1" applyAlignment="1" applyProtection="1">
      <alignment vertical="center"/>
      <protection hidden="1"/>
    </xf>
    <xf numFmtId="3" fontId="6" fillId="33" borderId="10" xfId="0" applyNumberFormat="1" applyFont="1" applyFill="1" applyBorder="1" applyAlignment="1" applyProtection="1">
      <alignment vertical="center"/>
      <protection hidden="1"/>
    </xf>
    <xf numFmtId="3" fontId="6" fillId="33" borderId="13" xfId="0" applyNumberFormat="1" applyFont="1" applyFill="1" applyBorder="1" applyAlignment="1" applyProtection="1">
      <alignment vertical="center"/>
      <protection hidden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top" indent="2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left" vertical="top" wrapText="1" indent="2"/>
      <protection hidden="1"/>
    </xf>
    <xf numFmtId="3" fontId="1" fillId="34" borderId="15" xfId="59" applyNumberFormat="1" applyFont="1" applyFill="1" applyBorder="1" applyAlignment="1" applyProtection="1">
      <alignment vertical="center"/>
      <protection hidden="1"/>
    </xf>
    <xf numFmtId="3" fontId="1" fillId="34" borderId="10" xfId="59" applyNumberFormat="1" applyFont="1" applyFill="1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vertical="center"/>
      <protection hidden="1" locked="0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49" fontId="2" fillId="33" borderId="27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0" applyNumberFormat="1" applyFont="1" applyBorder="1" applyAlignment="1" applyProtection="1">
      <alignment horizontal="center" vertical="center"/>
      <protection hidden="1" locked="0"/>
    </xf>
    <xf numFmtId="49" fontId="2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8" xfId="0" applyFont="1" applyFill="1" applyBorder="1" applyAlignment="1" applyProtection="1">
      <alignment vertical="center"/>
      <protection hidden="1" locked="0"/>
    </xf>
    <xf numFmtId="0" fontId="2" fillId="33" borderId="29" xfId="0" applyFont="1" applyFill="1" applyBorder="1" applyAlignment="1" applyProtection="1">
      <alignment vertical="center"/>
      <protection hidden="1" locked="0"/>
    </xf>
    <xf numFmtId="0" fontId="3" fillId="0" borderId="17" xfId="0" applyFont="1" applyBorder="1" applyAlignment="1" applyProtection="1">
      <alignment vertical="top" wrapText="1"/>
      <protection hidden="1"/>
    </xf>
    <xf numFmtId="0" fontId="3" fillId="0" borderId="28" xfId="62" applyFont="1" applyFill="1" applyBorder="1" applyAlignment="1" applyProtection="1">
      <alignment horizontal="center" vertical="top"/>
      <protection hidden="1"/>
    </xf>
    <xf numFmtId="0" fontId="3" fillId="0" borderId="28" xfId="62" applyFont="1" applyFill="1" applyBorder="1" applyAlignment="1" applyProtection="1">
      <alignment horizontal="center"/>
      <protection hidden="1"/>
    </xf>
    <xf numFmtId="0" fontId="3" fillId="0" borderId="16" xfId="62" applyFont="1" applyBorder="1" applyAlignment="1" applyProtection="1">
      <alignment horizontal="right" vertical="center" wrapText="1"/>
      <protection hidden="1"/>
    </xf>
    <xf numFmtId="0" fontId="3" fillId="0" borderId="25" xfId="62" applyFont="1" applyBorder="1" applyAlignment="1" applyProtection="1">
      <alignment horizontal="right" wrapText="1"/>
      <protection hidden="1"/>
    </xf>
    <xf numFmtId="49" fontId="4" fillId="0" borderId="27" xfId="53" applyNumberFormat="1" applyFont="1" applyFill="1" applyBorder="1" applyAlignment="1" applyProtection="1">
      <alignment horizontal="left" vertical="center"/>
      <protection hidden="1" locked="0"/>
    </xf>
    <xf numFmtId="49" fontId="2" fillId="0" borderId="28" xfId="62" applyNumberFormat="1" applyFont="1" applyFill="1" applyBorder="1" applyAlignment="1" applyProtection="1">
      <alignment horizontal="left" vertical="center"/>
      <protection hidden="1" locked="0"/>
    </xf>
    <xf numFmtId="49" fontId="2" fillId="0" borderId="29" xfId="62" applyNumberFormat="1" applyFont="1" applyFill="1" applyBorder="1" applyAlignment="1" applyProtection="1">
      <alignment horizontal="left" vertical="center"/>
      <protection hidden="1" locked="0"/>
    </xf>
    <xf numFmtId="0" fontId="3" fillId="0" borderId="16" xfId="62" applyFont="1" applyBorder="1" applyAlignment="1" applyProtection="1">
      <alignment horizontal="right" vertical="center"/>
      <protection hidden="1"/>
    </xf>
    <xf numFmtId="0" fontId="3" fillId="0" borderId="25" xfId="62" applyFont="1" applyBorder="1" applyAlignment="1" applyProtection="1">
      <alignment horizontal="right"/>
      <protection hidden="1"/>
    </xf>
    <xf numFmtId="49" fontId="2" fillId="0" borderId="27" xfId="62" applyNumberFormat="1" applyFont="1" applyFill="1" applyBorder="1" applyAlignment="1" applyProtection="1">
      <alignment horizontal="left" vertical="center"/>
      <protection hidden="1" locked="0"/>
    </xf>
    <xf numFmtId="0" fontId="3" fillId="0" borderId="29" xfId="62" applyFont="1" applyFill="1" applyBorder="1" applyAlignment="1">
      <alignment horizontal="left" vertical="center"/>
      <protection/>
    </xf>
    <xf numFmtId="0" fontId="18" fillId="0" borderId="0" xfId="67" applyFont="1" applyBorder="1" applyAlignment="1" applyProtection="1">
      <alignment horizontal="left"/>
      <protection hidden="1"/>
    </xf>
    <xf numFmtId="0" fontId="19" fillId="0" borderId="0" xfId="67" applyFont="1" applyBorder="1" applyAlignment="1">
      <alignment/>
      <protection/>
    </xf>
    <xf numFmtId="0" fontId="14" fillId="0" borderId="0" xfId="67" applyFont="1" applyBorder="1" applyAlignment="1" applyProtection="1">
      <alignment horizontal="left"/>
      <protection hidden="1"/>
    </xf>
    <xf numFmtId="0" fontId="9" fillId="0" borderId="0" xfId="67" applyBorder="1" applyAlignment="1">
      <alignment/>
      <protection/>
    </xf>
    <xf numFmtId="0" fontId="9" fillId="0" borderId="25" xfId="67" applyBorder="1" applyAlignment="1">
      <alignment/>
      <protection/>
    </xf>
    <xf numFmtId="0" fontId="10" fillId="0" borderId="30" xfId="62" applyFont="1" applyBorder="1" applyAlignment="1">
      <alignment/>
      <protection/>
    </xf>
    <xf numFmtId="0" fontId="10" fillId="0" borderId="17" xfId="62" applyFont="1" applyBorder="1" applyAlignment="1">
      <alignment/>
      <protection/>
    </xf>
    <xf numFmtId="0" fontId="3" fillId="0" borderId="0" xfId="62" applyFont="1" applyBorder="1" applyAlignment="1" applyProtection="1">
      <alignment vertical="center"/>
      <protection hidden="1"/>
    </xf>
    <xf numFmtId="0" fontId="3" fillId="0" borderId="31" xfId="62" applyFont="1" applyBorder="1" applyAlignment="1" applyProtection="1">
      <alignment horizontal="center" vertical="top"/>
      <protection hidden="1"/>
    </xf>
    <xf numFmtId="0" fontId="3" fillId="0" borderId="31" xfId="62" applyFont="1" applyBorder="1" applyAlignment="1">
      <alignment horizontal="center"/>
      <protection/>
    </xf>
    <xf numFmtId="0" fontId="3" fillId="0" borderId="32" xfId="62" applyFont="1" applyBorder="1" applyAlignment="1">
      <alignment/>
      <protection/>
    </xf>
    <xf numFmtId="49" fontId="2" fillId="0" borderId="27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62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62" applyFont="1" applyFill="1" applyBorder="1" applyAlignment="1" applyProtection="1">
      <alignment horizontal="left" vertical="center"/>
      <protection hidden="1" locked="0"/>
    </xf>
    <xf numFmtId="0" fontId="3" fillId="0" borderId="28" xfId="62" applyFont="1" applyFill="1" applyBorder="1" applyAlignment="1">
      <alignment/>
      <protection/>
    </xf>
    <xf numFmtId="0" fontId="3" fillId="0" borderId="29" xfId="62" applyFont="1" applyFill="1" applyBorder="1" applyAlignment="1">
      <alignment/>
      <protection/>
    </xf>
    <xf numFmtId="0" fontId="3" fillId="0" borderId="0" xfId="62" applyFont="1" applyBorder="1" applyAlignment="1" applyProtection="1">
      <alignment horizontal="center" vertical="top"/>
      <protection hidden="1"/>
    </xf>
    <xf numFmtId="0" fontId="3" fillId="0" borderId="0" xfId="62" applyFont="1" applyBorder="1" applyAlignment="1" applyProtection="1">
      <alignment horizontal="center"/>
      <protection hidden="1"/>
    </xf>
    <xf numFmtId="0" fontId="3" fillId="0" borderId="17" xfId="62" applyFont="1" applyBorder="1" applyAlignment="1" applyProtection="1">
      <alignment horizontal="center"/>
      <protection hidden="1"/>
    </xf>
    <xf numFmtId="0" fontId="2" fillId="0" borderId="28" xfId="62" applyFont="1" applyFill="1" applyBorder="1" applyAlignment="1" applyProtection="1">
      <alignment horizontal="left" vertical="center"/>
      <protection hidden="1" locked="0"/>
    </xf>
    <xf numFmtId="0" fontId="2" fillId="0" borderId="29" xfId="62" applyFont="1" applyFill="1" applyBorder="1" applyAlignment="1" applyProtection="1">
      <alignment horizontal="left" vertical="center"/>
      <protection hidden="1" locked="0"/>
    </xf>
    <xf numFmtId="0" fontId="3" fillId="0" borderId="17" xfId="0" applyFont="1" applyBorder="1" applyAlignment="1" applyProtection="1">
      <alignment vertical="top"/>
      <protection hidden="1"/>
    </xf>
    <xf numFmtId="0" fontId="3" fillId="0" borderId="28" xfId="62" applyFont="1" applyFill="1" applyBorder="1" applyAlignment="1">
      <alignment horizontal="left"/>
      <protection/>
    </xf>
    <xf numFmtId="0" fontId="3" fillId="0" borderId="29" xfId="62" applyFont="1" applyFill="1" applyBorder="1" applyAlignment="1">
      <alignment horizontal="left"/>
      <protection/>
    </xf>
    <xf numFmtId="0" fontId="3" fillId="0" borderId="0" xfId="62" applyFont="1" applyBorder="1" applyAlignment="1" applyProtection="1">
      <alignment horizontal="right" vertical="center"/>
      <protection hidden="1"/>
    </xf>
    <xf numFmtId="0" fontId="3" fillId="0" borderId="16" xfId="62" applyFont="1" applyBorder="1" applyAlignment="1" applyProtection="1">
      <alignment horizontal="center" vertical="center"/>
      <protection hidden="1"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vertical="center"/>
      <protection/>
    </xf>
    <xf numFmtId="0" fontId="3" fillId="0" borderId="0" xfId="62" applyFont="1" applyBorder="1" applyAlignment="1">
      <alignment horizontal="center"/>
      <protection/>
    </xf>
    <xf numFmtId="0" fontId="3" fillId="0" borderId="25" xfId="62" applyFont="1" applyBorder="1" applyAlignment="1">
      <alignment horizontal="center"/>
      <protection/>
    </xf>
    <xf numFmtId="0" fontId="4" fillId="0" borderId="27" xfId="53" applyFont="1" applyFill="1" applyBorder="1" applyAlignment="1" applyProtection="1">
      <alignment/>
      <protection hidden="1" locked="0"/>
    </xf>
    <xf numFmtId="0" fontId="2" fillId="0" borderId="28" xfId="62" applyFont="1" applyFill="1" applyBorder="1" applyAlignment="1" applyProtection="1">
      <alignment/>
      <protection hidden="1" locked="0"/>
    </xf>
    <xf numFmtId="0" fontId="2" fillId="0" borderId="29" xfId="62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0" xfId="62" applyFont="1" applyBorder="1" applyAlignment="1" applyProtection="1">
      <alignment horizontal="right"/>
      <protection hidden="1"/>
    </xf>
    <xf numFmtId="0" fontId="3" fillId="0" borderId="28" xfId="62" applyFont="1" applyFill="1" applyBorder="1" applyAlignment="1">
      <alignment horizontal="left" vertical="center"/>
      <protection/>
    </xf>
    <xf numFmtId="1" fontId="2" fillId="0" borderId="27" xfId="62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62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2" applyFont="1" applyBorder="1" applyAlignment="1" applyProtection="1">
      <alignment horizontal="right" wrapText="1"/>
      <protection hidden="1"/>
    </xf>
    <xf numFmtId="0" fontId="3" fillId="0" borderId="16" xfId="62" applyFont="1" applyBorder="1" applyAlignment="1" applyProtection="1">
      <alignment horizontal="right" wrapText="1"/>
      <protection hidden="1"/>
    </xf>
    <xf numFmtId="0" fontId="2" fillId="0" borderId="16" xfId="62" applyFont="1" applyFill="1" applyBorder="1" applyAlignment="1" applyProtection="1">
      <alignment horizontal="left" vertical="center" wrapText="1"/>
      <protection hidden="1"/>
    </xf>
    <xf numFmtId="0" fontId="2" fillId="0" borderId="0" xfId="62" applyFont="1" applyFill="1" applyBorder="1" applyAlignment="1" applyProtection="1">
      <alignment horizontal="left" vertical="center" wrapText="1"/>
      <protection hidden="1"/>
    </xf>
    <xf numFmtId="0" fontId="2" fillId="0" borderId="25" xfId="62" applyFont="1" applyFill="1" applyBorder="1" applyAlignment="1" applyProtection="1">
      <alignment horizontal="left" vertical="center" wrapText="1"/>
      <protection hidden="1"/>
    </xf>
    <xf numFmtId="0" fontId="11" fillId="0" borderId="16" xfId="62" applyFont="1" applyBorder="1" applyAlignment="1" applyProtection="1">
      <alignment horizontal="center" vertical="center" wrapText="1"/>
      <protection hidden="1"/>
    </xf>
    <xf numFmtId="0" fontId="11" fillId="0" borderId="0" xfId="62" applyFont="1" applyBorder="1" applyAlignment="1" applyProtection="1">
      <alignment horizontal="center" vertical="center" wrapText="1"/>
      <protection hidden="1"/>
    </xf>
    <xf numFmtId="0" fontId="11" fillId="0" borderId="25" xfId="62" applyFont="1" applyBorder="1" applyAlignment="1" applyProtection="1">
      <alignment horizontal="center" vertical="center" wrapText="1"/>
      <protection hidden="1"/>
    </xf>
    <xf numFmtId="0" fontId="1" fillId="0" borderId="16" xfId="62" applyFont="1" applyBorder="1" applyAlignment="1" applyProtection="1">
      <alignment horizontal="right" vertical="center" wrapText="1"/>
      <protection hidden="1"/>
    </xf>
    <xf numFmtId="0" fontId="1" fillId="0" borderId="25" xfId="62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7" applyFont="1" applyFill="1" applyBorder="1" applyAlignment="1" applyProtection="1">
      <alignment horizontal="center" vertical="center"/>
      <protection hidden="1"/>
    </xf>
    <xf numFmtId="14" fontId="7" fillId="0" borderId="0" xfId="6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7" applyFont="1" applyAlignment="1">
      <alignment/>
      <protection/>
    </xf>
    <xf numFmtId="0" fontId="16" fillId="0" borderId="0" xfId="67" applyFont="1" applyBorder="1" applyAlignment="1">
      <alignment horizontal="justify" vertical="top" wrapText="1"/>
      <protection/>
    </xf>
    <xf numFmtId="0" fontId="9" fillId="0" borderId="0" xfId="67" applyAlignment="1">
      <alignment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4" xfId="59"/>
    <cellStyle name="Normal 6" xfId="60"/>
    <cellStyle name="Normal 7" xfId="61"/>
    <cellStyle name="Normal_TFI-POD" xfId="62"/>
    <cellStyle name="Note" xfId="63"/>
    <cellStyle name="Obično_Knjiga2" xfId="64"/>
    <cellStyle name="Output" xfId="65"/>
    <cellStyle name="Percent" xfId="66"/>
    <cellStyle name="Style 1" xfId="67"/>
    <cellStyle name="Style 1 2" xfId="68"/>
    <cellStyle name="Style 1 3" xfId="69"/>
    <cellStyle name="Style 1 4" xfId="70"/>
    <cellStyle name="Style 1 5" xfId="71"/>
    <cellStyle name="Style 1 6" xfId="72"/>
    <cellStyle name="Title" xfId="73"/>
    <cellStyle name="Total" xfId="74"/>
    <cellStyle name="Warning Text" xfId="75"/>
  </cellStyles>
  <dxfs count="2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ranjo.katic@tehnika.hr" TargetMode="External" /><Relationship Id="rId2" Type="http://schemas.openxmlformats.org/officeDocument/2006/relationships/hyperlink" Target="mailto:vesna.bozicko@tehnika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="110" zoomScaleSheetLayoutView="110" zoomScalePageLayoutView="0" workbookViewId="0" topLeftCell="A19">
      <selection activeCell="C16" sqref="C16:I1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0" t="s">
        <v>246</v>
      </c>
      <c r="B1" s="151"/>
      <c r="C1" s="151"/>
      <c r="D1" s="79"/>
      <c r="E1" s="79"/>
      <c r="F1" s="79"/>
      <c r="G1" s="79"/>
      <c r="H1" s="79"/>
      <c r="I1" s="80"/>
      <c r="J1" s="10"/>
      <c r="K1" s="10"/>
      <c r="L1" s="10"/>
    </row>
    <row r="2" spans="1:12" ht="12.75">
      <c r="A2" s="187" t="s">
        <v>247</v>
      </c>
      <c r="B2" s="188"/>
      <c r="C2" s="188"/>
      <c r="D2" s="189"/>
      <c r="E2" s="108" t="s">
        <v>362</v>
      </c>
      <c r="F2" s="12"/>
      <c r="G2" s="13" t="s">
        <v>248</v>
      </c>
      <c r="H2" s="108" t="s">
        <v>363</v>
      </c>
      <c r="I2" s="81"/>
      <c r="J2" s="10"/>
      <c r="K2" s="10"/>
      <c r="L2" s="10"/>
    </row>
    <row r="3" spans="1:12" ht="12.75">
      <c r="A3" s="82"/>
      <c r="B3" s="14"/>
      <c r="C3" s="14"/>
      <c r="D3" s="14"/>
      <c r="E3" s="15"/>
      <c r="F3" s="15"/>
      <c r="G3" s="14"/>
      <c r="H3" s="14"/>
      <c r="I3" s="83"/>
      <c r="J3" s="10"/>
      <c r="K3" s="10"/>
      <c r="L3" s="10"/>
    </row>
    <row r="4" spans="1:12" ht="15">
      <c r="A4" s="190" t="s">
        <v>315</v>
      </c>
      <c r="B4" s="191"/>
      <c r="C4" s="191"/>
      <c r="D4" s="191"/>
      <c r="E4" s="191"/>
      <c r="F4" s="191"/>
      <c r="G4" s="191"/>
      <c r="H4" s="191"/>
      <c r="I4" s="192"/>
      <c r="J4" s="10"/>
      <c r="K4" s="10"/>
      <c r="L4" s="10"/>
    </row>
    <row r="5" spans="1:12" ht="12.75">
      <c r="A5" s="84"/>
      <c r="B5" s="16"/>
      <c r="C5" s="16"/>
      <c r="D5" s="16"/>
      <c r="E5" s="17"/>
      <c r="F5" s="85"/>
      <c r="G5" s="18"/>
      <c r="H5" s="19"/>
      <c r="I5" s="86"/>
      <c r="J5" s="10"/>
      <c r="K5" s="10"/>
      <c r="L5" s="10"/>
    </row>
    <row r="6" spans="1:12" ht="12.75">
      <c r="A6" s="141" t="s">
        <v>249</v>
      </c>
      <c r="B6" s="142"/>
      <c r="C6" s="156" t="s">
        <v>346</v>
      </c>
      <c r="D6" s="157"/>
      <c r="E6" s="26"/>
      <c r="F6" s="26"/>
      <c r="G6" s="26"/>
      <c r="H6" s="26"/>
      <c r="I6" s="87"/>
      <c r="J6" s="10"/>
      <c r="K6" s="10"/>
      <c r="L6" s="10"/>
    </row>
    <row r="7" spans="1:12" ht="12.75">
      <c r="A7" s="88"/>
      <c r="B7" s="22"/>
      <c r="C7" s="16"/>
      <c r="D7" s="16"/>
      <c r="E7" s="26"/>
      <c r="F7" s="26"/>
      <c r="G7" s="26"/>
      <c r="H7" s="26"/>
      <c r="I7" s="87"/>
      <c r="J7" s="10"/>
      <c r="K7" s="10"/>
      <c r="L7" s="10"/>
    </row>
    <row r="8" spans="1:12" ht="12.75">
      <c r="A8" s="193" t="s">
        <v>250</v>
      </c>
      <c r="B8" s="194"/>
      <c r="C8" s="156" t="s">
        <v>347</v>
      </c>
      <c r="D8" s="157"/>
      <c r="E8" s="26"/>
      <c r="F8" s="26"/>
      <c r="G8" s="26"/>
      <c r="H8" s="26"/>
      <c r="I8" s="89"/>
      <c r="J8" s="10"/>
      <c r="K8" s="10"/>
      <c r="L8" s="10"/>
    </row>
    <row r="9" spans="1:12" ht="12.75">
      <c r="A9" s="90"/>
      <c r="B9" s="44"/>
      <c r="C9" s="20"/>
      <c r="D9" s="25"/>
      <c r="E9" s="16"/>
      <c r="F9" s="16"/>
      <c r="G9" s="16"/>
      <c r="H9" s="16"/>
      <c r="I9" s="89"/>
      <c r="J9" s="10"/>
      <c r="K9" s="10"/>
      <c r="L9" s="10"/>
    </row>
    <row r="10" spans="1:12" ht="12.75">
      <c r="A10" s="136" t="s">
        <v>251</v>
      </c>
      <c r="B10" s="185"/>
      <c r="C10" s="156" t="s">
        <v>348</v>
      </c>
      <c r="D10" s="157"/>
      <c r="E10" s="16"/>
      <c r="F10" s="16"/>
      <c r="G10" s="16"/>
      <c r="H10" s="16"/>
      <c r="I10" s="89"/>
      <c r="J10" s="10"/>
      <c r="K10" s="10"/>
      <c r="L10" s="10"/>
    </row>
    <row r="11" spans="1:12" ht="12.75">
      <c r="A11" s="186"/>
      <c r="B11" s="185"/>
      <c r="C11" s="16"/>
      <c r="D11" s="16"/>
      <c r="E11" s="16"/>
      <c r="F11" s="16"/>
      <c r="G11" s="16"/>
      <c r="H11" s="16"/>
      <c r="I11" s="89"/>
      <c r="J11" s="10"/>
      <c r="K11" s="10"/>
      <c r="L11" s="10"/>
    </row>
    <row r="12" spans="1:12" ht="12.75">
      <c r="A12" s="141" t="s">
        <v>252</v>
      </c>
      <c r="B12" s="142"/>
      <c r="C12" s="158" t="s">
        <v>349</v>
      </c>
      <c r="D12" s="182"/>
      <c r="E12" s="182"/>
      <c r="F12" s="182"/>
      <c r="G12" s="182"/>
      <c r="H12" s="182"/>
      <c r="I12" s="144"/>
      <c r="J12" s="10"/>
      <c r="K12" s="10"/>
      <c r="L12" s="10"/>
    </row>
    <row r="13" spans="1:12" ht="12.75">
      <c r="A13" s="88"/>
      <c r="B13" s="22"/>
      <c r="C13" s="21"/>
      <c r="D13" s="16"/>
      <c r="E13" s="16"/>
      <c r="F13" s="16"/>
      <c r="G13" s="16"/>
      <c r="H13" s="16"/>
      <c r="I13" s="89"/>
      <c r="J13" s="10"/>
      <c r="K13" s="10"/>
      <c r="L13" s="10"/>
    </row>
    <row r="14" spans="1:12" ht="12.75">
      <c r="A14" s="141" t="s">
        <v>253</v>
      </c>
      <c r="B14" s="142"/>
      <c r="C14" s="183">
        <v>10000</v>
      </c>
      <c r="D14" s="184"/>
      <c r="E14" s="16"/>
      <c r="F14" s="158" t="s">
        <v>327</v>
      </c>
      <c r="G14" s="182"/>
      <c r="H14" s="182"/>
      <c r="I14" s="144"/>
      <c r="J14" s="10"/>
      <c r="K14" s="10"/>
      <c r="L14" s="10"/>
    </row>
    <row r="15" spans="1:12" ht="12.75">
      <c r="A15" s="88"/>
      <c r="B15" s="22"/>
      <c r="C15" s="16"/>
      <c r="D15" s="16"/>
      <c r="E15" s="16"/>
      <c r="F15" s="16"/>
      <c r="G15" s="16"/>
      <c r="H15" s="16"/>
      <c r="I15" s="89"/>
      <c r="J15" s="10"/>
      <c r="K15" s="10"/>
      <c r="L15" s="10"/>
    </row>
    <row r="16" spans="1:12" ht="12.75">
      <c r="A16" s="141" t="s">
        <v>254</v>
      </c>
      <c r="B16" s="142"/>
      <c r="C16" s="158" t="s">
        <v>350</v>
      </c>
      <c r="D16" s="182"/>
      <c r="E16" s="182"/>
      <c r="F16" s="182"/>
      <c r="G16" s="182"/>
      <c r="H16" s="182"/>
      <c r="I16" s="144"/>
      <c r="J16" s="10"/>
      <c r="K16" s="10"/>
      <c r="L16" s="10"/>
    </row>
    <row r="17" spans="1:12" ht="12.75">
      <c r="A17" s="88"/>
      <c r="B17" s="22"/>
      <c r="C17" s="16"/>
      <c r="D17" s="16"/>
      <c r="E17" s="16"/>
      <c r="F17" s="16"/>
      <c r="G17" s="16"/>
      <c r="H17" s="16"/>
      <c r="I17" s="89"/>
      <c r="J17" s="10"/>
      <c r="K17" s="10"/>
      <c r="L17" s="10"/>
    </row>
    <row r="18" spans="1:12" ht="12.75">
      <c r="A18" s="141" t="s">
        <v>255</v>
      </c>
      <c r="B18" s="142"/>
      <c r="C18" s="177" t="s">
        <v>351</v>
      </c>
      <c r="D18" s="178"/>
      <c r="E18" s="178"/>
      <c r="F18" s="178"/>
      <c r="G18" s="178"/>
      <c r="H18" s="178"/>
      <c r="I18" s="179"/>
      <c r="J18" s="10"/>
      <c r="K18" s="10"/>
      <c r="L18" s="10"/>
    </row>
    <row r="19" spans="1:12" ht="12.75">
      <c r="A19" s="88"/>
      <c r="B19" s="22"/>
      <c r="C19" s="21"/>
      <c r="D19" s="16"/>
      <c r="E19" s="16"/>
      <c r="F19" s="16"/>
      <c r="G19" s="16"/>
      <c r="H19" s="16"/>
      <c r="I19" s="89"/>
      <c r="J19" s="10"/>
      <c r="K19" s="10"/>
      <c r="L19" s="10"/>
    </row>
    <row r="20" spans="1:12" ht="12.75">
      <c r="A20" s="141" t="s">
        <v>256</v>
      </c>
      <c r="B20" s="142"/>
      <c r="C20" s="180" t="s">
        <v>352</v>
      </c>
      <c r="D20" s="178"/>
      <c r="E20" s="178"/>
      <c r="F20" s="178"/>
      <c r="G20" s="178"/>
      <c r="H20" s="178"/>
      <c r="I20" s="179"/>
      <c r="J20" s="10"/>
      <c r="K20" s="10"/>
      <c r="L20" s="10"/>
    </row>
    <row r="21" spans="1:12" ht="12.75">
      <c r="A21" s="88"/>
      <c r="B21" s="22"/>
      <c r="C21" s="21"/>
      <c r="D21" s="16"/>
      <c r="E21" s="16"/>
      <c r="F21" s="16"/>
      <c r="G21" s="16"/>
      <c r="H21" s="16"/>
      <c r="I21" s="89"/>
      <c r="J21" s="10"/>
      <c r="K21" s="10"/>
      <c r="L21" s="10"/>
    </row>
    <row r="22" spans="1:12" ht="12.75">
      <c r="A22" s="141" t="s">
        <v>257</v>
      </c>
      <c r="B22" s="142"/>
      <c r="C22" s="109">
        <v>133</v>
      </c>
      <c r="D22" s="158" t="s">
        <v>327</v>
      </c>
      <c r="E22" s="167"/>
      <c r="F22" s="168"/>
      <c r="G22" s="141"/>
      <c r="H22" s="181"/>
      <c r="I22" s="91"/>
      <c r="J22" s="10"/>
      <c r="K22" s="10"/>
      <c r="L22" s="10"/>
    </row>
    <row r="23" spans="1:12" ht="12.75">
      <c r="A23" s="88"/>
      <c r="B23" s="22"/>
      <c r="C23" s="16"/>
      <c r="D23" s="23"/>
      <c r="E23" s="23"/>
      <c r="F23" s="23"/>
      <c r="G23" s="23"/>
      <c r="H23" s="16"/>
      <c r="I23" s="89"/>
      <c r="J23" s="10"/>
      <c r="K23" s="10"/>
      <c r="L23" s="10"/>
    </row>
    <row r="24" spans="1:12" ht="12.75">
      <c r="A24" s="141" t="s">
        <v>258</v>
      </c>
      <c r="B24" s="142"/>
      <c r="C24" s="109">
        <v>21</v>
      </c>
      <c r="D24" s="158" t="s">
        <v>353</v>
      </c>
      <c r="E24" s="167"/>
      <c r="F24" s="167"/>
      <c r="G24" s="168"/>
      <c r="H24" s="45" t="s">
        <v>259</v>
      </c>
      <c r="I24" s="110">
        <v>1200</v>
      </c>
      <c r="J24" s="10"/>
      <c r="K24" s="10"/>
      <c r="L24" s="10"/>
    </row>
    <row r="25" spans="1:12" ht="12.75">
      <c r="A25" s="88"/>
      <c r="B25" s="22"/>
      <c r="C25" s="16"/>
      <c r="D25" s="23"/>
      <c r="E25" s="23"/>
      <c r="F25" s="23"/>
      <c r="G25" s="22"/>
      <c r="H25" s="22" t="s">
        <v>316</v>
      </c>
      <c r="I25" s="92"/>
      <c r="J25" s="10"/>
      <c r="K25" s="10"/>
      <c r="L25" s="10"/>
    </row>
    <row r="26" spans="1:12" ht="12.75">
      <c r="A26" s="141" t="s">
        <v>260</v>
      </c>
      <c r="B26" s="142"/>
      <c r="C26" s="111" t="s">
        <v>354</v>
      </c>
      <c r="D26" s="24"/>
      <c r="E26" s="28"/>
      <c r="F26" s="23"/>
      <c r="G26" s="169" t="s">
        <v>261</v>
      </c>
      <c r="H26" s="142"/>
      <c r="I26" s="112" t="s">
        <v>355</v>
      </c>
      <c r="J26" s="10"/>
      <c r="K26" s="10"/>
      <c r="L26" s="10"/>
    </row>
    <row r="27" spans="1:12" ht="12.75">
      <c r="A27" s="88"/>
      <c r="B27" s="22"/>
      <c r="C27" s="16"/>
      <c r="D27" s="23"/>
      <c r="E27" s="23"/>
      <c r="F27" s="23"/>
      <c r="G27" s="23"/>
      <c r="H27" s="16"/>
      <c r="I27" s="93"/>
      <c r="J27" s="10"/>
      <c r="K27" s="10"/>
      <c r="L27" s="10"/>
    </row>
    <row r="28" spans="1:12" ht="12.75">
      <c r="A28" s="170" t="s">
        <v>262</v>
      </c>
      <c r="B28" s="171"/>
      <c r="C28" s="172"/>
      <c r="D28" s="172"/>
      <c r="E28" s="173" t="s">
        <v>263</v>
      </c>
      <c r="F28" s="174"/>
      <c r="G28" s="174"/>
      <c r="H28" s="175" t="s">
        <v>264</v>
      </c>
      <c r="I28" s="176"/>
      <c r="J28" s="10"/>
      <c r="K28" s="10"/>
      <c r="L28" s="10"/>
    </row>
    <row r="29" spans="1:12" ht="12.75">
      <c r="A29" s="125" t="s">
        <v>343</v>
      </c>
      <c r="B29" s="126"/>
      <c r="C29" s="126"/>
      <c r="D29" s="127"/>
      <c r="E29" s="125" t="s">
        <v>324</v>
      </c>
      <c r="F29" s="126"/>
      <c r="G29" s="127"/>
      <c r="H29" s="128" t="s">
        <v>325</v>
      </c>
      <c r="I29" s="129"/>
      <c r="J29" s="10"/>
      <c r="K29" s="10"/>
      <c r="L29" s="10"/>
    </row>
    <row r="30" spans="1:12" ht="12.75">
      <c r="A30" s="117"/>
      <c r="B30" s="117"/>
      <c r="C30" s="118"/>
      <c r="D30" s="133"/>
      <c r="E30" s="133"/>
      <c r="F30" s="133"/>
      <c r="G30" s="133"/>
      <c r="H30" s="117"/>
      <c r="I30" s="119"/>
      <c r="J30" s="10"/>
      <c r="K30" s="10"/>
      <c r="L30" s="10"/>
    </row>
    <row r="31" spans="1:12" ht="12.75">
      <c r="A31" s="125" t="s">
        <v>326</v>
      </c>
      <c r="B31" s="131"/>
      <c r="C31" s="131"/>
      <c r="D31" s="132"/>
      <c r="E31" s="125" t="s">
        <v>327</v>
      </c>
      <c r="F31" s="131"/>
      <c r="G31" s="132"/>
      <c r="H31" s="128" t="s">
        <v>328</v>
      </c>
      <c r="I31" s="130"/>
      <c r="J31" s="10"/>
      <c r="K31" s="10"/>
      <c r="L31" s="10"/>
    </row>
    <row r="32" spans="1:12" ht="12.75">
      <c r="A32" s="117"/>
      <c r="B32" s="117"/>
      <c r="C32" s="118"/>
      <c r="D32" s="120"/>
      <c r="E32" s="120"/>
      <c r="F32" s="120"/>
      <c r="G32" s="121"/>
      <c r="H32" s="117"/>
      <c r="I32" s="122"/>
      <c r="J32" s="10"/>
      <c r="K32" s="10"/>
      <c r="L32" s="10"/>
    </row>
    <row r="33" spans="1:12" ht="12.75">
      <c r="A33" s="125" t="s">
        <v>329</v>
      </c>
      <c r="B33" s="131"/>
      <c r="C33" s="131"/>
      <c r="D33" s="132"/>
      <c r="E33" s="125" t="s">
        <v>327</v>
      </c>
      <c r="F33" s="131"/>
      <c r="G33" s="132"/>
      <c r="H33" s="128" t="s">
        <v>330</v>
      </c>
      <c r="I33" s="130"/>
      <c r="J33" s="10"/>
      <c r="K33" s="10"/>
      <c r="L33" s="10"/>
    </row>
    <row r="34" spans="1:12" ht="12.75">
      <c r="A34" s="117"/>
      <c r="B34" s="117"/>
      <c r="C34" s="118"/>
      <c r="D34" s="120"/>
      <c r="E34" s="120"/>
      <c r="F34" s="120"/>
      <c r="G34" s="121"/>
      <c r="H34" s="117"/>
      <c r="I34" s="122"/>
      <c r="J34" s="10"/>
      <c r="K34" s="10"/>
      <c r="L34" s="10"/>
    </row>
    <row r="35" spans="1:12" ht="12.75">
      <c r="A35" s="125" t="s">
        <v>331</v>
      </c>
      <c r="B35" s="131"/>
      <c r="C35" s="131"/>
      <c r="D35" s="132"/>
      <c r="E35" s="125" t="s">
        <v>327</v>
      </c>
      <c r="F35" s="131"/>
      <c r="G35" s="132"/>
      <c r="H35" s="128" t="s">
        <v>332</v>
      </c>
      <c r="I35" s="130"/>
      <c r="J35" s="10"/>
      <c r="K35" s="10"/>
      <c r="L35" s="10"/>
    </row>
    <row r="36" spans="1:12" ht="12.75">
      <c r="A36" s="118"/>
      <c r="B36" s="118"/>
      <c r="C36" s="166"/>
      <c r="D36" s="166"/>
      <c r="E36" s="117"/>
      <c r="F36" s="166"/>
      <c r="G36" s="166"/>
      <c r="H36" s="117"/>
      <c r="I36" s="117"/>
      <c r="J36" s="10"/>
      <c r="K36" s="10"/>
      <c r="L36" s="10"/>
    </row>
    <row r="37" spans="1:12" ht="12.75">
      <c r="A37" s="125" t="s">
        <v>333</v>
      </c>
      <c r="B37" s="131"/>
      <c r="C37" s="131"/>
      <c r="D37" s="132"/>
      <c r="E37" s="125" t="s">
        <v>324</v>
      </c>
      <c r="F37" s="131"/>
      <c r="G37" s="132"/>
      <c r="H37" s="128" t="s">
        <v>334</v>
      </c>
      <c r="I37" s="130"/>
      <c r="J37" s="10"/>
      <c r="K37" s="10"/>
      <c r="L37" s="10"/>
    </row>
    <row r="38" spans="1:12" ht="12.75">
      <c r="A38" s="118"/>
      <c r="B38" s="118"/>
      <c r="C38" s="118"/>
      <c r="D38" s="117"/>
      <c r="E38" s="117"/>
      <c r="F38" s="118"/>
      <c r="G38" s="117"/>
      <c r="H38" s="117"/>
      <c r="I38" s="117"/>
      <c r="J38" s="10"/>
      <c r="K38" s="10"/>
      <c r="L38" s="10"/>
    </row>
    <row r="39" spans="1:12" ht="12.75">
      <c r="A39" s="125" t="s">
        <v>335</v>
      </c>
      <c r="B39" s="131"/>
      <c r="C39" s="131"/>
      <c r="D39" s="132"/>
      <c r="E39" s="125" t="s">
        <v>336</v>
      </c>
      <c r="F39" s="131"/>
      <c r="G39" s="132"/>
      <c r="H39" s="128" t="s">
        <v>337</v>
      </c>
      <c r="I39" s="130"/>
      <c r="J39" s="10"/>
      <c r="K39" s="10"/>
      <c r="L39" s="10"/>
    </row>
    <row r="40" spans="1:12" ht="12.75">
      <c r="A40" s="117"/>
      <c r="B40" s="117"/>
      <c r="C40" s="118"/>
      <c r="D40" s="120"/>
      <c r="E40" s="120"/>
      <c r="F40" s="120"/>
      <c r="G40" s="121"/>
      <c r="H40" s="117"/>
      <c r="I40" s="122"/>
      <c r="J40" s="10"/>
      <c r="K40" s="10"/>
      <c r="L40" s="10"/>
    </row>
    <row r="41" spans="1:12" ht="12.75">
      <c r="A41" s="125" t="s">
        <v>338</v>
      </c>
      <c r="B41" s="126"/>
      <c r="C41" s="126"/>
      <c r="D41" s="127"/>
      <c r="E41" s="125" t="s">
        <v>327</v>
      </c>
      <c r="F41" s="126"/>
      <c r="G41" s="127"/>
      <c r="H41" s="128" t="s">
        <v>339</v>
      </c>
      <c r="I41" s="129"/>
      <c r="J41" s="10"/>
      <c r="K41" s="10"/>
      <c r="L41" s="10"/>
    </row>
    <row r="42" spans="1:12" ht="12.75">
      <c r="A42" s="117"/>
      <c r="B42" s="117"/>
      <c r="C42" s="118"/>
      <c r="D42" s="120"/>
      <c r="E42" s="120"/>
      <c r="F42" s="120"/>
      <c r="G42" s="121"/>
      <c r="H42" s="117"/>
      <c r="I42" s="122"/>
      <c r="J42" s="10"/>
      <c r="K42" s="10"/>
      <c r="L42" s="10"/>
    </row>
    <row r="43" spans="1:12" ht="12.75">
      <c r="A43" s="125" t="s">
        <v>340</v>
      </c>
      <c r="B43" s="126"/>
      <c r="C43" s="126"/>
      <c r="D43" s="127"/>
      <c r="E43" s="125" t="s">
        <v>341</v>
      </c>
      <c r="F43" s="126"/>
      <c r="G43" s="127"/>
      <c r="H43" s="128" t="s">
        <v>342</v>
      </c>
      <c r="I43" s="129"/>
      <c r="J43" s="10"/>
      <c r="K43" s="10"/>
      <c r="L43" s="10"/>
    </row>
    <row r="44" spans="1:12" ht="12.75">
      <c r="A44" s="117"/>
      <c r="B44" s="117"/>
      <c r="C44" s="118"/>
      <c r="D44" s="120"/>
      <c r="E44" s="120"/>
      <c r="F44" s="120"/>
      <c r="G44" s="121"/>
      <c r="H44" s="117"/>
      <c r="I44" s="122"/>
      <c r="J44" s="10"/>
      <c r="K44" s="10"/>
      <c r="L44" s="10"/>
    </row>
    <row r="45" spans="1:12" ht="12.75">
      <c r="A45" s="125" t="s">
        <v>344</v>
      </c>
      <c r="B45" s="126"/>
      <c r="C45" s="126"/>
      <c r="D45" s="127"/>
      <c r="E45" s="125" t="s">
        <v>356</v>
      </c>
      <c r="F45" s="126"/>
      <c r="G45" s="127"/>
      <c r="H45" s="128" t="s">
        <v>345</v>
      </c>
      <c r="I45" s="129"/>
      <c r="J45" s="10"/>
      <c r="K45" s="10"/>
      <c r="L45" s="10"/>
    </row>
    <row r="46" spans="1:12" ht="12.75">
      <c r="A46" s="117"/>
      <c r="B46" s="117"/>
      <c r="C46" s="118"/>
      <c r="D46" s="120"/>
      <c r="E46" s="120"/>
      <c r="F46" s="120"/>
      <c r="G46" s="121"/>
      <c r="H46" s="117"/>
      <c r="I46" s="122"/>
      <c r="J46" s="10"/>
      <c r="K46" s="10"/>
      <c r="L46" s="10"/>
    </row>
    <row r="47" spans="1:12" ht="12.75">
      <c r="A47" s="136" t="s">
        <v>265</v>
      </c>
      <c r="B47" s="137"/>
      <c r="C47" s="156"/>
      <c r="D47" s="157"/>
      <c r="E47" s="25"/>
      <c r="F47" s="158"/>
      <c r="G47" s="159"/>
      <c r="H47" s="159"/>
      <c r="I47" s="160"/>
      <c r="J47" s="10"/>
      <c r="K47" s="10"/>
      <c r="L47" s="10"/>
    </row>
    <row r="48" spans="1:12" ht="12.75">
      <c r="A48" s="94"/>
      <c r="B48" s="27"/>
      <c r="C48" s="161"/>
      <c r="D48" s="162"/>
      <c r="E48" s="16"/>
      <c r="F48" s="161"/>
      <c r="G48" s="163"/>
      <c r="H48" s="29"/>
      <c r="I48" s="95"/>
      <c r="J48" s="10"/>
      <c r="K48" s="10"/>
      <c r="L48" s="10"/>
    </row>
    <row r="49" spans="1:12" ht="12.75">
      <c r="A49" s="136" t="s">
        <v>266</v>
      </c>
      <c r="B49" s="137"/>
      <c r="C49" s="158" t="s">
        <v>357</v>
      </c>
      <c r="D49" s="164"/>
      <c r="E49" s="164"/>
      <c r="F49" s="164"/>
      <c r="G49" s="164"/>
      <c r="H49" s="164"/>
      <c r="I49" s="165"/>
      <c r="J49" s="10"/>
      <c r="K49" s="10"/>
      <c r="L49" s="10"/>
    </row>
    <row r="50" spans="1:12" ht="12.75">
      <c r="A50" s="88"/>
      <c r="B50" s="22"/>
      <c r="C50" s="21" t="s">
        <v>267</v>
      </c>
      <c r="D50" s="16"/>
      <c r="E50" s="16"/>
      <c r="F50" s="16"/>
      <c r="G50" s="16"/>
      <c r="H50" s="16"/>
      <c r="I50" s="89"/>
      <c r="J50" s="10"/>
      <c r="K50" s="10"/>
      <c r="L50" s="10"/>
    </row>
    <row r="51" spans="1:12" ht="12.75">
      <c r="A51" s="136" t="s">
        <v>268</v>
      </c>
      <c r="B51" s="137"/>
      <c r="C51" s="143" t="s">
        <v>358</v>
      </c>
      <c r="D51" s="139"/>
      <c r="E51" s="140"/>
      <c r="F51" s="16"/>
      <c r="G51" s="45" t="s">
        <v>269</v>
      </c>
      <c r="H51" s="143" t="s">
        <v>359</v>
      </c>
      <c r="I51" s="140"/>
      <c r="J51" s="10"/>
      <c r="K51" s="10"/>
      <c r="L51" s="10"/>
    </row>
    <row r="52" spans="1:12" ht="12.75">
      <c r="A52" s="88"/>
      <c r="B52" s="22"/>
      <c r="C52" s="21"/>
      <c r="D52" s="16"/>
      <c r="E52" s="16"/>
      <c r="F52" s="16"/>
      <c r="G52" s="16"/>
      <c r="H52" s="16"/>
      <c r="I52" s="89"/>
      <c r="J52" s="10"/>
      <c r="K52" s="10"/>
      <c r="L52" s="10"/>
    </row>
    <row r="53" spans="1:12" ht="12.75">
      <c r="A53" s="136" t="s">
        <v>255</v>
      </c>
      <c r="B53" s="137"/>
      <c r="C53" s="138" t="s">
        <v>360</v>
      </c>
      <c r="D53" s="139"/>
      <c r="E53" s="139"/>
      <c r="F53" s="139"/>
      <c r="G53" s="139"/>
      <c r="H53" s="139"/>
      <c r="I53" s="140"/>
      <c r="J53" s="10"/>
      <c r="K53" s="10"/>
      <c r="L53" s="10"/>
    </row>
    <row r="54" spans="1:12" ht="12.75">
      <c r="A54" s="88"/>
      <c r="B54" s="22"/>
      <c r="C54" s="16"/>
      <c r="D54" s="16"/>
      <c r="E54" s="16"/>
      <c r="F54" s="16"/>
      <c r="G54" s="16"/>
      <c r="H54" s="16"/>
      <c r="I54" s="89"/>
      <c r="J54" s="10"/>
      <c r="K54" s="10"/>
      <c r="L54" s="10"/>
    </row>
    <row r="55" spans="1:12" ht="12.75">
      <c r="A55" s="141" t="s">
        <v>270</v>
      </c>
      <c r="B55" s="142"/>
      <c r="C55" s="143" t="s">
        <v>361</v>
      </c>
      <c r="D55" s="139"/>
      <c r="E55" s="139"/>
      <c r="F55" s="139"/>
      <c r="G55" s="139"/>
      <c r="H55" s="139"/>
      <c r="I55" s="144"/>
      <c r="J55" s="10"/>
      <c r="K55" s="10"/>
      <c r="L55" s="10"/>
    </row>
    <row r="56" spans="1:12" ht="12.75">
      <c r="A56" s="96"/>
      <c r="B56" s="20"/>
      <c r="C56" s="152" t="s">
        <v>271</v>
      </c>
      <c r="D56" s="152"/>
      <c r="E56" s="152"/>
      <c r="F56" s="152"/>
      <c r="G56" s="152"/>
      <c r="H56" s="152"/>
      <c r="I56" s="97"/>
      <c r="J56" s="10"/>
      <c r="K56" s="10"/>
      <c r="L56" s="10"/>
    </row>
    <row r="57" spans="1:12" ht="12.75">
      <c r="A57" s="96"/>
      <c r="B57" s="20"/>
      <c r="C57" s="30"/>
      <c r="D57" s="30"/>
      <c r="E57" s="30"/>
      <c r="F57" s="30"/>
      <c r="G57" s="30"/>
      <c r="H57" s="30"/>
      <c r="I57" s="97"/>
      <c r="J57" s="10"/>
      <c r="K57" s="10"/>
      <c r="L57" s="10"/>
    </row>
    <row r="58" spans="1:12" ht="12.75">
      <c r="A58" s="96"/>
      <c r="B58" s="145" t="s">
        <v>272</v>
      </c>
      <c r="C58" s="146"/>
      <c r="D58" s="146"/>
      <c r="E58" s="146"/>
      <c r="F58" s="43"/>
      <c r="G58" s="43"/>
      <c r="H58" s="43"/>
      <c r="I58" s="98"/>
      <c r="J58" s="10"/>
      <c r="K58" s="10"/>
      <c r="L58" s="10"/>
    </row>
    <row r="59" spans="1:12" ht="12.75">
      <c r="A59" s="96"/>
      <c r="B59" s="147" t="s">
        <v>304</v>
      </c>
      <c r="C59" s="148"/>
      <c r="D59" s="148"/>
      <c r="E59" s="148"/>
      <c r="F59" s="148"/>
      <c r="G59" s="148"/>
      <c r="H59" s="148"/>
      <c r="I59" s="149"/>
      <c r="J59" s="10"/>
      <c r="K59" s="10"/>
      <c r="L59" s="10"/>
    </row>
    <row r="60" spans="1:12" ht="12.75">
      <c r="A60" s="96"/>
      <c r="B60" s="147" t="s">
        <v>305</v>
      </c>
      <c r="C60" s="148"/>
      <c r="D60" s="148"/>
      <c r="E60" s="148"/>
      <c r="F60" s="148"/>
      <c r="G60" s="148"/>
      <c r="H60" s="148"/>
      <c r="I60" s="98"/>
      <c r="J60" s="10"/>
      <c r="K60" s="10"/>
      <c r="L60" s="10"/>
    </row>
    <row r="61" spans="1:12" ht="12.75">
      <c r="A61" s="96"/>
      <c r="B61" s="147" t="s">
        <v>306</v>
      </c>
      <c r="C61" s="148"/>
      <c r="D61" s="148"/>
      <c r="E61" s="148"/>
      <c r="F61" s="148"/>
      <c r="G61" s="148"/>
      <c r="H61" s="148"/>
      <c r="I61" s="149"/>
      <c r="J61" s="10"/>
      <c r="K61" s="10"/>
      <c r="L61" s="10"/>
    </row>
    <row r="62" spans="1:12" ht="12.75">
      <c r="A62" s="96"/>
      <c r="B62" s="147" t="s">
        <v>307</v>
      </c>
      <c r="C62" s="148"/>
      <c r="D62" s="148"/>
      <c r="E62" s="148"/>
      <c r="F62" s="148"/>
      <c r="G62" s="148"/>
      <c r="H62" s="148"/>
      <c r="I62" s="149"/>
      <c r="J62" s="10"/>
      <c r="K62" s="10"/>
      <c r="L62" s="10"/>
    </row>
    <row r="63" spans="1:12" ht="12.75">
      <c r="A63" s="96"/>
      <c r="B63" s="99"/>
      <c r="C63" s="100"/>
      <c r="D63" s="100"/>
      <c r="E63" s="100"/>
      <c r="F63" s="100"/>
      <c r="G63" s="100"/>
      <c r="H63" s="100"/>
      <c r="I63" s="101"/>
      <c r="J63" s="10"/>
      <c r="K63" s="10"/>
      <c r="L63" s="10"/>
    </row>
    <row r="64" spans="1:12" ht="13.5" thickBot="1">
      <c r="A64" s="102" t="s">
        <v>273</v>
      </c>
      <c r="B64" s="16"/>
      <c r="C64" s="16"/>
      <c r="D64" s="16"/>
      <c r="E64" s="16"/>
      <c r="F64" s="16"/>
      <c r="G64" s="31"/>
      <c r="H64" s="32"/>
      <c r="I64" s="103"/>
      <c r="J64" s="10"/>
      <c r="K64" s="10"/>
      <c r="L64" s="10"/>
    </row>
    <row r="65" spans="1:12" ht="12.75">
      <c r="A65" s="84"/>
      <c r="B65" s="16"/>
      <c r="C65" s="16"/>
      <c r="D65" s="16"/>
      <c r="E65" s="20" t="s">
        <v>274</v>
      </c>
      <c r="F65" s="28"/>
      <c r="G65" s="153" t="s">
        <v>275</v>
      </c>
      <c r="H65" s="154"/>
      <c r="I65" s="155"/>
      <c r="J65" s="10"/>
      <c r="K65" s="10"/>
      <c r="L65" s="10"/>
    </row>
    <row r="66" spans="1:12" ht="12.75">
      <c r="A66" s="104"/>
      <c r="B66" s="105"/>
      <c r="C66" s="106"/>
      <c r="D66" s="106"/>
      <c r="E66" s="106"/>
      <c r="F66" s="106"/>
      <c r="G66" s="134"/>
      <c r="H66" s="135"/>
      <c r="I66" s="107"/>
      <c r="J66" s="10"/>
      <c r="K66" s="10"/>
      <c r="L66" s="10"/>
    </row>
  </sheetData>
  <sheetProtection/>
  <protectedRanges>
    <protectedRange sqref="E2 H2 C6:D6 C8:D8 C10:D10 C12:I12 C14:D14 F14:I14 C16:I16 C18:I18 C20:I20 C24:G24 C22:F22 C26 I26 I24" name="Range1"/>
    <protectedRange sqref="A29:I29 A31:I31 A33:D33 A41:I41 A43:I43 A45:I45" name="Range1_1_1"/>
  </protectedRanges>
  <mergeCells count="82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C48:D48"/>
    <mergeCell ref="F48:G48"/>
    <mergeCell ref="C49:I49"/>
    <mergeCell ref="C36:D36"/>
    <mergeCell ref="F36:G36"/>
    <mergeCell ref="A37:D37"/>
    <mergeCell ref="E37:G37"/>
    <mergeCell ref="H37:I37"/>
    <mergeCell ref="A39:D39"/>
    <mergeCell ref="E39:G39"/>
    <mergeCell ref="A51:B51"/>
    <mergeCell ref="C51:E51"/>
    <mergeCell ref="H51:I51"/>
    <mergeCell ref="A1:C1"/>
    <mergeCell ref="C56:H56"/>
    <mergeCell ref="G65:I65"/>
    <mergeCell ref="A49:B49"/>
    <mergeCell ref="A47:B47"/>
    <mergeCell ref="C47:D47"/>
    <mergeCell ref="F47:I47"/>
    <mergeCell ref="G66:H66"/>
    <mergeCell ref="A53:B53"/>
    <mergeCell ref="C53:I53"/>
    <mergeCell ref="A55:B55"/>
    <mergeCell ref="C55:I55"/>
    <mergeCell ref="B58:E58"/>
    <mergeCell ref="B59:I59"/>
    <mergeCell ref="B60:H60"/>
    <mergeCell ref="B61:I61"/>
    <mergeCell ref="B62:I62"/>
    <mergeCell ref="A29:D29"/>
    <mergeCell ref="E29:G29"/>
    <mergeCell ref="H29:I29"/>
    <mergeCell ref="D30:G30"/>
    <mergeCell ref="A31:D31"/>
    <mergeCell ref="E31:G31"/>
    <mergeCell ref="H31:I31"/>
    <mergeCell ref="A33:D33"/>
    <mergeCell ref="E33:G33"/>
    <mergeCell ref="H33:I33"/>
    <mergeCell ref="A35:D35"/>
    <mergeCell ref="E35:G35"/>
    <mergeCell ref="H35:I35"/>
    <mergeCell ref="A45:D45"/>
    <mergeCell ref="E45:G45"/>
    <mergeCell ref="H45:I45"/>
    <mergeCell ref="H39:I39"/>
    <mergeCell ref="A41:D41"/>
    <mergeCell ref="E41:G41"/>
    <mergeCell ref="H41:I41"/>
    <mergeCell ref="A43:D43"/>
    <mergeCell ref="E43:G43"/>
    <mergeCell ref="H43:I43"/>
  </mergeCells>
  <conditionalFormatting sqref="H2">
    <cfRule type="cellIs" priority="2" dxfId="0" operator="lessThan" stopIfTrue="1">
      <formula>#REF!</formula>
    </cfRule>
  </conditionalFormatting>
  <hyperlinks>
    <hyperlink ref="C18" r:id="rId1" display="franjo.katic@tehnika.hr"/>
    <hyperlink ref="C53" r:id="rId2" display="vesna.bozicko@tehnika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88">
      <selection activeCell="A112" sqref="A112:H112"/>
    </sheetView>
  </sheetViews>
  <sheetFormatPr defaultColWidth="9.140625" defaultRowHeight="12.75"/>
  <cols>
    <col min="1" max="9" width="9.140625" style="46" customWidth="1"/>
    <col min="10" max="10" width="11.00390625" style="46" customWidth="1"/>
    <col min="11" max="11" width="11.421875" style="46" customWidth="1"/>
    <col min="12" max="16384" width="9.140625" style="46" customWidth="1"/>
  </cols>
  <sheetData>
    <row r="1" spans="1:11" ht="12.75" customHeight="1">
      <c r="A1" s="205" t="s">
        <v>152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321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>
      <c r="A3" s="207" t="s">
        <v>364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2.5">
      <c r="A4" s="210" t="s">
        <v>58</v>
      </c>
      <c r="B4" s="211"/>
      <c r="C4" s="211"/>
      <c r="D4" s="211"/>
      <c r="E4" s="211"/>
      <c r="F4" s="211"/>
      <c r="G4" s="211"/>
      <c r="H4" s="212"/>
      <c r="I4" s="52" t="s">
        <v>276</v>
      </c>
      <c r="J4" s="53" t="s">
        <v>317</v>
      </c>
      <c r="K4" s="54" t="s">
        <v>318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51">
        <v>2</v>
      </c>
      <c r="J5" s="50">
        <v>3</v>
      </c>
      <c r="K5" s="50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>
      <c r="A7" s="199" t="s">
        <v>59</v>
      </c>
      <c r="B7" s="200"/>
      <c r="C7" s="200"/>
      <c r="D7" s="200"/>
      <c r="E7" s="200"/>
      <c r="F7" s="200"/>
      <c r="G7" s="200"/>
      <c r="H7" s="201"/>
      <c r="I7" s="3">
        <v>1</v>
      </c>
      <c r="J7" s="6"/>
      <c r="K7" s="6"/>
    </row>
    <row r="8" spans="1:11" ht="12.75">
      <c r="A8" s="202" t="s">
        <v>12</v>
      </c>
      <c r="B8" s="203"/>
      <c r="C8" s="203"/>
      <c r="D8" s="203"/>
      <c r="E8" s="203"/>
      <c r="F8" s="203"/>
      <c r="G8" s="203"/>
      <c r="H8" s="204"/>
      <c r="I8" s="1">
        <v>2</v>
      </c>
      <c r="J8" s="47">
        <f>J9+J16+J26+J35+J39</f>
        <v>365888756</v>
      </c>
      <c r="K8" s="47">
        <f>K9+K16+K26+K35+K39</f>
        <v>517768129</v>
      </c>
    </row>
    <row r="9" spans="1:11" ht="12.75">
      <c r="A9" s="213" t="s">
        <v>203</v>
      </c>
      <c r="B9" s="214"/>
      <c r="C9" s="214"/>
      <c r="D9" s="214"/>
      <c r="E9" s="214"/>
      <c r="F9" s="214"/>
      <c r="G9" s="214"/>
      <c r="H9" s="215"/>
      <c r="I9" s="1">
        <v>3</v>
      </c>
      <c r="J9" s="47">
        <f>SUM(J10:J15)</f>
        <v>23418053</v>
      </c>
      <c r="K9" s="47">
        <f>SUM(K10:K15)</f>
        <v>50198410</v>
      </c>
    </row>
    <row r="10" spans="1:11" ht="12.75">
      <c r="A10" s="213" t="s">
        <v>111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13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22937053</v>
      </c>
      <c r="K11" s="7">
        <v>21563668</v>
      </c>
    </row>
    <row r="12" spans="1:11" ht="12.75">
      <c r="A12" s="213" t="s">
        <v>112</v>
      </c>
      <c r="B12" s="214"/>
      <c r="C12" s="214"/>
      <c r="D12" s="214"/>
      <c r="E12" s="214"/>
      <c r="F12" s="214"/>
      <c r="G12" s="214"/>
      <c r="H12" s="215"/>
      <c r="I12" s="1">
        <v>6</v>
      </c>
      <c r="J12" s="7">
        <v>481000</v>
      </c>
      <c r="K12" s="7">
        <v>28634742</v>
      </c>
    </row>
    <row r="13" spans="1:11" ht="12.75">
      <c r="A13" s="213" t="s">
        <v>206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207</v>
      </c>
      <c r="B14" s="214"/>
      <c r="C14" s="214"/>
      <c r="D14" s="214"/>
      <c r="E14" s="214"/>
      <c r="F14" s="214"/>
      <c r="G14" s="214"/>
      <c r="H14" s="215"/>
      <c r="I14" s="1">
        <v>8</v>
      </c>
      <c r="J14" s="7"/>
      <c r="K14" s="7"/>
    </row>
    <row r="15" spans="1:11" ht="12.75">
      <c r="A15" s="213" t="s">
        <v>208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ht="12.75">
      <c r="A16" s="213" t="s">
        <v>204</v>
      </c>
      <c r="B16" s="214"/>
      <c r="C16" s="214"/>
      <c r="D16" s="214"/>
      <c r="E16" s="214"/>
      <c r="F16" s="214"/>
      <c r="G16" s="214"/>
      <c r="H16" s="215"/>
      <c r="I16" s="1">
        <v>10</v>
      </c>
      <c r="J16" s="47">
        <f>SUM(J17:J25)</f>
        <v>329819045</v>
      </c>
      <c r="K16" s="47">
        <f>SUM(K17:K25)</f>
        <v>432045782</v>
      </c>
    </row>
    <row r="17" spans="1:11" ht="12.75">
      <c r="A17" s="213" t="s">
        <v>209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79211317</v>
      </c>
      <c r="K17" s="7">
        <v>126919318</v>
      </c>
    </row>
    <row r="18" spans="1:11" ht="12.75">
      <c r="A18" s="213" t="s">
        <v>245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116650600</v>
      </c>
      <c r="K18" s="7">
        <v>179712705</v>
      </c>
    </row>
    <row r="19" spans="1:11" ht="12.75">
      <c r="A19" s="213" t="s">
        <v>210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46628984</v>
      </c>
      <c r="K19" s="7">
        <v>42200918</v>
      </c>
    </row>
    <row r="20" spans="1:11" ht="12.75">
      <c r="A20" s="213" t="s">
        <v>26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14691995</v>
      </c>
      <c r="K20" s="7">
        <v>12325311</v>
      </c>
    </row>
    <row r="21" spans="1:11" ht="12.75">
      <c r="A21" s="213" t="s">
        <v>27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71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>
        <v>17313</v>
      </c>
      <c r="K22" s="7"/>
    </row>
    <row r="23" spans="1:11" ht="12.75">
      <c r="A23" s="213" t="s">
        <v>72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2282480</v>
      </c>
      <c r="K23" s="7">
        <v>3846581</v>
      </c>
    </row>
    <row r="24" spans="1:11" ht="12.75">
      <c r="A24" s="213" t="s">
        <v>73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70336356</v>
      </c>
      <c r="K24" s="7">
        <v>67040949</v>
      </c>
    </row>
    <row r="25" spans="1:11" ht="12.75">
      <c r="A25" s="213" t="s">
        <v>74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/>
      <c r="K25" s="7"/>
    </row>
    <row r="26" spans="1:11" ht="12.75">
      <c r="A26" s="213" t="s">
        <v>188</v>
      </c>
      <c r="B26" s="214"/>
      <c r="C26" s="214"/>
      <c r="D26" s="214"/>
      <c r="E26" s="214"/>
      <c r="F26" s="214"/>
      <c r="G26" s="214"/>
      <c r="H26" s="215"/>
      <c r="I26" s="1">
        <v>20</v>
      </c>
      <c r="J26" s="47">
        <f>SUM(J27:J34)</f>
        <v>12061471</v>
      </c>
      <c r="K26" s="47">
        <f>SUM(K27:K34)</f>
        <v>35249811</v>
      </c>
    </row>
    <row r="27" spans="1:11" ht="12.75">
      <c r="A27" s="213" t="s">
        <v>75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>
        <v>4000</v>
      </c>
      <c r="K27" s="7">
        <v>24000</v>
      </c>
    </row>
    <row r="28" spans="1:11" ht="12.75">
      <c r="A28" s="213" t="s">
        <v>76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>
      <c r="A29" s="213" t="s">
        <v>77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>
        <v>10904001</v>
      </c>
      <c r="K29" s="7">
        <v>6010688</v>
      </c>
    </row>
    <row r="30" spans="1:11" ht="12.75">
      <c r="A30" s="213" t="s">
        <v>82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83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/>
      <c r="K31" s="7"/>
    </row>
    <row r="32" spans="1:11" ht="12.75">
      <c r="A32" s="213" t="s">
        <v>84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>
        <v>1153470</v>
      </c>
      <c r="K32" s="7">
        <v>976048</v>
      </c>
    </row>
    <row r="33" spans="1:11" ht="12.75">
      <c r="A33" s="213" t="s">
        <v>78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/>
      <c r="K33" s="7">
        <v>28239075</v>
      </c>
    </row>
    <row r="34" spans="1:11" ht="12.75">
      <c r="A34" s="213" t="s">
        <v>182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>
      <c r="A35" s="213" t="s">
        <v>183</v>
      </c>
      <c r="B35" s="214"/>
      <c r="C35" s="214"/>
      <c r="D35" s="214"/>
      <c r="E35" s="214"/>
      <c r="F35" s="214"/>
      <c r="G35" s="214"/>
      <c r="H35" s="215"/>
      <c r="I35" s="1">
        <v>29</v>
      </c>
      <c r="J35" s="47">
        <f>SUM(J36:J38)</f>
        <v>590187</v>
      </c>
      <c r="K35" s="47">
        <f>SUM(K36:K38)</f>
        <v>274126</v>
      </c>
    </row>
    <row r="36" spans="1:11" ht="12.75">
      <c r="A36" s="213" t="s">
        <v>79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>
      <c r="A37" s="213" t="s">
        <v>80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/>
      <c r="K37" s="7"/>
    </row>
    <row r="38" spans="1:11" ht="12.75">
      <c r="A38" s="213" t="s">
        <v>81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>
        <v>590187</v>
      </c>
      <c r="K38" s="7">
        <v>274126</v>
      </c>
    </row>
    <row r="39" spans="1:11" ht="12.75">
      <c r="A39" s="213" t="s">
        <v>184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/>
      <c r="K39" s="7"/>
    </row>
    <row r="40" spans="1:11" ht="12.75">
      <c r="A40" s="202" t="s">
        <v>238</v>
      </c>
      <c r="B40" s="203"/>
      <c r="C40" s="203"/>
      <c r="D40" s="203"/>
      <c r="E40" s="203"/>
      <c r="F40" s="203"/>
      <c r="G40" s="203"/>
      <c r="H40" s="204"/>
      <c r="I40" s="1">
        <v>34</v>
      </c>
      <c r="J40" s="47">
        <f>J41+J49+J56+J64</f>
        <v>918582245</v>
      </c>
      <c r="K40" s="47">
        <f>K41+K49+K56+K64</f>
        <v>903147342</v>
      </c>
    </row>
    <row r="41" spans="1:11" ht="12.75">
      <c r="A41" s="213" t="s">
        <v>99</v>
      </c>
      <c r="B41" s="214"/>
      <c r="C41" s="214"/>
      <c r="D41" s="214"/>
      <c r="E41" s="214"/>
      <c r="F41" s="214"/>
      <c r="G41" s="214"/>
      <c r="H41" s="215"/>
      <c r="I41" s="1">
        <v>35</v>
      </c>
      <c r="J41" s="47">
        <f>SUM(J42:J48)</f>
        <v>249057527</v>
      </c>
      <c r="K41" s="47">
        <f>SUM(K42:K48)</f>
        <v>241398251</v>
      </c>
    </row>
    <row r="42" spans="1:11" ht="12.75">
      <c r="A42" s="213" t="s">
        <v>116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27475810</v>
      </c>
      <c r="K42" s="7">
        <v>23607968</v>
      </c>
    </row>
    <row r="43" spans="1:11" ht="12.75">
      <c r="A43" s="213" t="s">
        <v>117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>
        <v>147194729</v>
      </c>
      <c r="K43" s="7">
        <v>36120836</v>
      </c>
    </row>
    <row r="44" spans="1:11" ht="12.75">
      <c r="A44" s="213" t="s">
        <v>85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>
        <v>36271919</v>
      </c>
      <c r="K44" s="7">
        <v>122766969</v>
      </c>
    </row>
    <row r="45" spans="1:11" ht="12.75">
      <c r="A45" s="213" t="s">
        <v>86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>
        <v>3427347</v>
      </c>
      <c r="K45" s="7">
        <v>3644467</v>
      </c>
    </row>
    <row r="46" spans="1:11" ht="12.75">
      <c r="A46" s="213" t="s">
        <v>87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>
        <v>34687722</v>
      </c>
      <c r="K46" s="7">
        <v>55258011</v>
      </c>
    </row>
    <row r="47" spans="1:11" ht="12.75">
      <c r="A47" s="213" t="s">
        <v>88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/>
      <c r="K47" s="7"/>
    </row>
    <row r="48" spans="1:11" ht="12.75">
      <c r="A48" s="213" t="s">
        <v>89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>
      <c r="A49" s="213" t="s">
        <v>100</v>
      </c>
      <c r="B49" s="214"/>
      <c r="C49" s="214"/>
      <c r="D49" s="214"/>
      <c r="E49" s="214"/>
      <c r="F49" s="214"/>
      <c r="G49" s="214"/>
      <c r="H49" s="215"/>
      <c r="I49" s="1">
        <v>43</v>
      </c>
      <c r="J49" s="47">
        <f>SUM(J50:J55)</f>
        <v>218859685</v>
      </c>
      <c r="K49" s="47">
        <f>SUM(K50:K55)</f>
        <v>166125953</v>
      </c>
    </row>
    <row r="50" spans="1:11" ht="12.75">
      <c r="A50" s="213" t="s">
        <v>198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/>
      <c r="K50" s="7"/>
    </row>
    <row r="51" spans="1:11" ht="12.75">
      <c r="A51" s="213" t="s">
        <v>199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201683470</v>
      </c>
      <c r="K51" s="7">
        <v>157835489</v>
      </c>
    </row>
    <row r="52" spans="1:11" ht="12.75">
      <c r="A52" s="213" t="s">
        <v>200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201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9155</v>
      </c>
      <c r="K53" s="7">
        <v>15007</v>
      </c>
    </row>
    <row r="54" spans="1:11" ht="12.75">
      <c r="A54" s="213" t="s">
        <v>9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13423438</v>
      </c>
      <c r="K54" s="7">
        <v>4104985</v>
      </c>
    </row>
    <row r="55" spans="1:11" ht="12.75">
      <c r="A55" s="213" t="s">
        <v>10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3743622</v>
      </c>
      <c r="K55" s="7">
        <v>4170472</v>
      </c>
    </row>
    <row r="56" spans="1:11" ht="12.75">
      <c r="A56" s="213" t="s">
        <v>101</v>
      </c>
      <c r="B56" s="214"/>
      <c r="C56" s="214"/>
      <c r="D56" s="214"/>
      <c r="E56" s="214"/>
      <c r="F56" s="214"/>
      <c r="G56" s="214"/>
      <c r="H56" s="215"/>
      <c r="I56" s="1">
        <v>50</v>
      </c>
      <c r="J56" s="47">
        <f>SUM(J57:J63)</f>
        <v>434158865</v>
      </c>
      <c r="K56" s="47">
        <f>SUM(K57:K63)</f>
        <v>469620409</v>
      </c>
    </row>
    <row r="57" spans="1:11" ht="12.75">
      <c r="A57" s="213" t="s">
        <v>75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76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/>
      <c r="K58" s="7"/>
    </row>
    <row r="59" spans="1:11" ht="12.75">
      <c r="A59" s="213" t="s">
        <v>240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82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83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/>
      <c r="K61" s="7"/>
    </row>
    <row r="62" spans="1:11" ht="12.75">
      <c r="A62" s="213" t="s">
        <v>84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13435016</v>
      </c>
      <c r="K62" s="7">
        <v>244176582</v>
      </c>
    </row>
    <row r="63" spans="1:11" ht="12.75">
      <c r="A63" s="213" t="s">
        <v>45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>
        <v>420723849</v>
      </c>
      <c r="K63" s="7">
        <v>225443827</v>
      </c>
    </row>
    <row r="64" spans="1:11" ht="12.75">
      <c r="A64" s="213" t="s">
        <v>205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16506168</v>
      </c>
      <c r="K64" s="7">
        <v>26002729</v>
      </c>
    </row>
    <row r="65" spans="1:11" ht="12.75">
      <c r="A65" s="202" t="s">
        <v>55</v>
      </c>
      <c r="B65" s="203"/>
      <c r="C65" s="203"/>
      <c r="D65" s="203"/>
      <c r="E65" s="203"/>
      <c r="F65" s="203"/>
      <c r="G65" s="203"/>
      <c r="H65" s="204"/>
      <c r="I65" s="1">
        <v>59</v>
      </c>
      <c r="J65" s="7">
        <v>17949717</v>
      </c>
      <c r="K65" s="7">
        <v>69565693</v>
      </c>
    </row>
    <row r="66" spans="1:11" ht="12.75">
      <c r="A66" s="202" t="s">
        <v>239</v>
      </c>
      <c r="B66" s="203"/>
      <c r="C66" s="203"/>
      <c r="D66" s="203"/>
      <c r="E66" s="203"/>
      <c r="F66" s="203"/>
      <c r="G66" s="203"/>
      <c r="H66" s="204"/>
      <c r="I66" s="1">
        <v>60</v>
      </c>
      <c r="J66" s="47">
        <f>J7+J8+J40+J65</f>
        <v>1302420718</v>
      </c>
      <c r="K66" s="47">
        <f>K7+K8+K40+K65</f>
        <v>1490481164</v>
      </c>
    </row>
    <row r="67" spans="1:11" ht="12.75">
      <c r="A67" s="216" t="s">
        <v>90</v>
      </c>
      <c r="B67" s="217"/>
      <c r="C67" s="217"/>
      <c r="D67" s="217"/>
      <c r="E67" s="217"/>
      <c r="F67" s="217"/>
      <c r="G67" s="217"/>
      <c r="H67" s="218"/>
      <c r="I67" s="4">
        <v>61</v>
      </c>
      <c r="J67" s="8">
        <v>718274072</v>
      </c>
      <c r="K67" s="8">
        <v>716472713</v>
      </c>
    </row>
    <row r="68" spans="1:11" ht="12.75">
      <c r="A68" s="219" t="s">
        <v>57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9" t="s">
        <v>189</v>
      </c>
      <c r="B69" s="200"/>
      <c r="C69" s="200"/>
      <c r="D69" s="200"/>
      <c r="E69" s="200"/>
      <c r="F69" s="200"/>
      <c r="G69" s="200"/>
      <c r="H69" s="201"/>
      <c r="I69" s="3">
        <v>62</v>
      </c>
      <c r="J69" s="48">
        <f>J70+J71+J72+J78+J79+J82+J85</f>
        <v>324537912</v>
      </c>
      <c r="K69" s="48">
        <f>K70+K71+K72+K78+K79+K82+K85</f>
        <v>320741602</v>
      </c>
    </row>
    <row r="70" spans="1:11" ht="12.75">
      <c r="A70" s="213" t="s">
        <v>140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170514000</v>
      </c>
      <c r="K70" s="7">
        <v>170514000</v>
      </c>
    </row>
    <row r="71" spans="1:11" ht="12.75">
      <c r="A71" s="213" t="s">
        <v>141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11541216</v>
      </c>
      <c r="K71" s="7">
        <v>11541216</v>
      </c>
    </row>
    <row r="72" spans="1:11" ht="12.75">
      <c r="A72" s="213" t="s">
        <v>142</v>
      </c>
      <c r="B72" s="214"/>
      <c r="C72" s="214"/>
      <c r="D72" s="214"/>
      <c r="E72" s="214"/>
      <c r="F72" s="214"/>
      <c r="G72" s="214"/>
      <c r="H72" s="215"/>
      <c r="I72" s="1">
        <v>65</v>
      </c>
      <c r="J72" s="47">
        <f>J73+J74-J75+J76+J77</f>
        <v>44365498</v>
      </c>
      <c r="K72" s="47">
        <f>K73+K74-K75+K76+K77</f>
        <v>44162568</v>
      </c>
    </row>
    <row r="73" spans="1:11" ht="12.75">
      <c r="A73" s="213" t="s">
        <v>143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9125700</v>
      </c>
      <c r="K73" s="7">
        <v>9125700</v>
      </c>
    </row>
    <row r="74" spans="1:11" ht="12.75">
      <c r="A74" s="213" t="s">
        <v>144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>
        <v>69552680</v>
      </c>
      <c r="K74" s="7">
        <v>64956629</v>
      </c>
    </row>
    <row r="75" spans="1:11" ht="12.75">
      <c r="A75" s="213" t="s">
        <v>132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>
        <v>87619742</v>
      </c>
      <c r="K75" s="7">
        <v>83023691</v>
      </c>
    </row>
    <row r="76" spans="1:11" ht="12.75">
      <c r="A76" s="213" t="s">
        <v>133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/>
    </row>
    <row r="77" spans="1:11" ht="12.75">
      <c r="A77" s="213" t="s">
        <v>134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v>53306860</v>
      </c>
      <c r="K77" s="7">
        <v>53103930</v>
      </c>
    </row>
    <row r="78" spans="1:11" ht="12.75">
      <c r="A78" s="213" t="s">
        <v>135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>
        <v>2496560</v>
      </c>
      <c r="K78" s="7">
        <v>91904</v>
      </c>
    </row>
    <row r="79" spans="1:11" ht="12.75">
      <c r="A79" s="213" t="s">
        <v>236</v>
      </c>
      <c r="B79" s="214"/>
      <c r="C79" s="214"/>
      <c r="D79" s="214"/>
      <c r="E79" s="214"/>
      <c r="F79" s="214"/>
      <c r="G79" s="214"/>
      <c r="H79" s="215"/>
      <c r="I79" s="1">
        <v>72</v>
      </c>
      <c r="J79" s="47">
        <f>J80-J81</f>
        <v>74030227</v>
      </c>
      <c r="K79" s="47">
        <f>K80-K81</f>
        <v>84382170</v>
      </c>
    </row>
    <row r="80" spans="1:11" ht="12.75">
      <c r="A80" s="222" t="s">
        <v>168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74030227</v>
      </c>
      <c r="K80" s="7">
        <v>84382170</v>
      </c>
    </row>
    <row r="81" spans="1:11" ht="12.75">
      <c r="A81" s="222" t="s">
        <v>169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</row>
    <row r="82" spans="1:11" ht="12.75">
      <c r="A82" s="213" t="s">
        <v>237</v>
      </c>
      <c r="B82" s="214"/>
      <c r="C82" s="214"/>
      <c r="D82" s="214"/>
      <c r="E82" s="214"/>
      <c r="F82" s="214"/>
      <c r="G82" s="214"/>
      <c r="H82" s="215"/>
      <c r="I82" s="1">
        <v>75</v>
      </c>
      <c r="J82" s="47">
        <f>J83-J84</f>
        <v>11717592</v>
      </c>
      <c r="K82" s="47">
        <f>K83-K84</f>
        <v>974363</v>
      </c>
    </row>
    <row r="83" spans="1:11" ht="12.75">
      <c r="A83" s="222" t="s">
        <v>170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11717592</v>
      </c>
      <c r="K83" s="7">
        <v>974363</v>
      </c>
    </row>
    <row r="84" spans="1:11" ht="12.75">
      <c r="A84" s="222" t="s">
        <v>171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/>
    </row>
    <row r="85" spans="1:11" ht="12.75">
      <c r="A85" s="213" t="s">
        <v>172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>
        <v>9872819</v>
      </c>
      <c r="K85" s="7">
        <v>9075381</v>
      </c>
    </row>
    <row r="86" spans="1:11" ht="12.75">
      <c r="A86" s="202" t="s">
        <v>18</v>
      </c>
      <c r="B86" s="203"/>
      <c r="C86" s="203"/>
      <c r="D86" s="203"/>
      <c r="E86" s="203"/>
      <c r="F86" s="203"/>
      <c r="G86" s="203"/>
      <c r="H86" s="204"/>
      <c r="I86" s="1">
        <v>79</v>
      </c>
      <c r="J86" s="47">
        <f>SUM(J87:J89)</f>
        <v>68165124</v>
      </c>
      <c r="K86" s="47">
        <f>SUM(K87:K89)</f>
        <v>68007618</v>
      </c>
    </row>
    <row r="87" spans="1:11" ht="12.75">
      <c r="A87" s="213" t="s">
        <v>128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>
        <v>6685000</v>
      </c>
      <c r="K87" s="7">
        <v>6133000</v>
      </c>
    </row>
    <row r="88" spans="1:11" ht="12.75">
      <c r="A88" s="213" t="s">
        <v>129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130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61480124</v>
      </c>
      <c r="K89" s="7">
        <v>61874618</v>
      </c>
    </row>
    <row r="90" spans="1:11" ht="12.75">
      <c r="A90" s="202" t="s">
        <v>19</v>
      </c>
      <c r="B90" s="203"/>
      <c r="C90" s="203"/>
      <c r="D90" s="203"/>
      <c r="E90" s="203"/>
      <c r="F90" s="203"/>
      <c r="G90" s="203"/>
      <c r="H90" s="204"/>
      <c r="I90" s="1">
        <v>83</v>
      </c>
      <c r="J90" s="47">
        <f>SUM(J91:J99)</f>
        <v>155040282</v>
      </c>
      <c r="K90" s="47">
        <f>SUM(K91:K99)</f>
        <v>256275696</v>
      </c>
    </row>
    <row r="91" spans="1:11" ht="12.75">
      <c r="A91" s="213" t="s">
        <v>131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241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>
        <v>481084</v>
      </c>
      <c r="K92" s="7">
        <v>28239075</v>
      </c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153935058</v>
      </c>
      <c r="K93" s="7">
        <v>228013645</v>
      </c>
    </row>
    <row r="94" spans="1:11" ht="12.75">
      <c r="A94" s="213" t="s">
        <v>242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243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244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93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91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/>
      <c r="K98" s="7"/>
    </row>
    <row r="99" spans="1:11" ht="12.75">
      <c r="A99" s="213" t="s">
        <v>92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>
        <v>624140</v>
      </c>
      <c r="K99" s="7">
        <v>22976</v>
      </c>
    </row>
    <row r="100" spans="1:11" ht="12.75">
      <c r="A100" s="202" t="s">
        <v>20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47">
        <f>SUM(J101:J112)</f>
        <v>679044927</v>
      </c>
      <c r="K100" s="47">
        <f>SUM(K101:K112)</f>
        <v>781552521</v>
      </c>
    </row>
    <row r="101" spans="1:11" ht="12.75">
      <c r="A101" s="213" t="s">
        <v>131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/>
      <c r="K101" s="7"/>
    </row>
    <row r="102" spans="1:11" ht="12.75">
      <c r="A102" s="213" t="s">
        <v>241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>
        <v>88883197</v>
      </c>
      <c r="K102" s="7">
        <v>74286219</v>
      </c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>
        <v>150134887</v>
      </c>
      <c r="K103" s="7">
        <v>315868234</v>
      </c>
    </row>
    <row r="104" spans="1:11" ht="12.75">
      <c r="A104" s="213" t="s">
        <v>242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>
        <v>55238359</v>
      </c>
      <c r="K104" s="7">
        <v>89476467</v>
      </c>
    </row>
    <row r="105" spans="1:11" ht="12.75">
      <c r="A105" s="213" t="s">
        <v>243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321583430</v>
      </c>
      <c r="K105" s="7">
        <v>249040578</v>
      </c>
    </row>
    <row r="106" spans="1:11" ht="12.75">
      <c r="A106" s="213" t="s">
        <v>244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>
        <v>38240434</v>
      </c>
      <c r="K106" s="7">
        <v>24985177</v>
      </c>
    </row>
    <row r="107" spans="1:11" ht="12.75">
      <c r="A107" s="213" t="s">
        <v>93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94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7090015</v>
      </c>
      <c r="K108" s="7">
        <v>6433264</v>
      </c>
    </row>
    <row r="109" spans="1:11" ht="12.75">
      <c r="A109" s="213" t="s">
        <v>95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13824935</v>
      </c>
      <c r="K109" s="7">
        <v>16765779</v>
      </c>
    </row>
    <row r="110" spans="1:11" ht="12.75">
      <c r="A110" s="213" t="s">
        <v>98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>
        <v>501922</v>
      </c>
      <c r="K110" s="7">
        <v>486432</v>
      </c>
    </row>
    <row r="111" spans="1:11" ht="12.75">
      <c r="A111" s="213" t="s">
        <v>96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97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3547748</v>
      </c>
      <c r="K112" s="7">
        <v>4210371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7">
        <v>75632473</v>
      </c>
      <c r="K113" s="7">
        <v>63903727</v>
      </c>
    </row>
    <row r="114" spans="1:11" ht="12.75">
      <c r="A114" s="202" t="s">
        <v>24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47">
        <f>J69+J86+J90+J100+J113</f>
        <v>1302420718</v>
      </c>
      <c r="K114" s="47">
        <f>K69+K86+K90+K100+K113</f>
        <v>1490481164</v>
      </c>
    </row>
    <row r="115" spans="1:11" ht="12.75">
      <c r="A115" s="227" t="s">
        <v>56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8">
        <v>718274072</v>
      </c>
      <c r="K115" s="8">
        <v>716472713</v>
      </c>
    </row>
    <row r="116" spans="1:11" ht="12.75">
      <c r="A116" s="219" t="s">
        <v>308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199" t="s">
        <v>185</v>
      </c>
      <c r="B117" s="200"/>
      <c r="C117" s="200"/>
      <c r="D117" s="200"/>
      <c r="E117" s="200"/>
      <c r="F117" s="200"/>
      <c r="G117" s="200"/>
      <c r="H117" s="200"/>
      <c r="I117" s="233"/>
      <c r="J117" s="233"/>
      <c r="K117" s="234"/>
    </row>
    <row r="118" spans="1:11" ht="12.75">
      <c r="A118" s="213" t="s">
        <v>7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6">
        <v>314665093</v>
      </c>
      <c r="K118" s="7">
        <v>311666221</v>
      </c>
    </row>
    <row r="119" spans="1:11" ht="12.75">
      <c r="A119" s="235" t="s">
        <v>8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55">
        <v>9872819</v>
      </c>
      <c r="K119" s="8">
        <v>9075381</v>
      </c>
    </row>
    <row r="120" spans="1:11" ht="12.75">
      <c r="A120" s="238" t="s">
        <v>309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A1:I65536 K1:IV65536 J1:J117 J120:J65536"/>
    <dataValidation type="whole" operator="notEqual" allowBlank="1" showInputMessage="1" showErrorMessage="1" errorTitle="Pogrešan unos" error="Mogu se unijeti samo cjelobrojne vrijednosti." sqref="J118:J119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43">
      <selection activeCell="J78" sqref="J78"/>
    </sheetView>
  </sheetViews>
  <sheetFormatPr defaultColWidth="9.140625" defaultRowHeight="12.75"/>
  <cols>
    <col min="1" max="9" width="9.140625" style="46" customWidth="1"/>
    <col min="10" max="11" width="13.00390625" style="46" customWidth="1"/>
    <col min="12" max="12" width="10.28125" style="46" customWidth="1"/>
    <col min="13" max="13" width="10.421875" style="46" customWidth="1"/>
    <col min="14" max="16384" width="9.140625" style="46" customWidth="1"/>
  </cols>
  <sheetData>
    <row r="1" spans="1:13" ht="12.75" customHeight="1">
      <c r="A1" s="205" t="s">
        <v>153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</row>
    <row r="2" spans="1:13" ht="12.75" customHeight="1">
      <c r="A2" s="249" t="s">
        <v>322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40" t="s">
        <v>365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ht="23.25">
      <c r="A4" s="241" t="s">
        <v>58</v>
      </c>
      <c r="B4" s="241"/>
      <c r="C4" s="241"/>
      <c r="D4" s="241"/>
      <c r="E4" s="241"/>
      <c r="F4" s="241"/>
      <c r="G4" s="241"/>
      <c r="H4" s="241"/>
      <c r="I4" s="52" t="s">
        <v>277</v>
      </c>
      <c r="J4" s="242" t="s">
        <v>317</v>
      </c>
      <c r="K4" s="242"/>
      <c r="L4" s="242" t="s">
        <v>318</v>
      </c>
      <c r="M4" s="242"/>
    </row>
    <row r="5" spans="1:13" ht="22.5">
      <c r="A5" s="241"/>
      <c r="B5" s="241"/>
      <c r="C5" s="241"/>
      <c r="D5" s="241"/>
      <c r="E5" s="241"/>
      <c r="F5" s="241"/>
      <c r="G5" s="241"/>
      <c r="H5" s="241"/>
      <c r="I5" s="52"/>
      <c r="J5" s="54" t="s">
        <v>312</v>
      </c>
      <c r="K5" s="54" t="s">
        <v>313</v>
      </c>
      <c r="L5" s="54" t="s">
        <v>312</v>
      </c>
      <c r="M5" s="54" t="s">
        <v>313</v>
      </c>
    </row>
    <row r="6" spans="1:13" ht="12.75">
      <c r="A6" s="242">
        <v>1</v>
      </c>
      <c r="B6" s="242"/>
      <c r="C6" s="242"/>
      <c r="D6" s="242"/>
      <c r="E6" s="242"/>
      <c r="F6" s="242"/>
      <c r="G6" s="242"/>
      <c r="H6" s="242"/>
      <c r="I6" s="57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>
      <c r="A7" s="199" t="s">
        <v>25</v>
      </c>
      <c r="B7" s="200"/>
      <c r="C7" s="200"/>
      <c r="D7" s="200"/>
      <c r="E7" s="200"/>
      <c r="F7" s="200"/>
      <c r="G7" s="200"/>
      <c r="H7" s="201"/>
      <c r="I7" s="3">
        <v>111</v>
      </c>
      <c r="J7" s="113">
        <f>SUM(J8:J9)</f>
        <v>769840552</v>
      </c>
      <c r="K7" s="48">
        <f>SUM(K8:K9)</f>
        <v>242345002</v>
      </c>
      <c r="L7" s="48">
        <f>SUM(L8:L9)</f>
        <v>771208945</v>
      </c>
      <c r="M7" s="48">
        <f>SUM(M8:M9)</f>
        <v>257186249</v>
      </c>
    </row>
    <row r="8" spans="1:13" ht="12.75">
      <c r="A8" s="202" t="s">
        <v>151</v>
      </c>
      <c r="B8" s="203"/>
      <c r="C8" s="203"/>
      <c r="D8" s="203"/>
      <c r="E8" s="203"/>
      <c r="F8" s="203"/>
      <c r="G8" s="203"/>
      <c r="H8" s="204"/>
      <c r="I8" s="1">
        <v>112</v>
      </c>
      <c r="J8" s="7">
        <v>663152545</v>
      </c>
      <c r="K8" s="7">
        <v>191070798</v>
      </c>
      <c r="L8" s="7">
        <v>703054593</v>
      </c>
      <c r="M8" s="7">
        <v>206564825</v>
      </c>
    </row>
    <row r="9" spans="1:13" ht="12.75">
      <c r="A9" s="202" t="s">
        <v>102</v>
      </c>
      <c r="B9" s="203"/>
      <c r="C9" s="203"/>
      <c r="D9" s="203"/>
      <c r="E9" s="203"/>
      <c r="F9" s="203"/>
      <c r="G9" s="203"/>
      <c r="H9" s="204"/>
      <c r="I9" s="1">
        <v>113</v>
      </c>
      <c r="J9" s="7">
        <v>106688007</v>
      </c>
      <c r="K9" s="7">
        <v>51274204</v>
      </c>
      <c r="L9" s="7">
        <v>68154352</v>
      </c>
      <c r="M9" s="7">
        <v>50621424</v>
      </c>
    </row>
    <row r="10" spans="1:13" ht="12.75">
      <c r="A10" s="202" t="s">
        <v>11</v>
      </c>
      <c r="B10" s="203"/>
      <c r="C10" s="203"/>
      <c r="D10" s="203"/>
      <c r="E10" s="203"/>
      <c r="F10" s="203"/>
      <c r="G10" s="203"/>
      <c r="H10" s="204"/>
      <c r="I10" s="1">
        <v>114</v>
      </c>
      <c r="J10" s="114">
        <f>J11+J12+J16+J20+J21+J22+J25+J26</f>
        <v>764395558</v>
      </c>
      <c r="K10" s="47">
        <f>K11+K12+K16+K20+K21+K22+K25+K26</f>
        <v>231811450</v>
      </c>
      <c r="L10" s="47">
        <f>L11+L12+L16+L20+L21+L22+L25+L26</f>
        <v>779971820</v>
      </c>
      <c r="M10" s="47">
        <f>M11+M12+M16+M20+M21+M22+M25+M26</f>
        <v>260182631</v>
      </c>
    </row>
    <row r="11" spans="1:13" ht="12.75">
      <c r="A11" s="202" t="s">
        <v>103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>
        <v>23083581</v>
      </c>
      <c r="K11" s="7">
        <v>19219877</v>
      </c>
      <c r="L11" s="7">
        <v>24576198</v>
      </c>
      <c r="M11" s="7">
        <v>14614373</v>
      </c>
    </row>
    <row r="12" spans="1:13" ht="12.75">
      <c r="A12" s="202" t="s">
        <v>21</v>
      </c>
      <c r="B12" s="203"/>
      <c r="C12" s="203"/>
      <c r="D12" s="203"/>
      <c r="E12" s="203"/>
      <c r="F12" s="203"/>
      <c r="G12" s="203"/>
      <c r="H12" s="204"/>
      <c r="I12" s="1">
        <v>116</v>
      </c>
      <c r="J12" s="114">
        <f>SUM(J13:J15)</f>
        <v>504779135</v>
      </c>
      <c r="K12" s="47">
        <f>SUM(K13:K15)</f>
        <v>128854907</v>
      </c>
      <c r="L12" s="47">
        <f>SUM(L13:L15)</f>
        <v>608547804</v>
      </c>
      <c r="M12" s="47">
        <f>SUM(M13:M15)</f>
        <v>223843650</v>
      </c>
    </row>
    <row r="13" spans="1:13" ht="12.75">
      <c r="A13" s="213" t="s">
        <v>145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126291856</v>
      </c>
      <c r="K13" s="7">
        <v>40547589</v>
      </c>
      <c r="L13" s="7">
        <v>99333706</v>
      </c>
      <c r="M13" s="7">
        <v>33000820</v>
      </c>
    </row>
    <row r="14" spans="1:13" ht="12.75">
      <c r="A14" s="213" t="s">
        <v>146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>
        <v>36544785</v>
      </c>
      <c r="K14" s="7">
        <v>15944495</v>
      </c>
      <c r="L14" s="7">
        <v>39208014</v>
      </c>
      <c r="M14" s="7">
        <v>12050492</v>
      </c>
    </row>
    <row r="15" spans="1:13" ht="12.75">
      <c r="A15" s="213" t="s">
        <v>60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341942494</v>
      </c>
      <c r="K15" s="7">
        <v>72362823</v>
      </c>
      <c r="L15" s="7">
        <v>470006084</v>
      </c>
      <c r="M15" s="7">
        <v>178792338</v>
      </c>
    </row>
    <row r="16" spans="1:13" ht="12.75">
      <c r="A16" s="202" t="s">
        <v>22</v>
      </c>
      <c r="B16" s="203"/>
      <c r="C16" s="203"/>
      <c r="D16" s="203"/>
      <c r="E16" s="203"/>
      <c r="F16" s="203"/>
      <c r="G16" s="203"/>
      <c r="H16" s="204"/>
      <c r="I16" s="1">
        <v>120</v>
      </c>
      <c r="J16" s="114">
        <f>SUM(J17:J19)</f>
        <v>122828697</v>
      </c>
      <c r="K16" s="47">
        <f>SUM(K17:K19)</f>
        <v>35151002</v>
      </c>
      <c r="L16" s="47">
        <f>SUM(L17:L19)</f>
        <v>108560192</v>
      </c>
      <c r="M16" s="47">
        <f>SUM(M17:M19)</f>
        <v>26296813</v>
      </c>
    </row>
    <row r="17" spans="1:13" ht="12.75">
      <c r="A17" s="213" t="s">
        <v>61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73927881</v>
      </c>
      <c r="K17" s="7">
        <v>24852549</v>
      </c>
      <c r="L17" s="7">
        <v>66791958</v>
      </c>
      <c r="M17" s="7">
        <v>16624882</v>
      </c>
    </row>
    <row r="18" spans="1:13" ht="12.75">
      <c r="A18" s="213" t="s">
        <v>62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30560157</v>
      </c>
      <c r="K18" s="7">
        <v>8808815</v>
      </c>
      <c r="L18" s="7">
        <v>25588113</v>
      </c>
      <c r="M18" s="7">
        <v>5760940</v>
      </c>
    </row>
    <row r="19" spans="1:13" ht="12.75">
      <c r="A19" s="213" t="s">
        <v>63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18340659</v>
      </c>
      <c r="K19" s="7">
        <v>1489638</v>
      </c>
      <c r="L19" s="7">
        <v>16180121</v>
      </c>
      <c r="M19" s="7">
        <v>3910991</v>
      </c>
    </row>
    <row r="20" spans="1:13" ht="12.75">
      <c r="A20" s="202" t="s">
        <v>104</v>
      </c>
      <c r="B20" s="203"/>
      <c r="C20" s="203"/>
      <c r="D20" s="203"/>
      <c r="E20" s="203"/>
      <c r="F20" s="203"/>
      <c r="G20" s="203"/>
      <c r="H20" s="204"/>
      <c r="I20" s="1">
        <v>124</v>
      </c>
      <c r="J20" s="7">
        <v>25430817</v>
      </c>
      <c r="K20" s="7">
        <v>14995839</v>
      </c>
      <c r="L20" s="7">
        <v>18577898</v>
      </c>
      <c r="M20" s="7">
        <v>3868245</v>
      </c>
    </row>
    <row r="21" spans="1:13" ht="12.75">
      <c r="A21" s="202" t="s">
        <v>105</v>
      </c>
      <c r="B21" s="203"/>
      <c r="C21" s="203"/>
      <c r="D21" s="203"/>
      <c r="E21" s="203"/>
      <c r="F21" s="203"/>
      <c r="G21" s="203"/>
      <c r="H21" s="204"/>
      <c r="I21" s="1">
        <v>125</v>
      </c>
      <c r="J21" s="7">
        <v>46223659</v>
      </c>
      <c r="K21" s="7">
        <v>9603801</v>
      </c>
      <c r="L21" s="7">
        <v>24120077</v>
      </c>
      <c r="M21" s="7">
        <v>13398128</v>
      </c>
    </row>
    <row r="22" spans="1:13" ht="12.75">
      <c r="A22" s="202" t="s">
        <v>23</v>
      </c>
      <c r="B22" s="203"/>
      <c r="C22" s="203"/>
      <c r="D22" s="203"/>
      <c r="E22" s="203"/>
      <c r="F22" s="203"/>
      <c r="G22" s="203"/>
      <c r="H22" s="204"/>
      <c r="I22" s="1">
        <v>126</v>
      </c>
      <c r="J22" s="114">
        <f>SUM(J23:J24)</f>
        <v>3645615</v>
      </c>
      <c r="K22" s="47">
        <f>SUM(K23:K24)</f>
        <v>1176352</v>
      </c>
      <c r="L22" s="47">
        <f>SUM(L23:L24)</f>
        <v>1970466</v>
      </c>
      <c r="M22" s="47">
        <f>SUM(M23:M24)</f>
        <v>593240</v>
      </c>
    </row>
    <row r="23" spans="1:13" ht="12.75">
      <c r="A23" s="213" t="s">
        <v>136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>
        <v>27951</v>
      </c>
      <c r="M23" s="7">
        <v>27951</v>
      </c>
    </row>
    <row r="24" spans="1:13" ht="12.75">
      <c r="A24" s="213" t="s">
        <v>137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>
        <v>3645615</v>
      </c>
      <c r="K24" s="7">
        <v>1176352</v>
      </c>
      <c r="L24" s="7">
        <v>1942515</v>
      </c>
      <c r="M24" s="7">
        <v>565289</v>
      </c>
    </row>
    <row r="25" spans="1:13" ht="12.75">
      <c r="A25" s="202" t="s">
        <v>106</v>
      </c>
      <c r="B25" s="203"/>
      <c r="C25" s="203"/>
      <c r="D25" s="203"/>
      <c r="E25" s="203"/>
      <c r="F25" s="203"/>
      <c r="G25" s="203"/>
      <c r="H25" s="204"/>
      <c r="I25" s="1">
        <v>129</v>
      </c>
      <c r="J25" s="7">
        <v>29267324</v>
      </c>
      <c r="K25" s="7">
        <v>17505976</v>
      </c>
      <c r="L25" s="7">
        <v>-17117190</v>
      </c>
      <c r="M25" s="7">
        <v>-30998202</v>
      </c>
    </row>
    <row r="26" spans="1:13" ht="12.75">
      <c r="A26" s="202" t="s">
        <v>49</v>
      </c>
      <c r="B26" s="203"/>
      <c r="C26" s="203"/>
      <c r="D26" s="203"/>
      <c r="E26" s="203"/>
      <c r="F26" s="203"/>
      <c r="G26" s="203"/>
      <c r="H26" s="204"/>
      <c r="I26" s="1">
        <v>130</v>
      </c>
      <c r="J26" s="7">
        <v>9136730</v>
      </c>
      <c r="K26" s="7">
        <v>5303696</v>
      </c>
      <c r="L26" s="7">
        <v>10736375</v>
      </c>
      <c r="M26" s="7">
        <v>8566384</v>
      </c>
    </row>
    <row r="27" spans="1:13" ht="12.75">
      <c r="A27" s="202" t="s">
        <v>211</v>
      </c>
      <c r="B27" s="203"/>
      <c r="C27" s="203"/>
      <c r="D27" s="203"/>
      <c r="E27" s="203"/>
      <c r="F27" s="203"/>
      <c r="G27" s="203"/>
      <c r="H27" s="204"/>
      <c r="I27" s="1">
        <v>131</v>
      </c>
      <c r="J27" s="114">
        <f>SUM(J28:J32)</f>
        <v>43400433</v>
      </c>
      <c r="K27" s="47">
        <f>SUM(K28:K32)</f>
        <v>13316683</v>
      </c>
      <c r="L27" s="47">
        <f>SUM(L28:L32)</f>
        <v>32568974</v>
      </c>
      <c r="M27" s="47">
        <f>SUM(M28:M32)</f>
        <v>9111758</v>
      </c>
    </row>
    <row r="28" spans="1:13" ht="12.75">
      <c r="A28" s="202" t="s">
        <v>225</v>
      </c>
      <c r="B28" s="203"/>
      <c r="C28" s="203"/>
      <c r="D28" s="203"/>
      <c r="E28" s="203"/>
      <c r="F28" s="203"/>
      <c r="G28" s="203"/>
      <c r="H28" s="204"/>
      <c r="I28" s="1">
        <v>132</v>
      </c>
      <c r="J28" s="7">
        <v>460974</v>
      </c>
      <c r="K28" s="7">
        <v>-733708</v>
      </c>
      <c r="L28" s="7">
        <v>601526</v>
      </c>
      <c r="M28" s="7">
        <v>151423</v>
      </c>
    </row>
    <row r="29" spans="1:13" ht="12.75">
      <c r="A29" s="202" t="s">
        <v>154</v>
      </c>
      <c r="B29" s="203"/>
      <c r="C29" s="203"/>
      <c r="D29" s="203"/>
      <c r="E29" s="203"/>
      <c r="F29" s="203"/>
      <c r="G29" s="203"/>
      <c r="H29" s="204"/>
      <c r="I29" s="1">
        <v>133</v>
      </c>
      <c r="J29" s="7">
        <v>42870544</v>
      </c>
      <c r="K29" s="7">
        <v>27497722</v>
      </c>
      <c r="L29" s="7">
        <v>29808732</v>
      </c>
      <c r="M29" s="7">
        <v>8589297</v>
      </c>
    </row>
    <row r="30" spans="1:13" ht="12.75">
      <c r="A30" s="202" t="s">
        <v>138</v>
      </c>
      <c r="B30" s="203"/>
      <c r="C30" s="203"/>
      <c r="D30" s="203"/>
      <c r="E30" s="203"/>
      <c r="F30" s="203"/>
      <c r="G30" s="203"/>
      <c r="H30" s="204"/>
      <c r="I30" s="1">
        <v>134</v>
      </c>
      <c r="J30" s="7"/>
      <c r="K30" s="7">
        <v>0</v>
      </c>
      <c r="L30" s="7"/>
      <c r="M30" s="7"/>
    </row>
    <row r="31" spans="1:13" ht="12.75">
      <c r="A31" s="202" t="s">
        <v>221</v>
      </c>
      <c r="B31" s="203"/>
      <c r="C31" s="203"/>
      <c r="D31" s="203"/>
      <c r="E31" s="203"/>
      <c r="F31" s="203"/>
      <c r="G31" s="203"/>
      <c r="H31" s="204"/>
      <c r="I31" s="1">
        <v>135</v>
      </c>
      <c r="J31" s="7">
        <v>68915</v>
      </c>
      <c r="K31" s="7">
        <v>-13447331</v>
      </c>
      <c r="L31" s="7">
        <v>2158716</v>
      </c>
      <c r="M31" s="7">
        <v>371038</v>
      </c>
    </row>
    <row r="32" spans="1:13" ht="12.75">
      <c r="A32" s="202" t="s">
        <v>139</v>
      </c>
      <c r="B32" s="203"/>
      <c r="C32" s="203"/>
      <c r="D32" s="203"/>
      <c r="E32" s="203"/>
      <c r="F32" s="203"/>
      <c r="G32" s="203"/>
      <c r="H32" s="204"/>
      <c r="I32" s="1">
        <v>136</v>
      </c>
      <c r="J32" s="7"/>
      <c r="K32" s="7"/>
      <c r="L32" s="7"/>
      <c r="M32" s="7"/>
    </row>
    <row r="33" spans="1:13" ht="12.75">
      <c r="A33" s="202" t="s">
        <v>212</v>
      </c>
      <c r="B33" s="203"/>
      <c r="C33" s="203"/>
      <c r="D33" s="203"/>
      <c r="E33" s="203"/>
      <c r="F33" s="203"/>
      <c r="G33" s="203"/>
      <c r="H33" s="204"/>
      <c r="I33" s="1">
        <v>137</v>
      </c>
      <c r="J33" s="114">
        <f>SUM(J34:J37)</f>
        <v>34588944</v>
      </c>
      <c r="K33" s="47">
        <f>SUM(K34:K37)</f>
        <v>25090527</v>
      </c>
      <c r="L33" s="47">
        <f>SUM(L34:L37)</f>
        <v>20751135</v>
      </c>
      <c r="M33" s="47">
        <f>SUM(M34:M37)</f>
        <v>5648732</v>
      </c>
    </row>
    <row r="34" spans="1:13" ht="12.75">
      <c r="A34" s="202" t="s">
        <v>65</v>
      </c>
      <c r="B34" s="203"/>
      <c r="C34" s="203"/>
      <c r="D34" s="203"/>
      <c r="E34" s="203"/>
      <c r="F34" s="203"/>
      <c r="G34" s="203"/>
      <c r="H34" s="204"/>
      <c r="I34" s="1">
        <v>138</v>
      </c>
      <c r="J34" s="7">
        <v>36320</v>
      </c>
      <c r="K34" s="7">
        <v>-128704</v>
      </c>
      <c r="L34" s="7">
        <v>4687</v>
      </c>
      <c r="M34" s="7">
        <v>4687</v>
      </c>
    </row>
    <row r="35" spans="1:13" ht="12.75">
      <c r="A35" s="202" t="s">
        <v>64</v>
      </c>
      <c r="B35" s="203"/>
      <c r="C35" s="203"/>
      <c r="D35" s="203"/>
      <c r="E35" s="203"/>
      <c r="F35" s="203"/>
      <c r="G35" s="203"/>
      <c r="H35" s="204"/>
      <c r="I35" s="1">
        <v>139</v>
      </c>
      <c r="J35" s="7">
        <v>34435490</v>
      </c>
      <c r="K35" s="7">
        <v>33244962</v>
      </c>
      <c r="L35" s="7">
        <v>18858956</v>
      </c>
      <c r="M35" s="7">
        <v>4331173</v>
      </c>
    </row>
    <row r="36" spans="1:13" ht="12.75">
      <c r="A36" s="202" t="s">
        <v>222</v>
      </c>
      <c r="B36" s="203"/>
      <c r="C36" s="203"/>
      <c r="D36" s="203"/>
      <c r="E36" s="203"/>
      <c r="F36" s="203"/>
      <c r="G36" s="203"/>
      <c r="H36" s="204"/>
      <c r="I36" s="1">
        <v>140</v>
      </c>
      <c r="J36" s="7">
        <v>117134</v>
      </c>
      <c r="K36" s="7">
        <v>-8025731</v>
      </c>
      <c r="L36" s="7"/>
      <c r="M36" s="7">
        <v>-574620</v>
      </c>
    </row>
    <row r="37" spans="1:13" ht="12.75">
      <c r="A37" s="202" t="s">
        <v>66</v>
      </c>
      <c r="B37" s="203"/>
      <c r="C37" s="203"/>
      <c r="D37" s="203"/>
      <c r="E37" s="203"/>
      <c r="F37" s="203"/>
      <c r="G37" s="203"/>
      <c r="H37" s="204"/>
      <c r="I37" s="1">
        <v>141</v>
      </c>
      <c r="J37" s="7"/>
      <c r="K37" s="7"/>
      <c r="L37" s="7">
        <v>1887492</v>
      </c>
      <c r="M37" s="7">
        <v>1887492</v>
      </c>
    </row>
    <row r="38" spans="1:13" ht="12.75">
      <c r="A38" s="202" t="s">
        <v>193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/>
      <c r="L38" s="7"/>
      <c r="M38" s="7"/>
    </row>
    <row r="39" spans="1:13" ht="12.75">
      <c r="A39" s="202" t="s">
        <v>194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/>
      <c r="K39" s="7"/>
      <c r="L39" s="7"/>
      <c r="M39" s="7"/>
    </row>
    <row r="40" spans="1:13" ht="12.75">
      <c r="A40" s="202" t="s">
        <v>223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/>
      <c r="L40" s="7"/>
      <c r="M40" s="7"/>
    </row>
    <row r="41" spans="1:13" ht="12.75">
      <c r="A41" s="202" t="s">
        <v>224</v>
      </c>
      <c r="B41" s="203"/>
      <c r="C41" s="203"/>
      <c r="D41" s="203"/>
      <c r="E41" s="203"/>
      <c r="F41" s="203"/>
      <c r="G41" s="203"/>
      <c r="H41" s="204"/>
      <c r="I41" s="1">
        <v>145</v>
      </c>
      <c r="J41" s="7"/>
      <c r="K41" s="7"/>
      <c r="L41" s="7"/>
      <c r="M41" s="7"/>
    </row>
    <row r="42" spans="1:13" ht="12.75">
      <c r="A42" s="202" t="s">
        <v>213</v>
      </c>
      <c r="B42" s="203"/>
      <c r="C42" s="203"/>
      <c r="D42" s="203"/>
      <c r="E42" s="203"/>
      <c r="F42" s="203"/>
      <c r="G42" s="203"/>
      <c r="H42" s="204"/>
      <c r="I42" s="1">
        <v>146</v>
      </c>
      <c r="J42" s="114">
        <f>J7+J27+J38+J40</f>
        <v>813240985</v>
      </c>
      <c r="K42" s="47">
        <f>K7+K27+K38+K40</f>
        <v>255661685</v>
      </c>
      <c r="L42" s="47">
        <f>L7+L27+L38+L40</f>
        <v>803777919</v>
      </c>
      <c r="M42" s="47">
        <f>M7+M27+M38+M40</f>
        <v>266298007</v>
      </c>
    </row>
    <row r="43" spans="1:13" ht="12.75">
      <c r="A43" s="202" t="s">
        <v>214</v>
      </c>
      <c r="B43" s="203"/>
      <c r="C43" s="203"/>
      <c r="D43" s="203"/>
      <c r="E43" s="203"/>
      <c r="F43" s="203"/>
      <c r="G43" s="203"/>
      <c r="H43" s="204"/>
      <c r="I43" s="1">
        <v>147</v>
      </c>
      <c r="J43" s="114">
        <f>J10+J33+J39+J41</f>
        <v>798984502</v>
      </c>
      <c r="K43" s="47">
        <f>K10+K33+K39+K41</f>
        <v>256901977</v>
      </c>
      <c r="L43" s="47">
        <f>L10+L33+L39+L41</f>
        <v>800722955</v>
      </c>
      <c r="M43" s="47">
        <f>M10+M33+M39+M41</f>
        <v>265831363</v>
      </c>
    </row>
    <row r="44" spans="1:13" ht="12.75">
      <c r="A44" s="202" t="s">
        <v>234</v>
      </c>
      <c r="B44" s="203"/>
      <c r="C44" s="203"/>
      <c r="D44" s="203"/>
      <c r="E44" s="203"/>
      <c r="F44" s="203"/>
      <c r="G44" s="203"/>
      <c r="H44" s="204"/>
      <c r="I44" s="1">
        <v>148</v>
      </c>
      <c r="J44" s="114">
        <f>J42-J43</f>
        <v>14256483</v>
      </c>
      <c r="K44" s="47">
        <f>K42-K43</f>
        <v>-1240292</v>
      </c>
      <c r="L44" s="47">
        <f>L42-L43</f>
        <v>3054964</v>
      </c>
      <c r="M44" s="47">
        <f>M42-M43</f>
        <v>466644</v>
      </c>
    </row>
    <row r="45" spans="1:13" ht="12.75">
      <c r="A45" s="222" t="s">
        <v>216</v>
      </c>
      <c r="B45" s="223"/>
      <c r="C45" s="223"/>
      <c r="D45" s="223"/>
      <c r="E45" s="223"/>
      <c r="F45" s="223"/>
      <c r="G45" s="223"/>
      <c r="H45" s="224"/>
      <c r="I45" s="1">
        <v>149</v>
      </c>
      <c r="J45" s="114">
        <f>IF(J42&gt;J43,J42-J43,0)</f>
        <v>14256483</v>
      </c>
      <c r="K45" s="47">
        <f>IF(K42&gt;K43,K42-K43,0)</f>
        <v>0</v>
      </c>
      <c r="L45" s="47">
        <f>IF(L42&gt;L43,L42-L43,0)</f>
        <v>3054964</v>
      </c>
      <c r="M45" s="47">
        <f>IF(M42&gt;M43,M42-M43,0)</f>
        <v>466644</v>
      </c>
    </row>
    <row r="46" spans="1:13" ht="12.75">
      <c r="A46" s="222" t="s">
        <v>217</v>
      </c>
      <c r="B46" s="223"/>
      <c r="C46" s="223"/>
      <c r="D46" s="223"/>
      <c r="E46" s="223"/>
      <c r="F46" s="223"/>
      <c r="G46" s="223"/>
      <c r="H46" s="224"/>
      <c r="I46" s="1">
        <v>150</v>
      </c>
      <c r="J46" s="114">
        <f>IF(J43&gt;J42,J43-J42,0)</f>
        <v>0</v>
      </c>
      <c r="K46" s="47">
        <f>IF(K43&gt;K42,K43-K42,0)</f>
        <v>1240292</v>
      </c>
      <c r="L46" s="47">
        <f>IF(L43&gt;L42,L43-L42,0)</f>
        <v>0</v>
      </c>
      <c r="M46" s="47">
        <f>IF(M43&gt;M42,M43-M42,0)</f>
        <v>0</v>
      </c>
    </row>
    <row r="47" spans="1:13" ht="12.75">
      <c r="A47" s="202" t="s">
        <v>215</v>
      </c>
      <c r="B47" s="203"/>
      <c r="C47" s="203"/>
      <c r="D47" s="203"/>
      <c r="E47" s="203"/>
      <c r="F47" s="203"/>
      <c r="G47" s="203"/>
      <c r="H47" s="204"/>
      <c r="I47" s="1">
        <v>151</v>
      </c>
      <c r="J47" s="7">
        <v>2538891</v>
      </c>
      <c r="K47" s="7">
        <v>-677536</v>
      </c>
      <c r="L47" s="7">
        <v>2080601</v>
      </c>
      <c r="M47" s="7">
        <v>348326</v>
      </c>
    </row>
    <row r="48" spans="1:13" ht="12.75">
      <c r="A48" s="202" t="s">
        <v>235</v>
      </c>
      <c r="B48" s="203"/>
      <c r="C48" s="203"/>
      <c r="D48" s="203"/>
      <c r="E48" s="203"/>
      <c r="F48" s="203"/>
      <c r="G48" s="203"/>
      <c r="H48" s="204"/>
      <c r="I48" s="1">
        <v>152</v>
      </c>
      <c r="J48" s="114">
        <f>J44-J47</f>
        <v>11717592</v>
      </c>
      <c r="K48" s="47">
        <f>K44-K47</f>
        <v>-562756</v>
      </c>
      <c r="L48" s="47">
        <f>L44-L47</f>
        <v>974363</v>
      </c>
      <c r="M48" s="47">
        <f>M44-M47</f>
        <v>118318</v>
      </c>
    </row>
    <row r="49" spans="1:13" ht="12.75">
      <c r="A49" s="222" t="s">
        <v>190</v>
      </c>
      <c r="B49" s="223"/>
      <c r="C49" s="223"/>
      <c r="D49" s="223"/>
      <c r="E49" s="223"/>
      <c r="F49" s="223"/>
      <c r="G49" s="223"/>
      <c r="H49" s="224"/>
      <c r="I49" s="1">
        <v>153</v>
      </c>
      <c r="J49" s="114">
        <f>IF(J48&gt;0,J48,0)</f>
        <v>11717592</v>
      </c>
      <c r="K49" s="47">
        <f>IF(K48&gt;0,K48,0)</f>
        <v>0</v>
      </c>
      <c r="L49" s="47">
        <f>IF(L48&gt;0,L48,0)</f>
        <v>974363</v>
      </c>
      <c r="M49" s="47">
        <f>IF(M48&gt;0,M48,0)</f>
        <v>118318</v>
      </c>
    </row>
    <row r="50" spans="1:13" ht="12.75">
      <c r="A50" s="246" t="s">
        <v>218</v>
      </c>
      <c r="B50" s="247"/>
      <c r="C50" s="247"/>
      <c r="D50" s="247"/>
      <c r="E50" s="247"/>
      <c r="F50" s="247"/>
      <c r="G50" s="247"/>
      <c r="H50" s="248"/>
      <c r="I50" s="2">
        <v>154</v>
      </c>
      <c r="J50" s="115">
        <f>IF(J48&lt;0,-J48,0)</f>
        <v>0</v>
      </c>
      <c r="K50" s="55">
        <f>IF(K48&lt;0,-K48,0)</f>
        <v>562756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19" t="s">
        <v>310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199" t="s">
        <v>186</v>
      </c>
      <c r="B52" s="200"/>
      <c r="C52" s="200"/>
      <c r="D52" s="200"/>
      <c r="E52" s="200"/>
      <c r="F52" s="200"/>
      <c r="G52" s="200"/>
      <c r="H52" s="200"/>
      <c r="I52" s="49"/>
      <c r="J52" s="49"/>
      <c r="K52" s="49"/>
      <c r="L52" s="49"/>
      <c r="M52" s="56"/>
    </row>
    <row r="53" spans="1:13" ht="12.75">
      <c r="A53" s="243" t="s">
        <v>232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v>11682175</v>
      </c>
      <c r="K53" s="7"/>
      <c r="L53" s="7">
        <v>957923</v>
      </c>
      <c r="M53" s="7"/>
    </row>
    <row r="54" spans="1:13" ht="12.75">
      <c r="A54" s="243" t="s">
        <v>233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>
        <v>35417</v>
      </c>
      <c r="K54" s="8"/>
      <c r="L54" s="8">
        <v>16440</v>
      </c>
      <c r="M54" s="8"/>
    </row>
    <row r="55" spans="1:13" ht="12.75" customHeight="1">
      <c r="A55" s="219" t="s">
        <v>187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199" t="s">
        <v>202</v>
      </c>
      <c r="B56" s="200"/>
      <c r="C56" s="200"/>
      <c r="D56" s="200"/>
      <c r="E56" s="200"/>
      <c r="F56" s="200"/>
      <c r="G56" s="200"/>
      <c r="H56" s="201"/>
      <c r="I56" s="9">
        <v>157</v>
      </c>
      <c r="J56" s="6">
        <v>11717592</v>
      </c>
      <c r="K56" s="6">
        <v>-562756</v>
      </c>
      <c r="L56" s="6">
        <v>974363</v>
      </c>
      <c r="M56" s="123">
        <v>118318</v>
      </c>
    </row>
    <row r="57" spans="1:13" ht="12.75">
      <c r="A57" s="202" t="s">
        <v>219</v>
      </c>
      <c r="B57" s="203"/>
      <c r="C57" s="203"/>
      <c r="D57" s="203"/>
      <c r="E57" s="203"/>
      <c r="F57" s="203"/>
      <c r="G57" s="203"/>
      <c r="H57" s="204"/>
      <c r="I57" s="1">
        <v>158</v>
      </c>
      <c r="J57" s="47">
        <f>SUM(J58:J64)</f>
        <v>-10894000</v>
      </c>
      <c r="K57" s="47">
        <f>SUM(K58:K64)</f>
        <v>3003024</v>
      </c>
      <c r="L57" s="47">
        <f>SUM(L58:L64)</f>
        <v>-3005820</v>
      </c>
      <c r="M57" s="47">
        <f>SUM(M58:M64)</f>
        <v>-489314</v>
      </c>
    </row>
    <row r="58" spans="1:13" ht="12.75">
      <c r="A58" s="202" t="s">
        <v>226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/>
      <c r="K58" s="7"/>
      <c r="L58" s="7"/>
      <c r="M58" s="124">
        <v>0</v>
      </c>
    </row>
    <row r="59" spans="1:13" ht="12.75">
      <c r="A59" s="202" t="s">
        <v>227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/>
      <c r="K59" s="7"/>
      <c r="L59" s="7"/>
      <c r="M59" s="124">
        <v>0</v>
      </c>
    </row>
    <row r="60" spans="1:13" ht="12.75">
      <c r="A60" s="202" t="s">
        <v>44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>
        <v>-10894000</v>
      </c>
      <c r="K60" s="7">
        <v>3003024</v>
      </c>
      <c r="L60" s="7">
        <v>-3005820</v>
      </c>
      <c r="M60" s="124">
        <v>-489314</v>
      </c>
    </row>
    <row r="61" spans="1:13" ht="12.75">
      <c r="A61" s="202" t="s">
        <v>228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124">
        <v>0</v>
      </c>
    </row>
    <row r="62" spans="1:13" ht="12.75">
      <c r="A62" s="202" t="s">
        <v>229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124">
        <v>0</v>
      </c>
    </row>
    <row r="63" spans="1:13" ht="12.75">
      <c r="A63" s="202" t="s">
        <v>230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124">
        <v>0</v>
      </c>
    </row>
    <row r="64" spans="1:13" ht="12.75">
      <c r="A64" s="202" t="s">
        <v>231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124">
        <v>0</v>
      </c>
    </row>
    <row r="65" spans="1:13" ht="12.75">
      <c r="A65" s="202" t="s">
        <v>220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>
        <v>-2178759</v>
      </c>
      <c r="K65" s="7">
        <v>600605</v>
      </c>
      <c r="L65" s="7">
        <v>-601163</v>
      </c>
      <c r="M65" s="124">
        <v>-97863</v>
      </c>
    </row>
    <row r="66" spans="1:13" ht="12.75">
      <c r="A66" s="202" t="s">
        <v>191</v>
      </c>
      <c r="B66" s="203"/>
      <c r="C66" s="203"/>
      <c r="D66" s="203"/>
      <c r="E66" s="203"/>
      <c r="F66" s="203"/>
      <c r="G66" s="203"/>
      <c r="H66" s="204"/>
      <c r="I66" s="1">
        <v>167</v>
      </c>
      <c r="J66" s="114">
        <f>J57-J65</f>
        <v>-8715241</v>
      </c>
      <c r="K66" s="47">
        <f>K57-K65</f>
        <v>2402419</v>
      </c>
      <c r="L66" s="47">
        <f>L57-L65</f>
        <v>-2404657</v>
      </c>
      <c r="M66" s="47">
        <f>M57-M65</f>
        <v>-391451</v>
      </c>
    </row>
    <row r="67" spans="1:13" ht="12.75">
      <c r="A67" s="202" t="s">
        <v>192</v>
      </c>
      <c r="B67" s="203"/>
      <c r="C67" s="203"/>
      <c r="D67" s="203"/>
      <c r="E67" s="203"/>
      <c r="F67" s="203"/>
      <c r="G67" s="203"/>
      <c r="H67" s="204"/>
      <c r="I67" s="1">
        <v>168</v>
      </c>
      <c r="J67" s="115">
        <f>J56+J66</f>
        <v>3002351</v>
      </c>
      <c r="K67" s="55">
        <f>K56+K66</f>
        <v>1839663</v>
      </c>
      <c r="L67" s="55">
        <f>L56+L66</f>
        <v>-1430294</v>
      </c>
      <c r="M67" s="55">
        <f>M56+M66</f>
        <v>-273133</v>
      </c>
    </row>
    <row r="68" spans="1:13" ht="12.75" customHeight="1">
      <c r="A68" s="253" t="s">
        <v>311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4"/>
    </row>
    <row r="69" spans="1:13" ht="12.75" customHeight="1">
      <c r="A69" s="255"/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</row>
    <row r="70" spans="1:13" ht="12.75">
      <c r="A70" s="243" t="s">
        <v>232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>
        <v>2993351</v>
      </c>
      <c r="K70" s="7">
        <v>1830454</v>
      </c>
      <c r="L70" s="7">
        <v>-1497912</v>
      </c>
      <c r="M70" s="7">
        <v>-322440</v>
      </c>
    </row>
    <row r="71" spans="1:13" ht="12.75">
      <c r="A71" s="250" t="s">
        <v>233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>
        <v>9000</v>
      </c>
      <c r="K71" s="8">
        <v>9209</v>
      </c>
      <c r="L71" s="8">
        <v>67618</v>
      </c>
      <c r="M71" s="8">
        <v>49307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4">
    <dataValidation allowBlank="1" sqref="A1:I65536 J57 J1:J6 J51:J52 J55 J68:J65536 K1:IV65536"/>
    <dataValidation type="whole" operator="greaterThanOrEqual" allowBlank="1" showInputMessage="1" showErrorMessage="1" errorTitle="Pogrešan unos" error="Mogu se unijeti samo cjelobrojne pozitivne vrijednosti." sqref="J7:J10 J12:J46 J48:J50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47 J53:J54 J56 J58:J67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1" sqref="A11:H11"/>
    </sheetView>
  </sheetViews>
  <sheetFormatPr defaultColWidth="9.140625" defaultRowHeight="12.75"/>
  <cols>
    <col min="1" max="9" width="9.140625" style="46" customWidth="1"/>
    <col min="10" max="10" width="11.140625" style="46" customWidth="1"/>
    <col min="11" max="11" width="11.7109375" style="46" customWidth="1"/>
    <col min="12" max="16384" width="9.140625" style="46" customWidth="1"/>
  </cols>
  <sheetData>
    <row r="1" spans="1:11" ht="12.75" customHeight="1">
      <c r="A1" s="260" t="s">
        <v>163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322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366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3.25">
      <c r="A4" s="262" t="s">
        <v>58</v>
      </c>
      <c r="B4" s="262"/>
      <c r="C4" s="262"/>
      <c r="D4" s="262"/>
      <c r="E4" s="262"/>
      <c r="F4" s="262"/>
      <c r="G4" s="262"/>
      <c r="H4" s="262"/>
      <c r="I4" s="60" t="s">
        <v>277</v>
      </c>
      <c r="J4" s="61" t="s">
        <v>317</v>
      </c>
      <c r="K4" s="61" t="s">
        <v>318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2">
        <v>2</v>
      </c>
      <c r="J5" s="63" t="s">
        <v>281</v>
      </c>
      <c r="K5" s="63" t="s">
        <v>282</v>
      </c>
    </row>
    <row r="6" spans="1:11" ht="12.75">
      <c r="A6" s="219" t="s">
        <v>155</v>
      </c>
      <c r="B6" s="230"/>
      <c r="C6" s="230"/>
      <c r="D6" s="230"/>
      <c r="E6" s="230"/>
      <c r="F6" s="230"/>
      <c r="G6" s="230"/>
      <c r="H6" s="230"/>
      <c r="I6" s="264"/>
      <c r="J6" s="264"/>
      <c r="K6" s="265"/>
    </row>
    <row r="7" spans="1:11" ht="12.75">
      <c r="A7" s="213" t="s">
        <v>39</v>
      </c>
      <c r="B7" s="214"/>
      <c r="C7" s="214"/>
      <c r="D7" s="214"/>
      <c r="E7" s="214"/>
      <c r="F7" s="214"/>
      <c r="G7" s="214"/>
      <c r="H7" s="214"/>
      <c r="I7" s="1">
        <v>1</v>
      </c>
      <c r="J7" s="7">
        <v>14256483</v>
      </c>
      <c r="K7" s="7">
        <v>3054964</v>
      </c>
    </row>
    <row r="8" spans="1:11" ht="12.75">
      <c r="A8" s="213" t="s">
        <v>40</v>
      </c>
      <c r="B8" s="214"/>
      <c r="C8" s="214"/>
      <c r="D8" s="214"/>
      <c r="E8" s="214"/>
      <c r="F8" s="214"/>
      <c r="G8" s="214"/>
      <c r="H8" s="214"/>
      <c r="I8" s="1">
        <v>2</v>
      </c>
      <c r="J8" s="7">
        <v>25430817</v>
      </c>
      <c r="K8" s="7">
        <v>18577898</v>
      </c>
    </row>
    <row r="9" spans="1:11" ht="12.75">
      <c r="A9" s="213" t="s">
        <v>41</v>
      </c>
      <c r="B9" s="214"/>
      <c r="C9" s="214"/>
      <c r="D9" s="214"/>
      <c r="E9" s="214"/>
      <c r="F9" s="214"/>
      <c r="G9" s="214"/>
      <c r="H9" s="214"/>
      <c r="I9" s="1">
        <v>3</v>
      </c>
      <c r="J9" s="7">
        <v>47550924</v>
      </c>
      <c r="K9" s="7">
        <v>0</v>
      </c>
    </row>
    <row r="10" spans="1:11" ht="12.75">
      <c r="A10" s="213" t="s">
        <v>42</v>
      </c>
      <c r="B10" s="214"/>
      <c r="C10" s="214"/>
      <c r="D10" s="214"/>
      <c r="E10" s="214"/>
      <c r="F10" s="214"/>
      <c r="G10" s="214"/>
      <c r="H10" s="214"/>
      <c r="I10" s="1">
        <v>4</v>
      </c>
      <c r="J10" s="7">
        <v>235895809</v>
      </c>
      <c r="K10" s="7">
        <v>53547435</v>
      </c>
    </row>
    <row r="11" spans="1:11" ht="12.75">
      <c r="A11" s="213" t="s">
        <v>43</v>
      </c>
      <c r="B11" s="214"/>
      <c r="C11" s="214"/>
      <c r="D11" s="214"/>
      <c r="E11" s="214"/>
      <c r="F11" s="214"/>
      <c r="G11" s="214"/>
      <c r="H11" s="214"/>
      <c r="I11" s="1">
        <v>5</v>
      </c>
      <c r="J11" s="7">
        <v>2128590</v>
      </c>
      <c r="K11" s="7">
        <v>7659276</v>
      </c>
    </row>
    <row r="12" spans="1:11" ht="12.75">
      <c r="A12" s="213" t="s">
        <v>50</v>
      </c>
      <c r="B12" s="214"/>
      <c r="C12" s="214"/>
      <c r="D12" s="214"/>
      <c r="E12" s="214"/>
      <c r="F12" s="214"/>
      <c r="G12" s="214"/>
      <c r="H12" s="214"/>
      <c r="I12" s="1">
        <v>6</v>
      </c>
      <c r="J12" s="7">
        <v>34737818</v>
      </c>
      <c r="K12" s="7"/>
    </row>
    <row r="13" spans="1:11" ht="12.75">
      <c r="A13" s="202" t="s">
        <v>156</v>
      </c>
      <c r="B13" s="203"/>
      <c r="C13" s="203"/>
      <c r="D13" s="203"/>
      <c r="E13" s="203"/>
      <c r="F13" s="203"/>
      <c r="G13" s="203"/>
      <c r="H13" s="203"/>
      <c r="I13" s="1">
        <v>7</v>
      </c>
      <c r="J13" s="116">
        <f>SUM(J7:J12)</f>
        <v>360000441</v>
      </c>
      <c r="K13" s="47">
        <f>SUM(K7:K12)</f>
        <v>82839573</v>
      </c>
    </row>
    <row r="14" spans="1:11" ht="12.75">
      <c r="A14" s="213" t="s">
        <v>51</v>
      </c>
      <c r="B14" s="214"/>
      <c r="C14" s="214"/>
      <c r="D14" s="214"/>
      <c r="E14" s="214"/>
      <c r="F14" s="214"/>
      <c r="G14" s="214"/>
      <c r="H14" s="214"/>
      <c r="I14" s="1">
        <v>8</v>
      </c>
      <c r="J14" s="7"/>
      <c r="K14" s="7">
        <v>51560001</v>
      </c>
    </row>
    <row r="15" spans="1:11" ht="12.75">
      <c r="A15" s="213" t="s">
        <v>52</v>
      </c>
      <c r="B15" s="214"/>
      <c r="C15" s="214"/>
      <c r="D15" s="214"/>
      <c r="E15" s="214"/>
      <c r="F15" s="214"/>
      <c r="G15" s="214"/>
      <c r="H15" s="214"/>
      <c r="I15" s="1">
        <v>9</v>
      </c>
      <c r="J15" s="7"/>
      <c r="K15" s="7"/>
    </row>
    <row r="16" spans="1:11" ht="12.75">
      <c r="A16" s="213" t="s">
        <v>53</v>
      </c>
      <c r="B16" s="214"/>
      <c r="C16" s="214"/>
      <c r="D16" s="214"/>
      <c r="E16" s="214"/>
      <c r="F16" s="214"/>
      <c r="G16" s="214"/>
      <c r="H16" s="214"/>
      <c r="I16" s="1">
        <v>10</v>
      </c>
      <c r="J16" s="7"/>
      <c r="K16" s="7"/>
    </row>
    <row r="17" spans="1:11" ht="12.75">
      <c r="A17" s="213" t="s">
        <v>54</v>
      </c>
      <c r="B17" s="214"/>
      <c r="C17" s="214"/>
      <c r="D17" s="214"/>
      <c r="E17" s="214"/>
      <c r="F17" s="214"/>
      <c r="G17" s="214"/>
      <c r="H17" s="214"/>
      <c r="I17" s="1">
        <v>11</v>
      </c>
      <c r="J17" s="7">
        <v>49056512</v>
      </c>
      <c r="K17" s="7">
        <v>63449816</v>
      </c>
    </row>
    <row r="18" spans="1:11" ht="12.75">
      <c r="A18" s="202" t="s">
        <v>157</v>
      </c>
      <c r="B18" s="203"/>
      <c r="C18" s="203"/>
      <c r="D18" s="203"/>
      <c r="E18" s="203"/>
      <c r="F18" s="203"/>
      <c r="G18" s="203"/>
      <c r="H18" s="203"/>
      <c r="I18" s="1">
        <v>12</v>
      </c>
      <c r="J18" s="116">
        <f>SUM(J14:J17)</f>
        <v>49056512</v>
      </c>
      <c r="K18" s="47">
        <f>SUM(K14:K17)</f>
        <v>115009817</v>
      </c>
    </row>
    <row r="19" spans="1:11" ht="12.75">
      <c r="A19" s="202" t="s">
        <v>35</v>
      </c>
      <c r="B19" s="203"/>
      <c r="C19" s="203"/>
      <c r="D19" s="203"/>
      <c r="E19" s="203"/>
      <c r="F19" s="203"/>
      <c r="G19" s="203"/>
      <c r="H19" s="203"/>
      <c r="I19" s="1">
        <v>13</v>
      </c>
      <c r="J19" s="116">
        <f>IF(J13&gt;J18,J13-J18,0)</f>
        <v>310943929</v>
      </c>
      <c r="K19" s="47">
        <f>IF(K13&gt;K18,K13-K18,0)</f>
        <v>0</v>
      </c>
    </row>
    <row r="20" spans="1:11" ht="12.75">
      <c r="A20" s="202" t="s">
        <v>36</v>
      </c>
      <c r="B20" s="203"/>
      <c r="C20" s="203"/>
      <c r="D20" s="203"/>
      <c r="E20" s="203"/>
      <c r="F20" s="203"/>
      <c r="G20" s="203"/>
      <c r="H20" s="203"/>
      <c r="I20" s="1">
        <v>14</v>
      </c>
      <c r="J20" s="116">
        <f>IF(J18&gt;J13,J18-J13,0)</f>
        <v>0</v>
      </c>
      <c r="K20" s="47">
        <f>IF(K18&gt;K13,K18-K13,0)</f>
        <v>32170244</v>
      </c>
    </row>
    <row r="21" spans="1:11" ht="12.75">
      <c r="A21" s="219" t="s">
        <v>158</v>
      </c>
      <c r="B21" s="230"/>
      <c r="C21" s="230"/>
      <c r="D21" s="230"/>
      <c r="E21" s="230"/>
      <c r="F21" s="230"/>
      <c r="G21" s="230"/>
      <c r="H21" s="230"/>
      <c r="I21" s="264"/>
      <c r="J21" s="264"/>
      <c r="K21" s="265"/>
    </row>
    <row r="22" spans="1:11" ht="12.75">
      <c r="A22" s="213" t="s">
        <v>177</v>
      </c>
      <c r="B22" s="214"/>
      <c r="C22" s="214"/>
      <c r="D22" s="214"/>
      <c r="E22" s="214"/>
      <c r="F22" s="214"/>
      <c r="G22" s="214"/>
      <c r="H22" s="214"/>
      <c r="I22" s="1">
        <v>15</v>
      </c>
      <c r="J22" s="7">
        <v>339978785</v>
      </c>
      <c r="K22" s="7">
        <v>0</v>
      </c>
    </row>
    <row r="23" spans="1:11" ht="12.75">
      <c r="A23" s="213" t="s">
        <v>178</v>
      </c>
      <c r="B23" s="214"/>
      <c r="C23" s="214"/>
      <c r="D23" s="214"/>
      <c r="E23" s="214"/>
      <c r="F23" s="214"/>
      <c r="G23" s="214"/>
      <c r="H23" s="214"/>
      <c r="I23" s="1">
        <v>16</v>
      </c>
      <c r="J23" s="7"/>
      <c r="K23" s="7"/>
    </row>
    <row r="24" spans="1:11" ht="12.75">
      <c r="A24" s="213" t="s">
        <v>179</v>
      </c>
      <c r="B24" s="214"/>
      <c r="C24" s="214"/>
      <c r="D24" s="214"/>
      <c r="E24" s="214"/>
      <c r="F24" s="214"/>
      <c r="G24" s="214"/>
      <c r="H24" s="214"/>
      <c r="I24" s="1">
        <v>17</v>
      </c>
      <c r="J24" s="7">
        <v>28647652</v>
      </c>
      <c r="K24" s="7">
        <v>28783054</v>
      </c>
    </row>
    <row r="25" spans="1:11" ht="12.75">
      <c r="A25" s="213" t="s">
        <v>180</v>
      </c>
      <c r="B25" s="214"/>
      <c r="C25" s="214"/>
      <c r="D25" s="214"/>
      <c r="E25" s="214"/>
      <c r="F25" s="214"/>
      <c r="G25" s="214"/>
      <c r="H25" s="214"/>
      <c r="I25" s="1">
        <v>18</v>
      </c>
      <c r="J25" s="7">
        <v>4741</v>
      </c>
      <c r="K25" s="7">
        <v>4216</v>
      </c>
    </row>
    <row r="26" spans="1:11" ht="12.75">
      <c r="A26" s="213" t="s">
        <v>181</v>
      </c>
      <c r="B26" s="214"/>
      <c r="C26" s="214"/>
      <c r="D26" s="214"/>
      <c r="E26" s="214"/>
      <c r="F26" s="214"/>
      <c r="G26" s="214"/>
      <c r="H26" s="214"/>
      <c r="I26" s="1">
        <v>19</v>
      </c>
      <c r="J26" s="7">
        <v>14604413</v>
      </c>
      <c r="K26" s="7"/>
    </row>
    <row r="27" spans="1:11" ht="12.75">
      <c r="A27" s="202" t="s">
        <v>167</v>
      </c>
      <c r="B27" s="203"/>
      <c r="C27" s="203"/>
      <c r="D27" s="203"/>
      <c r="E27" s="203"/>
      <c r="F27" s="203"/>
      <c r="G27" s="203"/>
      <c r="H27" s="203"/>
      <c r="I27" s="1">
        <v>20</v>
      </c>
      <c r="J27" s="116">
        <f>SUM(J22:J26)</f>
        <v>383235591</v>
      </c>
      <c r="K27" s="47">
        <f>SUM(K22:K26)</f>
        <v>28787270</v>
      </c>
    </row>
    <row r="28" spans="1:11" ht="12.75">
      <c r="A28" s="213" t="s">
        <v>114</v>
      </c>
      <c r="B28" s="214"/>
      <c r="C28" s="214"/>
      <c r="D28" s="214"/>
      <c r="E28" s="214"/>
      <c r="F28" s="214"/>
      <c r="G28" s="214"/>
      <c r="H28" s="214"/>
      <c r="I28" s="1">
        <v>21</v>
      </c>
      <c r="J28" s="7">
        <v>260377173</v>
      </c>
      <c r="K28" s="7">
        <v>147584992</v>
      </c>
    </row>
    <row r="29" spans="1:11" ht="12.75">
      <c r="A29" s="213" t="s">
        <v>115</v>
      </c>
      <c r="B29" s="214"/>
      <c r="C29" s="214"/>
      <c r="D29" s="214"/>
      <c r="E29" s="214"/>
      <c r="F29" s="214"/>
      <c r="G29" s="214"/>
      <c r="H29" s="214"/>
      <c r="I29" s="1">
        <v>22</v>
      </c>
      <c r="J29" s="7"/>
      <c r="K29" s="7"/>
    </row>
    <row r="30" spans="1:11" ht="12.75">
      <c r="A30" s="213" t="s">
        <v>15</v>
      </c>
      <c r="B30" s="214"/>
      <c r="C30" s="214"/>
      <c r="D30" s="214"/>
      <c r="E30" s="214"/>
      <c r="F30" s="214"/>
      <c r="G30" s="214"/>
      <c r="H30" s="214"/>
      <c r="I30" s="1">
        <v>23</v>
      </c>
      <c r="J30" s="7"/>
      <c r="K30" s="7">
        <v>282401115</v>
      </c>
    </row>
    <row r="31" spans="1:11" ht="12.75">
      <c r="A31" s="202" t="s">
        <v>5</v>
      </c>
      <c r="B31" s="203"/>
      <c r="C31" s="203"/>
      <c r="D31" s="203"/>
      <c r="E31" s="203"/>
      <c r="F31" s="203"/>
      <c r="G31" s="203"/>
      <c r="H31" s="203"/>
      <c r="I31" s="1">
        <v>24</v>
      </c>
      <c r="J31" s="116">
        <f>SUM(J28:J30)</f>
        <v>260377173</v>
      </c>
      <c r="K31" s="47">
        <f>SUM(K28:K30)</f>
        <v>429986107</v>
      </c>
    </row>
    <row r="32" spans="1:11" ht="12.75">
      <c r="A32" s="202" t="s">
        <v>37</v>
      </c>
      <c r="B32" s="203"/>
      <c r="C32" s="203"/>
      <c r="D32" s="203"/>
      <c r="E32" s="203"/>
      <c r="F32" s="203"/>
      <c r="G32" s="203"/>
      <c r="H32" s="203"/>
      <c r="I32" s="1">
        <v>25</v>
      </c>
      <c r="J32" s="116">
        <f>IF(J27&gt;J31,J27-J31,0)</f>
        <v>122858418</v>
      </c>
      <c r="K32" s="47">
        <f>IF(K27&gt;K31,K27-K31,0)</f>
        <v>0</v>
      </c>
    </row>
    <row r="33" spans="1:11" ht="12.75">
      <c r="A33" s="202" t="s">
        <v>38</v>
      </c>
      <c r="B33" s="203"/>
      <c r="C33" s="203"/>
      <c r="D33" s="203"/>
      <c r="E33" s="203"/>
      <c r="F33" s="203"/>
      <c r="G33" s="203"/>
      <c r="H33" s="203"/>
      <c r="I33" s="1">
        <v>26</v>
      </c>
      <c r="J33" s="116">
        <f>IF(J31&gt;J27,J31-J27,0)</f>
        <v>0</v>
      </c>
      <c r="K33" s="47">
        <f>IF(K31&gt;K27,K31-K27,0)</f>
        <v>401198837</v>
      </c>
    </row>
    <row r="34" spans="1:11" ht="12.75">
      <c r="A34" s="219" t="s">
        <v>159</v>
      </c>
      <c r="B34" s="230"/>
      <c r="C34" s="230"/>
      <c r="D34" s="230"/>
      <c r="E34" s="230"/>
      <c r="F34" s="230"/>
      <c r="G34" s="230"/>
      <c r="H34" s="230"/>
      <c r="I34" s="264"/>
      <c r="J34" s="264"/>
      <c r="K34" s="265"/>
    </row>
    <row r="35" spans="1:11" ht="12.75">
      <c r="A35" s="213" t="s">
        <v>173</v>
      </c>
      <c r="B35" s="214"/>
      <c r="C35" s="214"/>
      <c r="D35" s="214"/>
      <c r="E35" s="214"/>
      <c r="F35" s="214"/>
      <c r="G35" s="214"/>
      <c r="H35" s="214"/>
      <c r="I35" s="1">
        <v>27</v>
      </c>
      <c r="J35" s="7"/>
      <c r="K35" s="7"/>
    </row>
    <row r="36" spans="1:11" ht="12.75">
      <c r="A36" s="213" t="s">
        <v>28</v>
      </c>
      <c r="B36" s="214"/>
      <c r="C36" s="214"/>
      <c r="D36" s="214"/>
      <c r="E36" s="214"/>
      <c r="F36" s="214"/>
      <c r="G36" s="214"/>
      <c r="H36" s="214"/>
      <c r="I36" s="1">
        <v>28</v>
      </c>
      <c r="J36" s="7">
        <v>1015787688</v>
      </c>
      <c r="K36" s="7">
        <v>745682501</v>
      </c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7">
        <v>72439971</v>
      </c>
      <c r="K37" s="7">
        <v>420739552</v>
      </c>
    </row>
    <row r="38" spans="1:11" ht="12.75">
      <c r="A38" s="202" t="s">
        <v>67</v>
      </c>
      <c r="B38" s="203"/>
      <c r="C38" s="203"/>
      <c r="D38" s="203"/>
      <c r="E38" s="203"/>
      <c r="F38" s="203"/>
      <c r="G38" s="203"/>
      <c r="H38" s="203"/>
      <c r="I38" s="1">
        <v>30</v>
      </c>
      <c r="J38" s="116">
        <f>SUM(J35:J37)</f>
        <v>1088227659</v>
      </c>
      <c r="K38" s="47">
        <f>SUM(K35:K37)</f>
        <v>1166422053</v>
      </c>
    </row>
    <row r="39" spans="1:11" ht="12.75">
      <c r="A39" s="213" t="s">
        <v>30</v>
      </c>
      <c r="B39" s="214"/>
      <c r="C39" s="214"/>
      <c r="D39" s="214"/>
      <c r="E39" s="214"/>
      <c r="F39" s="214"/>
      <c r="G39" s="214"/>
      <c r="H39" s="214"/>
      <c r="I39" s="1">
        <v>31</v>
      </c>
      <c r="J39" s="7">
        <v>1040686767</v>
      </c>
      <c r="K39" s="7">
        <v>716848163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7">
        <v>6296286</v>
      </c>
      <c r="K40" s="7">
        <v>1181314</v>
      </c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7"/>
      <c r="K41" s="7"/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7">
        <v>40455</v>
      </c>
      <c r="K42" s="7">
        <v>155097</v>
      </c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7">
        <v>473590739</v>
      </c>
      <c r="K43" s="7">
        <v>5371837</v>
      </c>
    </row>
    <row r="44" spans="1:11" ht="12.75">
      <c r="A44" s="202" t="s">
        <v>68</v>
      </c>
      <c r="B44" s="203"/>
      <c r="C44" s="203"/>
      <c r="D44" s="203"/>
      <c r="E44" s="203"/>
      <c r="F44" s="203"/>
      <c r="G44" s="203"/>
      <c r="H44" s="203"/>
      <c r="I44" s="1">
        <v>36</v>
      </c>
      <c r="J44" s="116">
        <f>SUM(J39:J43)</f>
        <v>1520614247</v>
      </c>
      <c r="K44" s="47">
        <f>SUM(K39:K43)</f>
        <v>723556411</v>
      </c>
    </row>
    <row r="45" spans="1:11" ht="12.75">
      <c r="A45" s="202" t="s">
        <v>16</v>
      </c>
      <c r="B45" s="203"/>
      <c r="C45" s="203"/>
      <c r="D45" s="203"/>
      <c r="E45" s="203"/>
      <c r="F45" s="203"/>
      <c r="G45" s="203"/>
      <c r="H45" s="203"/>
      <c r="I45" s="1">
        <v>37</v>
      </c>
      <c r="J45" s="116">
        <f>IF(J38&gt;J44,J38-J44,0)</f>
        <v>0</v>
      </c>
      <c r="K45" s="47">
        <f>IF(K38&gt;K44,K38-K44,0)</f>
        <v>442865642</v>
      </c>
    </row>
    <row r="46" spans="1:11" ht="12.75">
      <c r="A46" s="202" t="s">
        <v>17</v>
      </c>
      <c r="B46" s="203"/>
      <c r="C46" s="203"/>
      <c r="D46" s="203"/>
      <c r="E46" s="203"/>
      <c r="F46" s="203"/>
      <c r="G46" s="203"/>
      <c r="H46" s="203"/>
      <c r="I46" s="1">
        <v>38</v>
      </c>
      <c r="J46" s="116">
        <f>IF(J44&gt;J38,J44-J38,0)</f>
        <v>432386588</v>
      </c>
      <c r="K46" s="47">
        <f>IF(K44&gt;K38,K44-K38,0)</f>
        <v>0</v>
      </c>
    </row>
    <row r="47" spans="1:11" ht="12.75">
      <c r="A47" s="213" t="s">
        <v>69</v>
      </c>
      <c r="B47" s="214"/>
      <c r="C47" s="214"/>
      <c r="D47" s="214"/>
      <c r="E47" s="214"/>
      <c r="F47" s="214"/>
      <c r="G47" s="214"/>
      <c r="H47" s="214"/>
      <c r="I47" s="1">
        <v>39</v>
      </c>
      <c r="J47" s="58">
        <f>IF(J19-J20+J32-J33+J45-J46&gt;0,J19-J20+J32-J33+J45-J46,0)</f>
        <v>1415759</v>
      </c>
      <c r="K47" s="47">
        <f>IF(K19-K20+K32-K33+K45-K46&gt;0,K19-K20+K32-K33+K45-K46,0)</f>
        <v>9496561</v>
      </c>
    </row>
    <row r="48" spans="1:11" ht="12.75">
      <c r="A48" s="213" t="s">
        <v>70</v>
      </c>
      <c r="B48" s="214"/>
      <c r="C48" s="214"/>
      <c r="D48" s="214"/>
      <c r="E48" s="214"/>
      <c r="F48" s="214"/>
      <c r="G48" s="214"/>
      <c r="H48" s="214"/>
      <c r="I48" s="1">
        <v>40</v>
      </c>
      <c r="J48" s="58">
        <f>IF(J20-J19+J33-J32+J46-J45&gt;0,J20-J19+J33-J32+J46-J45,0)</f>
        <v>0</v>
      </c>
      <c r="K48" s="47">
        <f>IF(K20-K19+K33-K32+K46-K45&gt;0,K20-K19+K33-K32+K46-K45,0)</f>
        <v>0</v>
      </c>
    </row>
    <row r="49" spans="1:11" ht="12.75">
      <c r="A49" s="213" t="s">
        <v>160</v>
      </c>
      <c r="B49" s="214"/>
      <c r="C49" s="214"/>
      <c r="D49" s="214"/>
      <c r="E49" s="214"/>
      <c r="F49" s="214"/>
      <c r="G49" s="214"/>
      <c r="H49" s="214"/>
      <c r="I49" s="1">
        <v>41</v>
      </c>
      <c r="J49" s="7">
        <v>15090409</v>
      </c>
      <c r="K49" s="7">
        <v>16506168</v>
      </c>
    </row>
    <row r="50" spans="1:11" ht="12.75">
      <c r="A50" s="213" t="s">
        <v>174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/>
      <c r="K50" s="7"/>
    </row>
    <row r="51" spans="1:11" ht="12.75">
      <c r="A51" s="213" t="s">
        <v>175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/>
    </row>
    <row r="52" spans="1:11" ht="12.75">
      <c r="A52" s="235" t="s">
        <v>176</v>
      </c>
      <c r="B52" s="236"/>
      <c r="C52" s="236"/>
      <c r="D52" s="236"/>
      <c r="E52" s="236"/>
      <c r="F52" s="236"/>
      <c r="G52" s="236"/>
      <c r="H52" s="236"/>
      <c r="I52" s="4">
        <v>44</v>
      </c>
      <c r="J52" s="59">
        <f>J47-J48+J49</f>
        <v>16506168</v>
      </c>
      <c r="K52" s="59">
        <f>K47-K48+K49</f>
        <v>26002729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3">
    <dataValidation allowBlank="1" sqref="A1:I65536 J50:J65536 J1:J6 J21 J34 J47:J48 K1:IV65536"/>
    <dataValidation type="whole" operator="greaterThanOrEqual" allowBlank="1" showInputMessage="1" showErrorMessage="1" errorTitle="Pogrešan unos" error="Mogu se unijeti samo cjelobrojne pozitivne vrijednosti." sqref="J13 J18:J20 J31:J33 J27 J44:J46 J38">
      <formula1>0</formula1>
    </dataValidation>
    <dataValidation type="whole" operator="notEqual" allowBlank="1" showInputMessage="1" showErrorMessage="1" errorTitle="Pogrešan unos" error="Mogu se unijeti samo cjelobrojne vrijednosti." sqref="J14:J17 J7:J12 J28:J30 J22:J26 J39:J43 J35:J37 J49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J7" sqref="J7:J20"/>
    </sheetView>
  </sheetViews>
  <sheetFormatPr defaultColWidth="9.140625" defaultRowHeight="12.75"/>
  <cols>
    <col min="1" max="10" width="9.140625" style="46" customWidth="1"/>
    <col min="11" max="16384" width="9.140625" style="46" customWidth="1"/>
  </cols>
  <sheetData>
    <row r="1" spans="1:11" ht="12.75" customHeight="1">
      <c r="A1" s="260" t="s">
        <v>195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7" t="s">
        <v>323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6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33.75">
      <c r="A4" s="262" t="s">
        <v>58</v>
      </c>
      <c r="B4" s="262"/>
      <c r="C4" s="262"/>
      <c r="D4" s="262"/>
      <c r="E4" s="262"/>
      <c r="F4" s="262"/>
      <c r="G4" s="262"/>
      <c r="H4" s="262"/>
      <c r="I4" s="60" t="s">
        <v>277</v>
      </c>
      <c r="J4" s="61" t="s">
        <v>317</v>
      </c>
      <c r="K4" s="61" t="s">
        <v>318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66">
        <v>2</v>
      </c>
      <c r="J5" s="67" t="s">
        <v>281</v>
      </c>
      <c r="K5" s="67" t="s">
        <v>282</v>
      </c>
    </row>
    <row r="6" spans="1:11" ht="12.75">
      <c r="A6" s="219" t="s">
        <v>155</v>
      </c>
      <c r="B6" s="230"/>
      <c r="C6" s="230"/>
      <c r="D6" s="230"/>
      <c r="E6" s="230"/>
      <c r="F6" s="230"/>
      <c r="G6" s="230"/>
      <c r="H6" s="230"/>
      <c r="I6" s="264"/>
      <c r="J6" s="264"/>
      <c r="K6" s="265"/>
    </row>
    <row r="7" spans="1:11" ht="12.75">
      <c r="A7" s="213" t="s">
        <v>197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118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119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120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121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02" t="s">
        <v>196</v>
      </c>
      <c r="B12" s="203"/>
      <c r="C12" s="203"/>
      <c r="D12" s="203"/>
      <c r="E12" s="203"/>
      <c r="F12" s="203"/>
      <c r="G12" s="203"/>
      <c r="H12" s="203"/>
      <c r="I12" s="1">
        <v>6</v>
      </c>
      <c r="J12" s="58">
        <f>SUM(J7:J11)</f>
        <v>0</v>
      </c>
      <c r="K12" s="47">
        <f>SUM(K7:K11)</f>
        <v>0</v>
      </c>
    </row>
    <row r="13" spans="1:11" ht="12.75">
      <c r="A13" s="213" t="s">
        <v>122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123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124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125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126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127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02" t="s">
        <v>46</v>
      </c>
      <c r="B19" s="203"/>
      <c r="C19" s="203"/>
      <c r="D19" s="203"/>
      <c r="E19" s="203"/>
      <c r="F19" s="203"/>
      <c r="G19" s="203"/>
      <c r="H19" s="203"/>
      <c r="I19" s="1">
        <v>13</v>
      </c>
      <c r="J19" s="58">
        <f>SUM(J13:J18)</f>
        <v>0</v>
      </c>
      <c r="K19" s="47">
        <f>SUM(K13:K18)</f>
        <v>0</v>
      </c>
    </row>
    <row r="20" spans="1:11" ht="12.75">
      <c r="A20" s="202" t="s">
        <v>107</v>
      </c>
      <c r="B20" s="269"/>
      <c r="C20" s="269"/>
      <c r="D20" s="269"/>
      <c r="E20" s="269"/>
      <c r="F20" s="269"/>
      <c r="G20" s="269"/>
      <c r="H20" s="270"/>
      <c r="I20" s="1">
        <v>14</v>
      </c>
      <c r="J20" s="58">
        <f>IF(J12&gt;J19,J12-J19,0)</f>
        <v>0</v>
      </c>
      <c r="K20" s="47">
        <f>IF(K12&gt;K19,K12-K19,0)</f>
        <v>0</v>
      </c>
    </row>
    <row r="21" spans="1:11" ht="12.75">
      <c r="A21" s="216" t="s">
        <v>108</v>
      </c>
      <c r="B21" s="271"/>
      <c r="C21" s="271"/>
      <c r="D21" s="271"/>
      <c r="E21" s="271"/>
      <c r="F21" s="271"/>
      <c r="G21" s="271"/>
      <c r="H21" s="272"/>
      <c r="I21" s="1">
        <v>15</v>
      </c>
      <c r="J21" s="58">
        <f>IF(J19&gt;J12,J19-J12,0)</f>
        <v>0</v>
      </c>
      <c r="K21" s="47">
        <f>IF(K19&gt;K12,K19-K12,0)</f>
        <v>0</v>
      </c>
    </row>
    <row r="22" spans="1:11" ht="12.75">
      <c r="A22" s="219" t="s">
        <v>158</v>
      </c>
      <c r="B22" s="230"/>
      <c r="C22" s="230"/>
      <c r="D22" s="230"/>
      <c r="E22" s="230"/>
      <c r="F22" s="230"/>
      <c r="G22" s="230"/>
      <c r="H22" s="230"/>
      <c r="I22" s="264"/>
      <c r="J22" s="264"/>
      <c r="K22" s="265"/>
    </row>
    <row r="23" spans="1:11" ht="12.75">
      <c r="A23" s="213" t="s">
        <v>164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165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319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320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166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02" t="s">
        <v>113</v>
      </c>
      <c r="B28" s="203"/>
      <c r="C28" s="203"/>
      <c r="D28" s="203"/>
      <c r="E28" s="203"/>
      <c r="F28" s="203"/>
      <c r="G28" s="203"/>
      <c r="H28" s="203"/>
      <c r="I28" s="1">
        <v>21</v>
      </c>
      <c r="J28" s="58">
        <f>SUM(J23:J27)</f>
        <v>0</v>
      </c>
      <c r="K28" s="47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02" t="s">
        <v>47</v>
      </c>
      <c r="B32" s="203"/>
      <c r="C32" s="203"/>
      <c r="D32" s="203"/>
      <c r="E32" s="203"/>
      <c r="F32" s="203"/>
      <c r="G32" s="203"/>
      <c r="H32" s="203"/>
      <c r="I32" s="1">
        <v>25</v>
      </c>
      <c r="J32" s="58">
        <f>SUM(J29:J31)</f>
        <v>0</v>
      </c>
      <c r="K32" s="47">
        <f>SUM(K29:K31)</f>
        <v>0</v>
      </c>
    </row>
    <row r="33" spans="1:11" ht="12.75">
      <c r="A33" s="202" t="s">
        <v>109</v>
      </c>
      <c r="B33" s="203"/>
      <c r="C33" s="203"/>
      <c r="D33" s="203"/>
      <c r="E33" s="203"/>
      <c r="F33" s="203"/>
      <c r="G33" s="203"/>
      <c r="H33" s="203"/>
      <c r="I33" s="1">
        <v>26</v>
      </c>
      <c r="J33" s="58">
        <f>IF(J28&gt;J32,J28-J32,0)</f>
        <v>0</v>
      </c>
      <c r="K33" s="47">
        <f>IF(K28&gt;K32,K28-K32,0)</f>
        <v>0</v>
      </c>
    </row>
    <row r="34" spans="1:11" ht="12.75">
      <c r="A34" s="202" t="s">
        <v>110</v>
      </c>
      <c r="B34" s="203"/>
      <c r="C34" s="203"/>
      <c r="D34" s="203"/>
      <c r="E34" s="203"/>
      <c r="F34" s="203"/>
      <c r="G34" s="203"/>
      <c r="H34" s="203"/>
      <c r="I34" s="1">
        <v>27</v>
      </c>
      <c r="J34" s="58">
        <f>IF(J32&gt;J28,J32-J28,0)</f>
        <v>0</v>
      </c>
      <c r="K34" s="47">
        <f>IF(K32&gt;K28,K32-K28,0)</f>
        <v>0</v>
      </c>
    </row>
    <row r="35" spans="1:11" ht="12.75">
      <c r="A35" s="219" t="s">
        <v>159</v>
      </c>
      <c r="B35" s="230"/>
      <c r="C35" s="230"/>
      <c r="D35" s="230"/>
      <c r="E35" s="230"/>
      <c r="F35" s="230"/>
      <c r="G35" s="230"/>
      <c r="H35" s="230"/>
      <c r="I35" s="264">
        <v>0</v>
      </c>
      <c r="J35" s="264"/>
      <c r="K35" s="265"/>
    </row>
    <row r="36" spans="1:11" ht="12.75">
      <c r="A36" s="213" t="s">
        <v>173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28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29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02" t="s">
        <v>48</v>
      </c>
      <c r="B39" s="203"/>
      <c r="C39" s="203"/>
      <c r="D39" s="203"/>
      <c r="E39" s="203"/>
      <c r="F39" s="203"/>
      <c r="G39" s="203"/>
      <c r="H39" s="203"/>
      <c r="I39" s="1">
        <v>31</v>
      </c>
      <c r="J39" s="58">
        <f>SUM(J36:J38)</f>
        <v>0</v>
      </c>
      <c r="K39" s="47">
        <f>SUM(K36:K38)</f>
        <v>0</v>
      </c>
    </row>
    <row r="40" spans="1:11" ht="12.75">
      <c r="A40" s="213" t="s">
        <v>30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31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32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33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34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02" t="s">
        <v>147</v>
      </c>
      <c r="B45" s="203"/>
      <c r="C45" s="203"/>
      <c r="D45" s="203"/>
      <c r="E45" s="203"/>
      <c r="F45" s="203"/>
      <c r="G45" s="203"/>
      <c r="H45" s="203"/>
      <c r="I45" s="1">
        <v>37</v>
      </c>
      <c r="J45" s="58">
        <f>SUM(J40:J44)</f>
        <v>0</v>
      </c>
      <c r="K45" s="47">
        <f>SUM(K40:K44)</f>
        <v>0</v>
      </c>
    </row>
    <row r="46" spans="1:11" ht="12.75">
      <c r="A46" s="202" t="s">
        <v>161</v>
      </c>
      <c r="B46" s="203"/>
      <c r="C46" s="203"/>
      <c r="D46" s="203"/>
      <c r="E46" s="203"/>
      <c r="F46" s="203"/>
      <c r="G46" s="203"/>
      <c r="H46" s="203"/>
      <c r="I46" s="1">
        <v>38</v>
      </c>
      <c r="J46" s="58">
        <f>IF(J39&gt;J45,J39-J45,0)</f>
        <v>0</v>
      </c>
      <c r="K46" s="47">
        <f>IF(K39&gt;K45,K39-K45,0)</f>
        <v>0</v>
      </c>
    </row>
    <row r="47" spans="1:11" ht="12.75">
      <c r="A47" s="202" t="s">
        <v>162</v>
      </c>
      <c r="B47" s="203"/>
      <c r="C47" s="203"/>
      <c r="D47" s="203"/>
      <c r="E47" s="203"/>
      <c r="F47" s="203"/>
      <c r="G47" s="203"/>
      <c r="H47" s="203"/>
      <c r="I47" s="1">
        <v>39</v>
      </c>
      <c r="J47" s="58">
        <f>IF(J45&gt;J39,J45-J39,0)</f>
        <v>0</v>
      </c>
      <c r="K47" s="47">
        <f>IF(K45&gt;K39,K45-K39,0)</f>
        <v>0</v>
      </c>
    </row>
    <row r="48" spans="1:11" ht="12.75">
      <c r="A48" s="202" t="s">
        <v>148</v>
      </c>
      <c r="B48" s="203"/>
      <c r="C48" s="203"/>
      <c r="D48" s="203"/>
      <c r="E48" s="203"/>
      <c r="F48" s="203"/>
      <c r="G48" s="203"/>
      <c r="H48" s="203"/>
      <c r="I48" s="1">
        <v>40</v>
      </c>
      <c r="J48" s="58">
        <f>IF(J20-J21+J33-J34+J46-J47&gt;0,J20-J21+J33-J34+J46-J47,0)</f>
        <v>0</v>
      </c>
      <c r="K48" s="47">
        <f>IF(K20-K21+K33-K34+K46-K47&gt;0,K20-K21+K33-K34+K46-K47,0)</f>
        <v>0</v>
      </c>
    </row>
    <row r="49" spans="1:11" ht="12.75">
      <c r="A49" s="202" t="s">
        <v>14</v>
      </c>
      <c r="B49" s="203"/>
      <c r="C49" s="203"/>
      <c r="D49" s="203"/>
      <c r="E49" s="203"/>
      <c r="F49" s="203"/>
      <c r="G49" s="203"/>
      <c r="H49" s="203"/>
      <c r="I49" s="1">
        <v>41</v>
      </c>
      <c r="J49" s="58">
        <f>IF(J21-J20+J34-J33+J47-J46&gt;0,J21-J20+J34-J33+J47-J46,0)</f>
        <v>0</v>
      </c>
      <c r="K49" s="47">
        <f>IF(K21-K20+K34-K33+K47-K46&gt;0,K21-K20+K34-K33+K47-K46,0)</f>
        <v>0</v>
      </c>
    </row>
    <row r="50" spans="1:11" ht="12.75">
      <c r="A50" s="202" t="s">
        <v>160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/>
    </row>
    <row r="51" spans="1:11" ht="12.75">
      <c r="A51" s="202" t="s">
        <v>174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ht="12.75">
      <c r="A52" s="202" t="s">
        <v>175</v>
      </c>
      <c r="B52" s="203"/>
      <c r="C52" s="203"/>
      <c r="D52" s="203"/>
      <c r="E52" s="203"/>
      <c r="F52" s="203"/>
      <c r="G52" s="203"/>
      <c r="H52" s="203"/>
      <c r="I52" s="1">
        <v>44</v>
      </c>
      <c r="J52" s="5"/>
      <c r="K52" s="7"/>
    </row>
    <row r="53" spans="1:11" ht="12.75">
      <c r="A53" s="216" t="s">
        <v>176</v>
      </c>
      <c r="B53" s="217"/>
      <c r="C53" s="217"/>
      <c r="D53" s="217"/>
      <c r="E53" s="217"/>
      <c r="F53" s="217"/>
      <c r="G53" s="217"/>
      <c r="H53" s="217"/>
      <c r="I53" s="4">
        <v>45</v>
      </c>
      <c r="J53" s="59">
        <f>J50+J51-J52</f>
        <v>0</v>
      </c>
      <c r="K53" s="55">
        <f>K50+K51-K52</f>
        <v>0</v>
      </c>
    </row>
    <row r="54" spans="1:11" ht="12.75">
      <c r="A54" s="64"/>
      <c r="B54" s="65"/>
      <c r="C54" s="65"/>
      <c r="D54" s="65"/>
      <c r="E54" s="65"/>
      <c r="F54" s="65"/>
      <c r="G54" s="65"/>
      <c r="H54" s="65"/>
      <c r="I54" s="65"/>
      <c r="J54" s="65"/>
      <c r="K54" s="65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4">
      <selection activeCell="A25" sqref="A25:K25"/>
    </sheetView>
  </sheetViews>
  <sheetFormatPr defaultColWidth="9.140625" defaultRowHeight="12.75"/>
  <cols>
    <col min="1" max="4" width="9.140625" style="70" customWidth="1"/>
    <col min="5" max="5" width="10.140625" style="70" bestFit="1" customWidth="1"/>
    <col min="6" max="9" width="9.140625" style="70" customWidth="1"/>
    <col min="10" max="10" width="9.57421875" style="70" bestFit="1" customWidth="1"/>
    <col min="11" max="11" width="10.8515625" style="70" bestFit="1" customWidth="1"/>
    <col min="12" max="16384" width="9.140625" style="70" customWidth="1"/>
  </cols>
  <sheetData>
    <row r="1" spans="1:12" ht="12.75">
      <c r="A1" s="279" t="s">
        <v>279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69"/>
    </row>
    <row r="2" spans="1:12" ht="15.75">
      <c r="A2" s="36"/>
      <c r="B2" s="68"/>
      <c r="C2" s="289" t="s">
        <v>280</v>
      </c>
      <c r="D2" s="289"/>
      <c r="E2" s="71" t="s">
        <v>362</v>
      </c>
      <c r="F2" s="37" t="s">
        <v>248</v>
      </c>
      <c r="G2" s="290" t="s">
        <v>363</v>
      </c>
      <c r="H2" s="291"/>
      <c r="I2" s="68"/>
      <c r="J2" s="68"/>
      <c r="K2" s="68"/>
      <c r="L2" s="72"/>
    </row>
    <row r="3" spans="1:11" ht="23.25">
      <c r="A3" s="292" t="s">
        <v>58</v>
      </c>
      <c r="B3" s="292"/>
      <c r="C3" s="292"/>
      <c r="D3" s="292"/>
      <c r="E3" s="292"/>
      <c r="F3" s="292"/>
      <c r="G3" s="292"/>
      <c r="H3" s="292"/>
      <c r="I3" s="75" t="s">
        <v>303</v>
      </c>
      <c r="J3" s="76" t="s">
        <v>149</v>
      </c>
      <c r="K3" s="76" t="s">
        <v>150</v>
      </c>
    </row>
    <row r="4" spans="1:11" ht="12.75">
      <c r="A4" s="293">
        <v>1</v>
      </c>
      <c r="B4" s="293"/>
      <c r="C4" s="293"/>
      <c r="D4" s="293"/>
      <c r="E4" s="293"/>
      <c r="F4" s="293"/>
      <c r="G4" s="293"/>
      <c r="H4" s="293"/>
      <c r="I4" s="78">
        <v>2</v>
      </c>
      <c r="J4" s="77" t="s">
        <v>281</v>
      </c>
      <c r="K4" s="77" t="s">
        <v>282</v>
      </c>
    </row>
    <row r="5" spans="1:11" ht="12.75">
      <c r="A5" s="281" t="s">
        <v>283</v>
      </c>
      <c r="B5" s="282"/>
      <c r="C5" s="282"/>
      <c r="D5" s="282"/>
      <c r="E5" s="282"/>
      <c r="F5" s="282"/>
      <c r="G5" s="282"/>
      <c r="H5" s="282"/>
      <c r="I5" s="38">
        <v>1</v>
      </c>
      <c r="J5" s="6">
        <v>170514000</v>
      </c>
      <c r="K5" s="39">
        <v>170514000</v>
      </c>
    </row>
    <row r="6" spans="1:11" ht="12.75">
      <c r="A6" s="281" t="s">
        <v>284</v>
      </c>
      <c r="B6" s="282"/>
      <c r="C6" s="282"/>
      <c r="D6" s="282"/>
      <c r="E6" s="282"/>
      <c r="F6" s="282"/>
      <c r="G6" s="282"/>
      <c r="H6" s="282"/>
      <c r="I6" s="38">
        <v>2</v>
      </c>
      <c r="J6" s="7">
        <v>11541216</v>
      </c>
      <c r="K6" s="40">
        <v>11541216</v>
      </c>
    </row>
    <row r="7" spans="1:11" ht="12.75">
      <c r="A7" s="281" t="s">
        <v>285</v>
      </c>
      <c r="B7" s="282"/>
      <c r="C7" s="282"/>
      <c r="D7" s="282"/>
      <c r="E7" s="282"/>
      <c r="F7" s="282"/>
      <c r="G7" s="282"/>
      <c r="H7" s="282"/>
      <c r="I7" s="38">
        <v>3</v>
      </c>
      <c r="J7" s="7">
        <v>44365497</v>
      </c>
      <c r="K7" s="40">
        <v>44162568</v>
      </c>
    </row>
    <row r="8" spans="1:11" ht="12.75">
      <c r="A8" s="281" t="s">
        <v>286</v>
      </c>
      <c r="B8" s="282"/>
      <c r="C8" s="282"/>
      <c r="D8" s="282"/>
      <c r="E8" s="282"/>
      <c r="F8" s="282"/>
      <c r="G8" s="282"/>
      <c r="H8" s="282"/>
      <c r="I8" s="38">
        <v>4</v>
      </c>
      <c r="J8" s="7">
        <v>74030228</v>
      </c>
      <c r="K8" s="40">
        <v>84382170</v>
      </c>
    </row>
    <row r="9" spans="1:11" ht="12.75">
      <c r="A9" s="281" t="s">
        <v>287</v>
      </c>
      <c r="B9" s="282"/>
      <c r="C9" s="282"/>
      <c r="D9" s="282"/>
      <c r="E9" s="282"/>
      <c r="F9" s="282"/>
      <c r="G9" s="282"/>
      <c r="H9" s="282"/>
      <c r="I9" s="38">
        <v>5</v>
      </c>
      <c r="J9" s="7">
        <v>11717592</v>
      </c>
      <c r="K9" s="40">
        <v>974363</v>
      </c>
    </row>
    <row r="10" spans="1:11" ht="12.75">
      <c r="A10" s="281" t="s">
        <v>288</v>
      </c>
      <c r="B10" s="282"/>
      <c r="C10" s="282"/>
      <c r="D10" s="282"/>
      <c r="E10" s="282"/>
      <c r="F10" s="282"/>
      <c r="G10" s="282"/>
      <c r="H10" s="282"/>
      <c r="I10" s="38">
        <v>6</v>
      </c>
      <c r="J10" s="7"/>
      <c r="K10" s="40"/>
    </row>
    <row r="11" spans="1:11" ht="12.75">
      <c r="A11" s="281" t="s">
        <v>289</v>
      </c>
      <c r="B11" s="282"/>
      <c r="C11" s="282"/>
      <c r="D11" s="282"/>
      <c r="E11" s="282"/>
      <c r="F11" s="282"/>
      <c r="G11" s="282"/>
      <c r="H11" s="282"/>
      <c r="I11" s="38">
        <v>7</v>
      </c>
      <c r="J11" s="7"/>
      <c r="K11" s="40"/>
    </row>
    <row r="12" spans="1:11" ht="12.75">
      <c r="A12" s="281" t="s">
        <v>290</v>
      </c>
      <c r="B12" s="282"/>
      <c r="C12" s="282"/>
      <c r="D12" s="282"/>
      <c r="E12" s="282"/>
      <c r="F12" s="282"/>
      <c r="G12" s="282"/>
      <c r="H12" s="282"/>
      <c r="I12" s="38">
        <v>8</v>
      </c>
      <c r="J12" s="7">
        <v>2496560</v>
      </c>
      <c r="K12" s="40">
        <v>91904</v>
      </c>
    </row>
    <row r="13" spans="1:11" ht="12.75">
      <c r="A13" s="281" t="s">
        <v>291</v>
      </c>
      <c r="B13" s="282"/>
      <c r="C13" s="282"/>
      <c r="D13" s="282"/>
      <c r="E13" s="282"/>
      <c r="F13" s="282"/>
      <c r="G13" s="282"/>
      <c r="H13" s="282"/>
      <c r="I13" s="38">
        <v>9</v>
      </c>
      <c r="J13" s="7"/>
      <c r="K13" s="40"/>
    </row>
    <row r="14" spans="1:11" ht="12.75">
      <c r="A14" s="283" t="s">
        <v>292</v>
      </c>
      <c r="B14" s="284"/>
      <c r="C14" s="284"/>
      <c r="D14" s="284"/>
      <c r="E14" s="284"/>
      <c r="F14" s="284"/>
      <c r="G14" s="284"/>
      <c r="H14" s="284"/>
      <c r="I14" s="38">
        <v>10</v>
      </c>
      <c r="J14" s="73">
        <f>SUM(J5:J13)</f>
        <v>314665093</v>
      </c>
      <c r="K14" s="73">
        <f>SUM(K5:K13)</f>
        <v>311666221</v>
      </c>
    </row>
    <row r="15" spans="1:11" ht="12.75">
      <c r="A15" s="281" t="s">
        <v>293</v>
      </c>
      <c r="B15" s="282"/>
      <c r="C15" s="282"/>
      <c r="D15" s="282"/>
      <c r="E15" s="282"/>
      <c r="F15" s="282"/>
      <c r="G15" s="282"/>
      <c r="H15" s="282"/>
      <c r="I15" s="38">
        <v>11</v>
      </c>
      <c r="J15" s="7"/>
      <c r="K15" s="40"/>
    </row>
    <row r="16" spans="1:11" ht="12.75">
      <c r="A16" s="281" t="s">
        <v>294</v>
      </c>
      <c r="B16" s="282"/>
      <c r="C16" s="282"/>
      <c r="D16" s="282"/>
      <c r="E16" s="282"/>
      <c r="F16" s="282"/>
      <c r="G16" s="282"/>
      <c r="H16" s="282"/>
      <c r="I16" s="38">
        <v>12</v>
      </c>
      <c r="J16" s="7"/>
      <c r="K16" s="40"/>
    </row>
    <row r="17" spans="1:11" ht="12.75">
      <c r="A17" s="281" t="s">
        <v>295</v>
      </c>
      <c r="B17" s="282"/>
      <c r="C17" s="282"/>
      <c r="D17" s="282"/>
      <c r="E17" s="282"/>
      <c r="F17" s="282"/>
      <c r="G17" s="282"/>
      <c r="H17" s="282"/>
      <c r="I17" s="38">
        <v>13</v>
      </c>
      <c r="J17" s="7"/>
      <c r="K17" s="40"/>
    </row>
    <row r="18" spans="1:11" ht="12.75">
      <c r="A18" s="281" t="s">
        <v>296</v>
      </c>
      <c r="B18" s="282"/>
      <c r="C18" s="282"/>
      <c r="D18" s="282"/>
      <c r="E18" s="282"/>
      <c r="F18" s="282"/>
      <c r="G18" s="282"/>
      <c r="H18" s="282"/>
      <c r="I18" s="38">
        <v>14</v>
      </c>
      <c r="J18" s="7"/>
      <c r="K18" s="40"/>
    </row>
    <row r="19" spans="1:11" ht="12.75">
      <c r="A19" s="281" t="s">
        <v>297</v>
      </c>
      <c r="B19" s="282"/>
      <c r="C19" s="282"/>
      <c r="D19" s="282"/>
      <c r="E19" s="282"/>
      <c r="F19" s="282"/>
      <c r="G19" s="282"/>
      <c r="H19" s="282"/>
      <c r="I19" s="38">
        <v>15</v>
      </c>
      <c r="J19" s="7"/>
      <c r="K19" s="40"/>
    </row>
    <row r="20" spans="1:11" ht="12.75">
      <c r="A20" s="281" t="s">
        <v>298</v>
      </c>
      <c r="B20" s="282"/>
      <c r="C20" s="282"/>
      <c r="D20" s="282"/>
      <c r="E20" s="282"/>
      <c r="F20" s="282"/>
      <c r="G20" s="282"/>
      <c r="H20" s="282"/>
      <c r="I20" s="38">
        <v>16</v>
      </c>
      <c r="J20" s="7">
        <v>9872819</v>
      </c>
      <c r="K20" s="40">
        <v>9075381</v>
      </c>
    </row>
    <row r="21" spans="1:11" ht="12.75">
      <c r="A21" s="283" t="s">
        <v>299</v>
      </c>
      <c r="B21" s="284"/>
      <c r="C21" s="284"/>
      <c r="D21" s="284"/>
      <c r="E21" s="284"/>
      <c r="F21" s="284"/>
      <c r="G21" s="284"/>
      <c r="H21" s="284"/>
      <c r="I21" s="38">
        <v>17</v>
      </c>
      <c r="J21" s="74">
        <f>SUM(J15:J20)</f>
        <v>9872819</v>
      </c>
      <c r="K21" s="74">
        <f>SUM(K15:K20)</f>
        <v>9075381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3" t="s">
        <v>300</v>
      </c>
      <c r="B23" s="274"/>
      <c r="C23" s="274"/>
      <c r="D23" s="274"/>
      <c r="E23" s="274"/>
      <c r="F23" s="274"/>
      <c r="G23" s="274"/>
      <c r="H23" s="274"/>
      <c r="I23" s="41">
        <v>18</v>
      </c>
      <c r="J23" s="6">
        <v>314665093</v>
      </c>
      <c r="K23" s="39">
        <v>311714053</v>
      </c>
    </row>
    <row r="24" spans="1:11" ht="17.25" customHeight="1">
      <c r="A24" s="275" t="s">
        <v>301</v>
      </c>
      <c r="B24" s="276"/>
      <c r="C24" s="276"/>
      <c r="D24" s="276"/>
      <c r="E24" s="276"/>
      <c r="F24" s="276"/>
      <c r="G24" s="276"/>
      <c r="H24" s="276"/>
      <c r="I24" s="42">
        <v>19</v>
      </c>
      <c r="J24" s="55">
        <v>9872819</v>
      </c>
      <c r="K24" s="74">
        <v>9075381</v>
      </c>
    </row>
    <row r="25" spans="1:11" ht="30" customHeight="1">
      <c r="A25" s="277" t="s">
        <v>302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K1:IV65536 J1:J4 J21:J22 J25:J65536 J14"/>
    <dataValidation type="whole" operator="notEqual" allowBlank="1" showInputMessage="1" showErrorMessage="1" errorTitle="Pogrešan unos" error="Mogu se unijeti samo cjelobrojne vrijednosti." sqref="J5:J13 J15:J20">
      <formula1>999999999999</formula1>
    </dataValidation>
    <dataValidation type="whole" operator="notEqual" allowBlank="1" showInputMessage="1" showErrorMessage="1" errorTitle="Pogrešan unos" error="Mogu se unijeti samo cjelobrojne vrijednosti." sqref="J23:J24">
      <formula1>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15.75">
      <c r="A2" s="294" t="s">
        <v>278</v>
      </c>
      <c r="B2" s="294"/>
      <c r="C2" s="294"/>
      <c r="D2" s="294"/>
      <c r="E2" s="294"/>
      <c r="F2" s="294"/>
      <c r="G2" s="294"/>
      <c r="H2" s="294"/>
      <c r="I2" s="294"/>
      <c r="J2" s="294"/>
    </row>
    <row r="3" spans="1:10" ht="12.75">
      <c r="A3" s="33"/>
      <c r="B3" s="33"/>
      <c r="C3" s="33"/>
      <c r="D3" s="33"/>
      <c r="E3" s="33"/>
      <c r="F3" s="33"/>
      <c r="G3" s="33"/>
      <c r="H3" s="33"/>
      <c r="I3" s="33"/>
      <c r="J3" s="33"/>
    </row>
    <row r="4" spans="1:10" ht="12.75" customHeight="1">
      <c r="A4" s="295" t="s">
        <v>314</v>
      </c>
      <c r="B4" s="295"/>
      <c r="C4" s="295"/>
      <c r="D4" s="295"/>
      <c r="E4" s="295"/>
      <c r="F4" s="295"/>
      <c r="G4" s="295"/>
      <c r="H4" s="295"/>
      <c r="I4" s="295"/>
      <c r="J4" s="295"/>
    </row>
    <row r="5" spans="1:10" ht="12.75" customHeight="1">
      <c r="A5" s="295"/>
      <c r="B5" s="295"/>
      <c r="C5" s="295"/>
      <c r="D5" s="295"/>
      <c r="E5" s="295"/>
      <c r="F5" s="295"/>
      <c r="G5" s="295"/>
      <c r="H5" s="295"/>
      <c r="I5" s="295"/>
      <c r="J5" s="295"/>
    </row>
    <row r="6" spans="1:10" ht="12.75" customHeight="1">
      <c r="A6" s="295"/>
      <c r="B6" s="295"/>
      <c r="C6" s="295"/>
      <c r="D6" s="295"/>
      <c r="E6" s="295"/>
      <c r="F6" s="295"/>
      <c r="G6" s="295"/>
      <c r="H6" s="295"/>
      <c r="I6" s="295"/>
      <c r="J6" s="295"/>
    </row>
    <row r="7" spans="1:10" ht="12.75" customHeight="1">
      <c r="A7" s="295"/>
      <c r="B7" s="295"/>
      <c r="C7" s="295"/>
      <c r="D7" s="295"/>
      <c r="E7" s="295"/>
      <c r="F7" s="295"/>
      <c r="G7" s="295"/>
      <c r="H7" s="295"/>
      <c r="I7" s="295"/>
      <c r="J7" s="295"/>
    </row>
    <row r="8" spans="1:10" ht="12.75" customHeight="1">
      <c r="A8" s="295"/>
      <c r="B8" s="295"/>
      <c r="C8" s="295"/>
      <c r="D8" s="295"/>
      <c r="E8" s="295"/>
      <c r="F8" s="295"/>
      <c r="G8" s="295"/>
      <c r="H8" s="295"/>
      <c r="I8" s="295"/>
      <c r="J8" s="295"/>
    </row>
    <row r="9" spans="1:10" ht="12.75" customHeight="1">
      <c r="A9" s="295"/>
      <c r="B9" s="295"/>
      <c r="C9" s="295"/>
      <c r="D9" s="295"/>
      <c r="E9" s="295"/>
      <c r="F9" s="295"/>
      <c r="G9" s="295"/>
      <c r="H9" s="295"/>
      <c r="I9" s="295"/>
      <c r="J9" s="295"/>
    </row>
    <row r="10" spans="1:10" ht="12.75" customHeight="1">
      <c r="A10" s="295"/>
      <c r="B10" s="295"/>
      <c r="C10" s="295"/>
      <c r="D10" s="295"/>
      <c r="E10" s="295"/>
      <c r="F10" s="295"/>
      <c r="G10" s="295"/>
      <c r="H10" s="295"/>
      <c r="I10" s="295"/>
      <c r="J10" s="295"/>
    </row>
    <row r="11" spans="1:10" ht="12.75">
      <c r="A11" s="296"/>
      <c r="B11" s="296"/>
      <c r="C11" s="296"/>
      <c r="D11" s="296"/>
      <c r="E11" s="296"/>
      <c r="F11" s="296"/>
      <c r="G11" s="296"/>
      <c r="H11" s="296"/>
      <c r="I11" s="296"/>
      <c r="J11" s="296"/>
    </row>
    <row r="12" spans="1:10" ht="12.75">
      <c r="A12" s="34"/>
      <c r="B12" s="34"/>
      <c r="C12" s="34"/>
      <c r="D12" s="34"/>
      <c r="E12" s="34"/>
      <c r="F12" s="34"/>
      <c r="G12" s="34"/>
      <c r="H12" s="34"/>
      <c r="I12" s="34"/>
      <c r="J12" s="34"/>
    </row>
    <row r="13" spans="1:10" ht="12.75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12.75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12.75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10" ht="12.75">
      <c r="A16" s="34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2.75">
      <c r="A17" s="34"/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.75">
      <c r="A18" s="34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2.75">
      <c r="A19" s="34"/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2.75">
      <c r="A20" s="34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.75">
      <c r="A21" s="34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2.75">
      <c r="A22" s="34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2.75">
      <c r="A23" s="34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2.75">
      <c r="A24" s="34"/>
      <c r="B24" s="34"/>
      <c r="C24" s="34"/>
      <c r="D24" s="34"/>
      <c r="E24" s="34"/>
      <c r="F24" s="34"/>
      <c r="G24" s="34"/>
      <c r="H24" s="34"/>
      <c r="I24" s="34"/>
      <c r="J24" s="34"/>
    </row>
    <row r="25" spans="1:10" ht="12.75">
      <c r="A25" s="34"/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5">
      <c r="A26" s="34"/>
      <c r="B26" s="34"/>
      <c r="C26" s="34"/>
      <c r="D26" s="34"/>
      <c r="E26" s="34"/>
      <c r="F26" s="34"/>
      <c r="G26" s="34"/>
      <c r="H26" s="34"/>
      <c r="I26" s="35"/>
      <c r="J26" s="34"/>
    </row>
    <row r="27" spans="1:10" ht="12.75">
      <c r="A27" s="34"/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12.75">
      <c r="A28" s="34"/>
      <c r="B28" s="34"/>
      <c r="C28" s="34"/>
      <c r="D28" s="34"/>
      <c r="E28" s="34"/>
      <c r="F28" s="34"/>
      <c r="G28" s="34"/>
      <c r="H28" s="34"/>
      <c r="I28" s="34"/>
      <c r="J28" s="34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2012-02-13T10:02:00Z</cp:lastPrinted>
  <dcterms:created xsi:type="dcterms:W3CDTF">2008-10-17T11:51:54Z</dcterms:created>
  <dcterms:modified xsi:type="dcterms:W3CDTF">2012-02-13T10:02:05Z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