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PODACI'!$A$1:$I$65</definedName>
  </definedNames>
  <calcPr fullCalcOnLoad="1"/>
</workbook>
</file>

<file path=xl/sharedStrings.xml><?xml version="1.0" encoding="utf-8"?>
<sst xmlns="http://schemas.openxmlformats.org/spreadsheetml/2006/main" count="899" uniqueCount="459">
  <si>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</si>
  <si>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</si>
  <si>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</si>
  <si>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</si>
  <si>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</si>
  <si>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</si>
  <si>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</si>
  <si>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</si>
  <si>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</si>
  <si>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</si>
  <si>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</si>
  <si>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</si>
  <si>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</si>
  <si>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</si>
  <si>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</si>
  <si>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</si>
  <si>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</si>
  <si>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</si>
  <si>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</si>
  <si>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</si>
  <si>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</si>
  <si>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</si>
  <si>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</si>
  <si>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</si>
  <si>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</si>
  <si>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</si>
  <si>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</si>
  <si>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</si>
  <si>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</si>
  <si>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</si>
  <si>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</si>
  <si>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</si>
  <si>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</si>
  <si>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</si>
  <si>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</si>
  <si>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</si>
  <si>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</si>
  <si>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</si>
  <si>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</si>
  <si>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</si>
  <si>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</si>
  <si>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</si>
  <si>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</si>
  <si>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</si>
  <si>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</si>
  <si>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</si>
  <si>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</si>
  <si>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</si>
  <si>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</si>
  <si>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</si>
  <si>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</si>
  <si>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</si>
  <si>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</si>
  <si>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</si>
  <si>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</si>
  <si>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</si>
  <si>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</si>
  <si>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</si>
  <si>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</si>
  <si>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</si>
  <si>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</si>
  <si>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</si>
  <si>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</si>
  <si>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</si>
  <si>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</si>
  <si>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</si>
  <si>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</si>
  <si>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</si>
  <si>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</si>
  <si>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</si>
  <si>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</si>
  <si>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</si>
  <si>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</si>
  <si>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</si>
  <si>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</si>
  <si>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</si>
  <si>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</si>
  <si>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</si>
  <si>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</si>
  <si>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</si>
  <si>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</si>
  <si>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</si>
  <si>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</si>
  <si>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</si>
  <si>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</si>
  <si>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</si>
  <si>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</si>
  <si>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</si>
  <si>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</si>
  <si>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</si>
  <si>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</si>
  <si>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</si>
  <si>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</si>
  <si>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</si>
  <si>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</si>
  <si>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</si>
  <si>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</si>
  <si>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</si>
  <si>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</si>
  <si>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</si>
  <si>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</si>
  <si>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</si>
  <si>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</si>
  <si>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</si>
  <si>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</si>
  <si>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</si>
  <si>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</si>
  <si>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</si>
  <si>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</si>
  <si>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</si>
  <si>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</si>
  <si>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</si>
  <si>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</si>
  <si>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</si>
  <si>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</si>
  <si>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</si>
  <si>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</si>
  <si>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</si>
  <si>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</si>
  <si>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</si>
  <si>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</si>
  <si>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</si>
  <si>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</si>
  <si>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</si>
  <si>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</si>
  <si>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</si>
  <si>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</si>
  <si>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</si>
  <si>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</si>
  <si>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</si>
  <si>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</si>
  <si>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</si>
  <si>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</si>
  <si>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</si>
  <si>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</si>
  <si>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</si>
  <si>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</si>
  <si>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</si>
  <si>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</si>
  <si>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</si>
  <si>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</si>
  <si>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</si>
  <si>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</si>
  <si>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</si>
  <si>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</si>
  <si>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</si>
  <si>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</si>
  <si>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</si>
  <si>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</si>
  <si>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</si>
  <si>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</si>
  <si>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</si>
  <si>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</si>
  <si>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</si>
  <si>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</si>
  <si>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</si>
  <si>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</si>
  <si>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</si>
  <si>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</si>
  <si>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</si>
  <si>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</si>
  <si>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</si>
  <si>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</si>
  <si>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</si>
  <si>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</si>
  <si>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</si>
  <si>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</si>
  <si>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</si>
  <si>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</si>
  <si>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</si>
  <si>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</si>
  <si>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</si>
  <si>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</si>
  <si>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</si>
  <si>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</si>
  <si>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</si>
  <si>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</si>
  <si>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</si>
  <si>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</si>
  <si>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</si>
  <si>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</si>
  <si>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</si>
  <si>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</si>
  <si>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</si>
  <si>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</si>
  <si>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</si>
  <si>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</si>
  <si>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</si>
  <si>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</si>
  <si>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</si>
  <si>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</si>
  <si>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</si>
  <si>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</si>
  <si>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</si>
  <si>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</si>
  <si>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</si>
  <si>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</si>
  <si>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</si>
  <si>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</si>
  <si>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</si>
  <si>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</si>
  <si>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</si>
  <si>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</si>
  <si>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</si>
  <si>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</si>
  <si>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</si>
  <si>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</si>
  <si>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</si>
  <si>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</si>
  <si>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</si>
  <si>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</si>
  <si>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</si>
  <si>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</si>
  <si>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</si>
  <si>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</si>
  <si>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</si>
  <si>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</si>
  <si>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</si>
  <si>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</si>
  <si>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</si>
  <si>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</si>
  <si>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</si>
  <si>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</si>
  <si>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</si>
  <si>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</si>
  <si>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</si>
  <si>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</si>
  <si>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</si>
  <si>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</si>
  <si>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</si>
  <si>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</si>
  <si>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</si>
  <si>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</si>
  <si>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</si>
  <si>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</si>
  <si>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</si>
  <si>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</si>
  <si>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</si>
  <si>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</si>
  <si>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</si>
  <si>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</si>
  <si>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</si>
  <si>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</si>
  <si>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</si>
  <si>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</si>
  <si>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</si>
  <si>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</si>
  <si>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</si>
  <si>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</si>
  <si>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</si>
  <si>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</si>
  <si>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</si>
  <si>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</si>
  <si>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</si>
  <si>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</si>
  <si>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</si>
  <si>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</si>
  <si>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</si>
  <si>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</si>
  <si>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</si>
  <si>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</si>
  <si>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</si>
  <si>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</si>
  <si>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</si>
  <si>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</si>
  <si>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</si>
  <si>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</si>
  <si>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</si>
  <si>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</si>
  <si>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</si>
  <si>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</si>
  <si>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</si>
  <si>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</si>
  <si>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</si>
  <si>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</si>
  <si>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</si>
  <si>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</si>
  <si>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</si>
  <si>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</si>
  <si>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</si>
  <si>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</si>
  <si>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</si>
  <si>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</si>
  <si>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</si>
  <si>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</si>
  <si>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</si>
  <si>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</si>
  <si>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</si>
  <si>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</si>
  <si>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</si>
  <si>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</si>
  <si>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</si>
  <si>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</si>
  <si>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</si>
  <si>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</si>
  <si>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</si>
  <si>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</si>
  <si>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</si>
  <si>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</si>
  <si>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</si>
  <si>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</si>
  <si>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</si>
  <si>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</si>
  <si>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</si>
  <si>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</si>
  <si>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</si>
  <si>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</si>
  <si>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</si>
  <si>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</si>
  <si>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</si>
  <si>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</si>
  <si>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</si>
  <si>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</si>
  <si>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</si>
  <si>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</si>
  <si>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</si>
  <si>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</si>
  <si>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</si>
  <si>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</si>
  <si>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</si>
  <si>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</si>
  <si>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</si>
  <si>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</si>
  <si>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</si>
  <si>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</si>
  <si>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</si>
  <si>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</si>
  <si>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</si>
  <si>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</si>
  <si>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</si>
  <si>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</si>
  <si>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</si>
  <si>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</si>
  <si>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</si>
  <si>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</si>
  <si>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</si>
  <si>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</si>
  <si>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</si>
  <si>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</si>
  <si>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</si>
  <si>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</si>
  <si>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</si>
  <si>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</si>
  <si>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</si>
  <si>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</si>
  <si>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</si>
  <si>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</si>
  <si>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</si>
  <si>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</si>
  <si>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</si>
  <si>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</si>
  <si>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</si>
  <si>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</si>
  <si>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</si>
  <si>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</si>
  <si>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</si>
  <si>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</si>
  <si>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</si>
  <si>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</si>
  <si>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</si>
  <si>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</si>
  <si>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</si>
  <si>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</si>
  <si>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</si>
  <si>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</si>
  <si>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</si>
  <si>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</si>
  <si>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</si>
  <si>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</si>
  <si>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</si>
  <si>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</si>
  <si>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</si>
  <si>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</si>
  <si>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</si>
  <si>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</si>
  <si>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</si>
  <si>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</si>
  <si>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</si>
  <si>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</si>
  <si>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</si>
  <si>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</si>
  <si>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</si>
  <si>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</si>
  <si>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</si>
  <si>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</si>
  <si>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</si>
  <si>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</si>
  <si>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</si>
  <si>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</si>
  <si>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</si>
  <si>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</si>
  <si>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</si>
  <si>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</si>
  <si>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</si>
  <si>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</si>
  <si>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</si>
  <si>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</si>
  <si>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</si>
  <si>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</si>
  <si>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</si>
  <si>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</si>
  <si>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</si>
  <si>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</si>
  <si>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</si>
  <si>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</si>
  <si>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</si>
  <si>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</si>
  <si>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</si>
  <si>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</si>
  <si>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</si>
  <si>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</si>
  <si>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</si>
  <si>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</si>
  <si>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</si>
  <si>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</si>
  <si>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</si>
  <si>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</si>
  <si>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</si>
  <si>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</si>
  <si>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</si>
  <si>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</si>
  <si>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</si>
  <si>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</si>
  <si>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</si>
  <si>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274</t>
  </si>
  <si>
    <t>franjo.katic@tehnka.hr</t>
  </si>
  <si>
    <t>www.tehnika.hr</t>
  </si>
  <si>
    <t xml:space="preserve"> GRAD ZAGREB</t>
  </si>
  <si>
    <t>4120</t>
  </si>
  <si>
    <t>VESNA BOŽIČKO</t>
  </si>
  <si>
    <t>01 6301 190</t>
  </si>
  <si>
    <t>01 6187 697</t>
  </si>
  <si>
    <t>vesna.bozicko@tehnika.hr</t>
  </si>
  <si>
    <t>mr. FILIP FILIPEC, d.i.g.</t>
  </si>
  <si>
    <t>stanje na dan 31.12.2010.</t>
  </si>
  <si>
    <t>u razdoblju od 01.01.2010.  do  31.12.2010.</t>
  </si>
  <si>
    <t>u razdoblju 01.01.2010. do 31.12.2010.</t>
  </si>
  <si>
    <t>DA</t>
  </si>
  <si>
    <t>TEHNIKA SPVd.o.o.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</si>
  <si>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</si>
  <si>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</si>
  <si>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</si>
  <si>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</si>
  <si>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</si>
  <si>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</si>
  <si>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</si>
  <si>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</si>
  <si>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</si>
  <si>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</si>
  <si>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</si>
  <si>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</si>
  <si>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</si>
  <si>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</si>
  <si>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</si>
  <si>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</si>
  <si>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</si>
  <si>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</si>
  <si>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Obveznik: TEHNIKA d.d. (konsolidirano)</t>
  </si>
  <si>
    <t>Obveznik:  TEHNIKA d.d. (konsolidirani))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</si>
</sst>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24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22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2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49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6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3" fillId="0" borderId="25" xfId="0" applyFont="1" applyBorder="1" applyAlignment="1" applyProtection="1">
      <alignment vertical="top"/>
      <protection hidden="1"/>
    </xf>
    <xf numFmtId="0" fontId="3" fillId="0" borderId="25" xfId="0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9" fillId="33" borderId="15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1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9" fillId="33" borderId="15" xfId="58" applyFont="1" applyFill="1" applyBorder="1" applyAlignment="1" applyProtection="1">
      <alignment horizontal="left" vertical="center"/>
      <protection hidden="1" locked="0"/>
    </xf>
    <xf numFmtId="0" fontId="0" fillId="0" borderId="16" xfId="58" applyFont="1" applyBorder="1" applyAlignment="1">
      <alignment horizontal="left" vertical="center"/>
      <protection/>
    </xf>
    <xf numFmtId="0" fontId="0" fillId="0" borderId="17" xfId="58" applyFont="1" applyBorder="1" applyAlignment="1">
      <alignment horizontal="left" vertical="center"/>
      <protection/>
    </xf>
    <xf numFmtId="1" fontId="9" fillId="33" borderId="15" xfId="58" applyNumberFormat="1" applyFont="1" applyFill="1" applyBorder="1" applyAlignment="1" applyProtection="1">
      <alignment horizontal="center" vertical="center"/>
      <protection hidden="1" locked="0"/>
    </xf>
    <xf numFmtId="1" fontId="9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2" fillId="33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14" xfId="58" applyFont="1" applyBorder="1" applyAlignment="1" applyProtection="1">
      <alignment horizontal="right" vertical="center" wrapText="1"/>
      <protection hidden="1"/>
    </xf>
    <xf numFmtId="49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16" xfId="58" applyFont="1" applyFill="1" applyBorder="1" applyAlignment="1" applyProtection="1">
      <alignment horizontal="left" vertical="center"/>
      <protection hidden="1" locked="0"/>
    </xf>
    <xf numFmtId="0" fontId="2" fillId="33" borderId="17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35" borderId="38" xfId="0" applyFont="1" applyFill="1" applyBorder="1" applyAlignment="1">
      <alignment vertical="center" wrapText="1"/>
    </xf>
    <xf numFmtId="0" fontId="9" fillId="35" borderId="3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9">
      <selection activeCell="H33" sqref="H33:I33"/>
    </sheetView>
  </sheetViews>
  <sheetFormatPr defaultColWidth="9.140625" defaultRowHeight="12.75"/>
  <cols>
    <col min="1" max="1" width="9.140625" style="40" customWidth="1"/>
    <col min="2" max="2" width="13.00390625" style="40" customWidth="1"/>
    <col min="3" max="6" width="9.140625" style="40" customWidth="1"/>
    <col min="7" max="7" width="15.140625" style="40" customWidth="1"/>
    <col min="8" max="8" width="19.28125" style="40" customWidth="1"/>
    <col min="9" max="9" width="14.421875" style="40" customWidth="1"/>
    <col min="10" max="16384" width="9.140625" style="40" customWidth="1"/>
  </cols>
  <sheetData>
    <row r="1" spans="1:9" ht="15.75">
      <c r="A1" s="187" t="s">
        <v>351</v>
      </c>
      <c r="B1" s="187"/>
      <c r="C1" s="187"/>
      <c r="D1" s="39"/>
      <c r="E1" s="39"/>
      <c r="F1" s="39"/>
      <c r="G1" s="39"/>
      <c r="H1" s="39"/>
      <c r="I1" s="39"/>
    </row>
    <row r="2" spans="1:9" ht="12.75">
      <c r="A2" s="153" t="s">
        <v>352</v>
      </c>
      <c r="B2" s="153"/>
      <c r="C2" s="153"/>
      <c r="D2" s="154"/>
      <c r="E2" s="41">
        <v>40179</v>
      </c>
      <c r="F2" s="42"/>
      <c r="G2" s="43" t="s">
        <v>353</v>
      </c>
      <c r="H2" s="41">
        <v>40543</v>
      </c>
      <c r="I2" s="44"/>
    </row>
    <row r="3" spans="1:9" ht="12.75">
      <c r="A3" s="45"/>
      <c r="B3" s="45"/>
      <c r="C3" s="45"/>
      <c r="D3" s="45"/>
      <c r="E3" s="46"/>
      <c r="F3" s="46"/>
      <c r="G3" s="45"/>
      <c r="H3" s="45"/>
      <c r="I3" s="47"/>
    </row>
    <row r="4" spans="1:9" ht="15">
      <c r="A4" s="155" t="s">
        <v>354</v>
      </c>
      <c r="B4" s="155"/>
      <c r="C4" s="155"/>
      <c r="D4" s="155"/>
      <c r="E4" s="155"/>
      <c r="F4" s="155"/>
      <c r="G4" s="155"/>
      <c r="H4" s="155"/>
      <c r="I4" s="155"/>
    </row>
    <row r="5" spans="1:9" ht="12.75">
      <c r="A5" s="48"/>
      <c r="B5" s="48"/>
      <c r="C5" s="48"/>
      <c r="D5" s="49"/>
      <c r="E5" s="50"/>
      <c r="F5" s="51"/>
      <c r="G5" s="52"/>
      <c r="H5" s="53"/>
      <c r="I5" s="54"/>
    </row>
    <row r="6" spans="1:9" ht="12.75">
      <c r="A6" s="156" t="s">
        <v>355</v>
      </c>
      <c r="B6" s="157"/>
      <c r="C6" s="151" t="s">
        <v>419</v>
      </c>
      <c r="D6" s="152"/>
      <c r="E6" s="158"/>
      <c r="F6" s="158"/>
      <c r="G6" s="158"/>
      <c r="H6" s="158"/>
      <c r="I6" s="56"/>
    </row>
    <row r="7" spans="1:9" ht="12.75">
      <c r="A7" s="57"/>
      <c r="B7" s="57"/>
      <c r="C7" s="48"/>
      <c r="D7" s="48"/>
      <c r="E7" s="158"/>
      <c r="F7" s="158"/>
      <c r="G7" s="158"/>
      <c r="H7" s="158"/>
      <c r="I7" s="56"/>
    </row>
    <row r="8" spans="1:9" ht="12.75">
      <c r="A8" s="159" t="s">
        <v>356</v>
      </c>
      <c r="B8" s="160"/>
      <c r="C8" s="151" t="s">
        <v>420</v>
      </c>
      <c r="D8" s="152"/>
      <c r="E8" s="158"/>
      <c r="F8" s="158"/>
      <c r="G8" s="158"/>
      <c r="H8" s="158"/>
      <c r="I8" s="49"/>
    </row>
    <row r="9" spans="1:9" ht="12.75">
      <c r="A9" s="58"/>
      <c r="B9" s="58"/>
      <c r="C9" s="59"/>
      <c r="D9" s="48"/>
      <c r="E9" s="48"/>
      <c r="F9" s="48"/>
      <c r="G9" s="48"/>
      <c r="H9" s="48"/>
      <c r="I9" s="48"/>
    </row>
    <row r="10" spans="1:9" ht="12.75">
      <c r="A10" s="148" t="s">
        <v>357</v>
      </c>
      <c r="B10" s="149"/>
      <c r="C10" s="151" t="s">
        <v>421</v>
      </c>
      <c r="D10" s="152"/>
      <c r="E10" s="48"/>
      <c r="F10" s="48"/>
      <c r="G10" s="48"/>
      <c r="H10" s="48"/>
      <c r="I10" s="48"/>
    </row>
    <row r="11" spans="1:9" ht="12.75">
      <c r="A11" s="150"/>
      <c r="B11" s="150"/>
      <c r="C11" s="48"/>
      <c r="D11" s="48"/>
      <c r="E11" s="48"/>
      <c r="F11" s="48"/>
      <c r="G11" s="48"/>
      <c r="H11" s="48"/>
      <c r="I11" s="48"/>
    </row>
    <row r="12" spans="1:9" ht="12.75">
      <c r="A12" s="156" t="s">
        <v>358</v>
      </c>
      <c r="B12" s="157"/>
      <c r="C12" s="161" t="s">
        <v>422</v>
      </c>
      <c r="D12" s="162"/>
      <c r="E12" s="162"/>
      <c r="F12" s="162"/>
      <c r="G12" s="162"/>
      <c r="H12" s="162"/>
      <c r="I12" s="163"/>
    </row>
    <row r="13" spans="1:9" ht="12.75">
      <c r="A13" s="57"/>
      <c r="B13" s="57"/>
      <c r="C13" s="60"/>
      <c r="D13" s="48"/>
      <c r="E13" s="48"/>
      <c r="F13" s="48"/>
      <c r="G13" s="48"/>
      <c r="H13" s="48"/>
      <c r="I13" s="48"/>
    </row>
    <row r="14" spans="1:9" ht="12.75">
      <c r="A14" s="156" t="s">
        <v>359</v>
      </c>
      <c r="B14" s="157"/>
      <c r="C14" s="164">
        <v>10000</v>
      </c>
      <c r="D14" s="165"/>
      <c r="E14" s="125"/>
      <c r="F14" s="161" t="s">
        <v>423</v>
      </c>
      <c r="G14" s="162"/>
      <c r="H14" s="162"/>
      <c r="I14" s="163"/>
    </row>
    <row r="15" spans="1:9" ht="12.75">
      <c r="A15" s="57"/>
      <c r="B15" s="57"/>
      <c r="C15" s="48"/>
      <c r="D15" s="48"/>
      <c r="E15" s="48"/>
      <c r="F15" s="48"/>
      <c r="G15" s="48"/>
      <c r="H15" s="48"/>
      <c r="I15" s="48"/>
    </row>
    <row r="16" spans="1:9" ht="12.75">
      <c r="A16" s="156" t="s">
        <v>360</v>
      </c>
      <c r="B16" s="157"/>
      <c r="C16" s="166" t="s">
        <v>424</v>
      </c>
      <c r="D16" s="167"/>
      <c r="E16" s="167"/>
      <c r="F16" s="167"/>
      <c r="G16" s="167"/>
      <c r="H16" s="167"/>
      <c r="I16" s="168"/>
    </row>
    <row r="17" spans="1:9" ht="12.75">
      <c r="A17" s="57"/>
      <c r="B17" s="57"/>
      <c r="C17" s="48"/>
      <c r="D17" s="48"/>
      <c r="E17" s="48"/>
      <c r="F17" s="48"/>
      <c r="G17" s="48"/>
      <c r="H17" s="48"/>
      <c r="I17" s="48"/>
    </row>
    <row r="18" spans="1:9" ht="12.75">
      <c r="A18" s="156" t="s">
        <v>361</v>
      </c>
      <c r="B18" s="157"/>
      <c r="C18" s="169" t="s">
        <v>425</v>
      </c>
      <c r="D18" s="170"/>
      <c r="E18" s="170"/>
      <c r="F18" s="170"/>
      <c r="G18" s="170"/>
      <c r="H18" s="170"/>
      <c r="I18" s="171"/>
    </row>
    <row r="19" spans="1:9" ht="12.75">
      <c r="A19" s="57"/>
      <c r="B19" s="57"/>
      <c r="C19" s="60"/>
      <c r="D19" s="48"/>
      <c r="E19" s="48"/>
      <c r="F19" s="48"/>
      <c r="G19" s="48"/>
      <c r="H19" s="48"/>
      <c r="I19" s="48"/>
    </row>
    <row r="20" spans="1:9" ht="12.75">
      <c r="A20" s="156" t="s">
        <v>362</v>
      </c>
      <c r="B20" s="157"/>
      <c r="C20" s="169" t="s">
        <v>426</v>
      </c>
      <c r="D20" s="170"/>
      <c r="E20" s="170"/>
      <c r="F20" s="170"/>
      <c r="G20" s="170"/>
      <c r="H20" s="170"/>
      <c r="I20" s="171"/>
    </row>
    <row r="21" spans="1:9" ht="12.75">
      <c r="A21" s="57"/>
      <c r="B21" s="57"/>
      <c r="C21" s="60"/>
      <c r="D21" s="48"/>
      <c r="E21" s="48"/>
      <c r="F21" s="48"/>
      <c r="G21" s="48"/>
      <c r="H21" s="48"/>
      <c r="I21" s="48"/>
    </row>
    <row r="22" spans="1:9" ht="12.75">
      <c r="A22" s="156" t="s">
        <v>363</v>
      </c>
      <c r="B22" s="157"/>
      <c r="C22" s="61">
        <v>133</v>
      </c>
      <c r="D22" s="166" t="s">
        <v>423</v>
      </c>
      <c r="E22" s="172"/>
      <c r="F22" s="173"/>
      <c r="G22" s="174"/>
      <c r="H22" s="175"/>
      <c r="I22" s="62"/>
    </row>
    <row r="23" spans="1:9" ht="12.75">
      <c r="A23" s="57"/>
      <c r="B23" s="57"/>
      <c r="C23" s="48"/>
      <c r="D23" s="63"/>
      <c r="E23" s="63"/>
      <c r="F23" s="63"/>
      <c r="G23" s="63"/>
      <c r="H23" s="48"/>
      <c r="I23" s="49"/>
    </row>
    <row r="24" spans="1:9" ht="12.75">
      <c r="A24" s="156" t="s">
        <v>364</v>
      </c>
      <c r="B24" s="157"/>
      <c r="C24" s="61">
        <v>21</v>
      </c>
      <c r="D24" s="166" t="s">
        <v>427</v>
      </c>
      <c r="E24" s="172"/>
      <c r="F24" s="172"/>
      <c r="G24" s="173"/>
      <c r="H24" s="55" t="s">
        <v>365</v>
      </c>
      <c r="I24" s="64">
        <v>1281</v>
      </c>
    </row>
    <row r="25" spans="1:9" ht="12.75">
      <c r="A25" s="57"/>
      <c r="B25" s="57"/>
      <c r="C25" s="48"/>
      <c r="D25" s="63"/>
      <c r="E25" s="63"/>
      <c r="F25" s="63"/>
      <c r="G25" s="57"/>
      <c r="H25" s="57" t="s">
        <v>366</v>
      </c>
      <c r="I25" s="60"/>
    </row>
    <row r="26" spans="1:9" ht="12.75">
      <c r="A26" s="156" t="s">
        <v>367</v>
      </c>
      <c r="B26" s="157"/>
      <c r="C26" s="65" t="s">
        <v>437</v>
      </c>
      <c r="D26" s="66"/>
      <c r="E26" s="39"/>
      <c r="F26" s="67"/>
      <c r="G26" s="156" t="s">
        <v>368</v>
      </c>
      <c r="H26" s="157"/>
      <c r="I26" s="68" t="s">
        <v>428</v>
      </c>
    </row>
    <row r="27" spans="1:9" ht="12.75">
      <c r="A27" s="57"/>
      <c r="B27" s="57"/>
      <c r="C27" s="48"/>
      <c r="D27" s="67"/>
      <c r="E27" s="67"/>
      <c r="F27" s="67"/>
      <c r="G27" s="67"/>
      <c r="H27" s="48"/>
      <c r="I27" s="69"/>
    </row>
    <row r="28" spans="1:9" ht="12.75">
      <c r="A28" s="181" t="s">
        <v>369</v>
      </c>
      <c r="B28" s="182"/>
      <c r="C28" s="183"/>
      <c r="D28" s="183"/>
      <c r="E28" s="184" t="s">
        <v>370</v>
      </c>
      <c r="F28" s="185"/>
      <c r="G28" s="185"/>
      <c r="H28" s="186" t="s">
        <v>371</v>
      </c>
      <c r="I28" s="186"/>
    </row>
    <row r="29" spans="1:9" ht="12.75">
      <c r="A29" s="138" t="s">
        <v>438</v>
      </c>
      <c r="B29" s="139"/>
      <c r="C29" s="139"/>
      <c r="D29" s="140"/>
      <c r="E29" s="138" t="s">
        <v>439</v>
      </c>
      <c r="F29" s="139"/>
      <c r="G29" s="140"/>
      <c r="H29" s="141" t="s">
        <v>440</v>
      </c>
      <c r="I29" s="142"/>
    </row>
    <row r="30" spans="1:9" ht="12.75">
      <c r="A30" s="126"/>
      <c r="B30" s="126"/>
      <c r="C30" s="127"/>
      <c r="D30" s="147"/>
      <c r="E30" s="147"/>
      <c r="F30" s="147"/>
      <c r="G30" s="147"/>
      <c r="H30" s="126"/>
      <c r="I30" s="128"/>
    </row>
    <row r="31" spans="1:9" ht="12.75">
      <c r="A31" s="138" t="s">
        <v>441</v>
      </c>
      <c r="B31" s="144"/>
      <c r="C31" s="144"/>
      <c r="D31" s="145"/>
      <c r="E31" s="138" t="s">
        <v>423</v>
      </c>
      <c r="F31" s="144"/>
      <c r="G31" s="145"/>
      <c r="H31" s="141" t="s">
        <v>442</v>
      </c>
      <c r="I31" s="143"/>
    </row>
    <row r="32" spans="1:9" ht="12.75">
      <c r="A32" s="126"/>
      <c r="B32" s="126"/>
      <c r="C32" s="127"/>
      <c r="D32" s="129"/>
      <c r="E32" s="129"/>
      <c r="F32" s="129"/>
      <c r="G32" s="130"/>
      <c r="H32" s="126"/>
      <c r="I32" s="131"/>
    </row>
    <row r="33" spans="1:9" ht="12.75">
      <c r="A33" s="138" t="s">
        <v>443</v>
      </c>
      <c r="B33" s="144"/>
      <c r="C33" s="144"/>
      <c r="D33" s="145"/>
      <c r="E33" s="138" t="s">
        <v>423</v>
      </c>
      <c r="F33" s="144"/>
      <c r="G33" s="145"/>
      <c r="H33" s="141" t="s">
        <v>444</v>
      </c>
      <c r="I33" s="143"/>
    </row>
    <row r="34" spans="1:9" ht="12.75">
      <c r="A34" s="126"/>
      <c r="B34" s="126"/>
      <c r="C34" s="127"/>
      <c r="D34" s="129"/>
      <c r="E34" s="129"/>
      <c r="F34" s="129"/>
      <c r="G34" s="130"/>
      <c r="H34" s="126"/>
      <c r="I34" s="131"/>
    </row>
    <row r="35" spans="1:9" ht="12.75">
      <c r="A35" s="138" t="s">
        <v>445</v>
      </c>
      <c r="B35" s="144"/>
      <c r="C35" s="144"/>
      <c r="D35" s="145"/>
      <c r="E35" s="138" t="s">
        <v>423</v>
      </c>
      <c r="F35" s="144"/>
      <c r="G35" s="145"/>
      <c r="H35" s="141" t="s">
        <v>446</v>
      </c>
      <c r="I35" s="143"/>
    </row>
    <row r="36" spans="1:9" ht="12.75">
      <c r="A36" s="127"/>
      <c r="B36" s="127"/>
      <c r="C36" s="146"/>
      <c r="D36" s="146"/>
      <c r="E36" s="126"/>
      <c r="F36" s="146"/>
      <c r="G36" s="146"/>
      <c r="H36" s="126"/>
      <c r="I36" s="126"/>
    </row>
    <row r="37" spans="1:9" ht="12.75">
      <c r="A37" s="138" t="s">
        <v>447</v>
      </c>
      <c r="B37" s="144"/>
      <c r="C37" s="144"/>
      <c r="D37" s="145"/>
      <c r="E37" s="138" t="s">
        <v>439</v>
      </c>
      <c r="F37" s="144"/>
      <c r="G37" s="145"/>
      <c r="H37" s="141" t="s">
        <v>448</v>
      </c>
      <c r="I37" s="143"/>
    </row>
    <row r="38" spans="1:9" ht="12.75">
      <c r="A38" s="127"/>
      <c r="B38" s="127"/>
      <c r="C38" s="127"/>
      <c r="D38" s="126"/>
      <c r="E38" s="126"/>
      <c r="F38" s="127"/>
      <c r="G38" s="126"/>
      <c r="H38" s="126"/>
      <c r="I38" s="126"/>
    </row>
    <row r="39" spans="1:9" ht="12.75">
      <c r="A39" s="138" t="s">
        <v>449</v>
      </c>
      <c r="B39" s="144"/>
      <c r="C39" s="144"/>
      <c r="D39" s="145"/>
      <c r="E39" s="138" t="s">
        <v>450</v>
      </c>
      <c r="F39" s="144"/>
      <c r="G39" s="145"/>
      <c r="H39" s="141" t="s">
        <v>451</v>
      </c>
      <c r="I39" s="143"/>
    </row>
    <row r="40" spans="1:9" ht="12.75">
      <c r="A40" s="126"/>
      <c r="B40" s="126"/>
      <c r="C40" s="127"/>
      <c r="D40" s="129"/>
      <c r="E40" s="129"/>
      <c r="F40" s="129"/>
      <c r="G40" s="130"/>
      <c r="H40" s="126"/>
      <c r="I40" s="131"/>
    </row>
    <row r="41" spans="1:9" ht="12.75">
      <c r="A41" s="138" t="s">
        <v>452</v>
      </c>
      <c r="B41" s="139"/>
      <c r="C41" s="139"/>
      <c r="D41" s="140"/>
      <c r="E41" s="138" t="s">
        <v>423</v>
      </c>
      <c r="F41" s="139"/>
      <c r="G41" s="140"/>
      <c r="H41" s="141" t="s">
        <v>453</v>
      </c>
      <c r="I41" s="142"/>
    </row>
    <row r="42" spans="1:9" ht="12.75">
      <c r="A42" s="126"/>
      <c r="B42" s="126"/>
      <c r="C42" s="127"/>
      <c r="D42" s="129"/>
      <c r="E42" s="129"/>
      <c r="F42" s="129"/>
      <c r="G42" s="130"/>
      <c r="H42" s="126"/>
      <c r="I42" s="131"/>
    </row>
    <row r="43" spans="1:9" ht="12.75">
      <c r="A43" s="138" t="s">
        <v>454</v>
      </c>
      <c r="B43" s="139"/>
      <c r="C43" s="139"/>
      <c r="D43" s="140"/>
      <c r="E43" s="138" t="s">
        <v>455</v>
      </c>
      <c r="F43" s="139"/>
      <c r="G43" s="140"/>
      <c r="H43" s="141" t="s">
        <v>456</v>
      </c>
      <c r="I43" s="142"/>
    </row>
    <row r="44" spans="1:9" ht="12.75">
      <c r="A44" s="132"/>
      <c r="B44" s="133"/>
      <c r="C44" s="134"/>
      <c r="D44" s="135"/>
      <c r="E44" s="132"/>
      <c r="F44" s="134"/>
      <c r="G44" s="134"/>
      <c r="H44" s="136"/>
      <c r="I44" s="137"/>
    </row>
    <row r="45" spans="1:9" ht="12.75" customHeight="1">
      <c r="A45" s="176" t="s">
        <v>372</v>
      </c>
      <c r="B45" s="192"/>
      <c r="C45" s="193"/>
      <c r="D45" s="194"/>
      <c r="E45" s="49"/>
      <c r="F45" s="166"/>
      <c r="G45" s="195"/>
      <c r="H45" s="195"/>
      <c r="I45" s="196"/>
    </row>
    <row r="46" spans="1:9" ht="12.75">
      <c r="A46" s="70"/>
      <c r="B46" s="70"/>
      <c r="C46" s="197"/>
      <c r="D46" s="198"/>
      <c r="E46" s="48"/>
      <c r="F46" s="197"/>
      <c r="G46" s="199"/>
      <c r="H46" s="71"/>
      <c r="I46" s="71"/>
    </row>
    <row r="47" spans="1:9" ht="12.75">
      <c r="A47" s="176" t="s">
        <v>373</v>
      </c>
      <c r="B47" s="177"/>
      <c r="C47" s="166" t="s">
        <v>429</v>
      </c>
      <c r="D47" s="200"/>
      <c r="E47" s="200"/>
      <c r="F47" s="200"/>
      <c r="G47" s="200"/>
      <c r="H47" s="200"/>
      <c r="I47" s="200"/>
    </row>
    <row r="48" spans="1:9" ht="12.75">
      <c r="A48" s="57"/>
      <c r="B48" s="57"/>
      <c r="C48" s="72" t="s">
        <v>374</v>
      </c>
      <c r="D48" s="49"/>
      <c r="E48" s="49"/>
      <c r="F48" s="49"/>
      <c r="G48" s="49"/>
      <c r="H48" s="49"/>
      <c r="I48" s="49"/>
    </row>
    <row r="49" spans="1:9" ht="12.75">
      <c r="A49" s="176" t="s">
        <v>375</v>
      </c>
      <c r="B49" s="177"/>
      <c r="C49" s="178" t="s">
        <v>430</v>
      </c>
      <c r="D49" s="179"/>
      <c r="E49" s="180"/>
      <c r="F49" s="49"/>
      <c r="G49" s="55" t="s">
        <v>376</v>
      </c>
      <c r="H49" s="178" t="s">
        <v>431</v>
      </c>
      <c r="I49" s="180"/>
    </row>
    <row r="50" spans="1:9" ht="12.75">
      <c r="A50" s="57"/>
      <c r="B50" s="57"/>
      <c r="C50" s="72"/>
      <c r="D50" s="49"/>
      <c r="E50" s="49"/>
      <c r="F50" s="49"/>
      <c r="G50" s="49"/>
      <c r="H50" s="49"/>
      <c r="I50" s="49"/>
    </row>
    <row r="51" spans="1:9" ht="12.75">
      <c r="A51" s="176" t="s">
        <v>361</v>
      </c>
      <c r="B51" s="177"/>
      <c r="C51" s="203" t="s">
        <v>432</v>
      </c>
      <c r="D51" s="179"/>
      <c r="E51" s="179"/>
      <c r="F51" s="179"/>
      <c r="G51" s="179"/>
      <c r="H51" s="179"/>
      <c r="I51" s="180"/>
    </row>
    <row r="52" spans="1:9" ht="12.75">
      <c r="A52" s="57"/>
      <c r="B52" s="57"/>
      <c r="C52" s="49"/>
      <c r="D52" s="49"/>
      <c r="E52" s="49"/>
      <c r="F52" s="49"/>
      <c r="G52" s="49"/>
      <c r="H52" s="49"/>
      <c r="I52" s="49"/>
    </row>
    <row r="53" spans="1:9" ht="12.75">
      <c r="A53" s="156" t="s">
        <v>377</v>
      </c>
      <c r="B53" s="157"/>
      <c r="C53" s="178" t="s">
        <v>433</v>
      </c>
      <c r="D53" s="179"/>
      <c r="E53" s="179"/>
      <c r="F53" s="179"/>
      <c r="G53" s="179"/>
      <c r="H53" s="179"/>
      <c r="I53" s="168"/>
    </row>
    <row r="54" spans="1:9" ht="12.75">
      <c r="A54" s="73"/>
      <c r="B54" s="73"/>
      <c r="C54" s="188" t="s">
        <v>378</v>
      </c>
      <c r="D54" s="188"/>
      <c r="E54" s="188"/>
      <c r="F54" s="188"/>
      <c r="G54" s="188"/>
      <c r="H54" s="188"/>
      <c r="I54" s="75"/>
    </row>
    <row r="55" spans="1:9" ht="12.75">
      <c r="A55" s="73"/>
      <c r="B55" s="73"/>
      <c r="C55" s="74"/>
      <c r="D55" s="74"/>
      <c r="E55" s="74"/>
      <c r="F55" s="74"/>
      <c r="G55" s="74"/>
      <c r="H55" s="74"/>
      <c r="I55" s="75"/>
    </row>
    <row r="56" spans="1:9" ht="12.75">
      <c r="A56" s="73"/>
      <c r="B56" s="204" t="s">
        <v>379</v>
      </c>
      <c r="C56" s="205"/>
      <c r="D56" s="205"/>
      <c r="E56" s="205"/>
      <c r="F56" s="117"/>
      <c r="G56" s="117"/>
      <c r="H56" s="118"/>
      <c r="I56" s="118"/>
    </row>
    <row r="57" spans="1:9" ht="12.75">
      <c r="A57" s="73"/>
      <c r="B57" s="119" t="s">
        <v>418</v>
      </c>
      <c r="C57" s="120"/>
      <c r="D57" s="120"/>
      <c r="E57" s="120"/>
      <c r="F57" s="120"/>
      <c r="G57" s="120"/>
      <c r="H57" s="206" t="s">
        <v>412</v>
      </c>
      <c r="I57" s="206"/>
    </row>
    <row r="58" spans="1:9" ht="12.75">
      <c r="A58" s="73"/>
      <c r="B58" s="119" t="s">
        <v>413</v>
      </c>
      <c r="C58" s="120"/>
      <c r="D58" s="120"/>
      <c r="E58" s="120"/>
      <c r="F58" s="120"/>
      <c r="G58" s="120"/>
      <c r="H58" s="206"/>
      <c r="I58" s="206"/>
    </row>
    <row r="59" spans="1:9" ht="12.75">
      <c r="A59" s="73"/>
      <c r="B59" s="119" t="s">
        <v>414</v>
      </c>
      <c r="C59" s="120"/>
      <c r="D59" s="120"/>
      <c r="E59" s="120"/>
      <c r="F59" s="120"/>
      <c r="G59" s="120"/>
      <c r="H59" s="206"/>
      <c r="I59" s="206"/>
    </row>
    <row r="60" spans="1:9" ht="12.75">
      <c r="A60" s="73"/>
      <c r="B60" s="119" t="s">
        <v>415</v>
      </c>
      <c r="C60" s="121"/>
      <c r="D60" s="121"/>
      <c r="E60" s="121"/>
      <c r="F60" s="121"/>
      <c r="G60" s="121"/>
      <c r="H60" s="206"/>
      <c r="I60" s="206"/>
    </row>
    <row r="61" spans="1:9" ht="12.75">
      <c r="A61" s="73"/>
      <c r="B61" s="119" t="s">
        <v>416</v>
      </c>
      <c r="C61" s="121"/>
      <c r="D61" s="121"/>
      <c r="E61" s="121"/>
      <c r="F61" s="121"/>
      <c r="G61" s="121"/>
      <c r="H61" s="206"/>
      <c r="I61" s="206"/>
    </row>
    <row r="62" spans="1:9" ht="12.75">
      <c r="A62" s="73"/>
      <c r="B62" s="73"/>
      <c r="C62" s="74"/>
      <c r="D62" s="74"/>
      <c r="E62" s="74"/>
      <c r="F62" s="74"/>
      <c r="G62" s="74"/>
      <c r="H62" s="74"/>
      <c r="I62" s="75"/>
    </row>
    <row r="63" spans="1:9" ht="13.5" thickBot="1">
      <c r="A63" s="76" t="s">
        <v>380</v>
      </c>
      <c r="B63" s="49"/>
      <c r="C63" s="49"/>
      <c r="D63" s="49"/>
      <c r="E63" s="49"/>
      <c r="F63" s="49"/>
      <c r="G63" s="77"/>
      <c r="H63" s="78"/>
      <c r="I63" s="77"/>
    </row>
    <row r="64" spans="1:9" ht="12.75">
      <c r="A64" s="49"/>
      <c r="B64" s="49"/>
      <c r="C64" s="49"/>
      <c r="D64" s="49"/>
      <c r="E64" s="73" t="s">
        <v>381</v>
      </c>
      <c r="F64" s="39"/>
      <c r="G64" s="189" t="s">
        <v>382</v>
      </c>
      <c r="H64" s="190"/>
      <c r="I64" s="191"/>
    </row>
    <row r="65" spans="1:9" ht="12.75">
      <c r="A65" s="79"/>
      <c r="B65" s="79"/>
      <c r="C65" s="54"/>
      <c r="D65" s="54"/>
      <c r="E65" s="54"/>
      <c r="F65" s="54"/>
      <c r="G65" s="201"/>
      <c r="H65" s="202"/>
      <c r="I65" s="54"/>
    </row>
  </sheetData>
  <sheetProtection/>
  <protectedRanges>
    <protectedRange sqref="E2 H2 C6:D6 C8:D8 C10:D10 C12:I12 C14:D14 F14:I14 C16:I16 C18:I18 C20:I20 C24:G24 C22:F22 C26 I26 I24" name="Range1"/>
    <protectedRange sqref="A29:I29 A31:I31 A33:D33 A41:I41 A43:I44" name="Range1_1_1"/>
  </protectedRanges>
  <mergeCells count="77">
    <mergeCell ref="G65:H65"/>
    <mergeCell ref="A51:B51"/>
    <mergeCell ref="C51:I51"/>
    <mergeCell ref="A53:B53"/>
    <mergeCell ref="C53:I53"/>
    <mergeCell ref="B56:E56"/>
    <mergeCell ref="H57:I61"/>
    <mergeCell ref="A1:C1"/>
    <mergeCell ref="C54:H54"/>
    <mergeCell ref="G64:I64"/>
    <mergeCell ref="A47:B47"/>
    <mergeCell ref="A45:B45"/>
    <mergeCell ref="C45:D45"/>
    <mergeCell ref="F45:I45"/>
    <mergeCell ref="C46:D46"/>
    <mergeCell ref="F46:G46"/>
    <mergeCell ref="C47:I47"/>
    <mergeCell ref="A49:B49"/>
    <mergeCell ref="C49:E49"/>
    <mergeCell ref="H49:I49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9:D29"/>
    <mergeCell ref="E29:G29"/>
    <mergeCell ref="H29:I29"/>
    <mergeCell ref="H31:I31"/>
    <mergeCell ref="E31:G31"/>
    <mergeCell ref="A31:D31"/>
    <mergeCell ref="D30:G30"/>
    <mergeCell ref="A43:D43"/>
    <mergeCell ref="E43:G43"/>
    <mergeCell ref="H43:I43"/>
    <mergeCell ref="C36:D36"/>
    <mergeCell ref="F36:G36"/>
    <mergeCell ref="A37:D37"/>
    <mergeCell ref="E37:G37"/>
    <mergeCell ref="H37:I37"/>
    <mergeCell ref="A39:D39"/>
    <mergeCell ref="E39:G39"/>
    <mergeCell ref="A41:D41"/>
    <mergeCell ref="E41:G41"/>
    <mergeCell ref="H41:I41"/>
    <mergeCell ref="H39:I39"/>
    <mergeCell ref="A33:D33"/>
    <mergeCell ref="E33:G33"/>
    <mergeCell ref="H33:I33"/>
    <mergeCell ref="A35:D35"/>
    <mergeCell ref="E35:G35"/>
    <mergeCell ref="H35:I35"/>
  </mergeCells>
  <conditionalFormatting sqref="H2">
    <cfRule type="cellIs" priority="2" dxfId="0" operator="lessThan" stopIfTrue="1">
      <formula>#REF!</formula>
    </cfRule>
  </conditionalFormatting>
  <hyperlinks>
    <hyperlink ref="C18" r:id="rId1" display="franjo.katic@tehnka.hr"/>
    <hyperlink ref="C20" r:id="rId2" display="www.tehnika.hr"/>
    <hyperlink ref="C51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0">
      <selection activeCell="J119" sqref="J119:J120"/>
    </sheetView>
  </sheetViews>
  <sheetFormatPr defaultColWidth="9.140625" defaultRowHeight="12.75"/>
  <cols>
    <col min="10" max="11" width="11.7109375" style="0" customWidth="1"/>
  </cols>
  <sheetData>
    <row r="1" spans="1:11" ht="12.75">
      <c r="A1" s="248" t="s">
        <v>224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 ht="12.75">
      <c r="A2" s="252" t="s">
        <v>434</v>
      </c>
      <c r="B2" s="253"/>
      <c r="C2" s="253"/>
      <c r="D2" s="253"/>
      <c r="E2" s="253"/>
      <c r="F2" s="253"/>
      <c r="G2" s="253"/>
      <c r="H2" s="253"/>
      <c r="I2" s="253"/>
      <c r="J2" s="253"/>
      <c r="K2" s="251"/>
    </row>
    <row r="3" spans="1:11" ht="12.7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2.75">
      <c r="A4" s="238" t="s">
        <v>457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4.5" thickBot="1">
      <c r="A5" s="241" t="s">
        <v>89</v>
      </c>
      <c r="B5" s="242"/>
      <c r="C5" s="242"/>
      <c r="D5" s="242"/>
      <c r="E5" s="242"/>
      <c r="F5" s="242"/>
      <c r="G5" s="242"/>
      <c r="H5" s="243"/>
      <c r="I5" s="81" t="s">
        <v>383</v>
      </c>
      <c r="J5" s="82" t="s">
        <v>149</v>
      </c>
      <c r="K5" s="83" t="s">
        <v>150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5">
        <v>2</v>
      </c>
      <c r="J6" s="84">
        <v>3</v>
      </c>
      <c r="K6" s="84">
        <v>4</v>
      </c>
    </row>
    <row r="7" spans="1:11" ht="12.7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2.75">
      <c r="A8" s="219" t="s">
        <v>91</v>
      </c>
      <c r="B8" s="220"/>
      <c r="C8" s="220"/>
      <c r="D8" s="220"/>
      <c r="E8" s="220"/>
      <c r="F8" s="220"/>
      <c r="G8" s="220"/>
      <c r="H8" s="237"/>
      <c r="I8" s="6">
        <v>1</v>
      </c>
      <c r="J8" s="25"/>
      <c r="K8" s="25"/>
    </row>
    <row r="9" spans="1:11" ht="12.75">
      <c r="A9" s="226" t="s">
        <v>13</v>
      </c>
      <c r="B9" s="227"/>
      <c r="C9" s="227"/>
      <c r="D9" s="227"/>
      <c r="E9" s="227"/>
      <c r="F9" s="227"/>
      <c r="G9" s="227"/>
      <c r="H9" s="228"/>
      <c r="I9" s="4">
        <v>2</v>
      </c>
      <c r="J9" s="122">
        <f>J10+J17+J27+J36+J40</f>
        <v>484361229</v>
      </c>
      <c r="K9" s="122">
        <f>K10+K17+K27+K36+K40</f>
        <v>365888756</v>
      </c>
    </row>
    <row r="10" spans="1:11" ht="12.75">
      <c r="A10" s="223" t="s">
        <v>306</v>
      </c>
      <c r="B10" s="224"/>
      <c r="C10" s="224"/>
      <c r="D10" s="224"/>
      <c r="E10" s="224"/>
      <c r="F10" s="224"/>
      <c r="G10" s="224"/>
      <c r="H10" s="225"/>
      <c r="I10" s="4">
        <v>3</v>
      </c>
      <c r="J10" s="122">
        <f>SUM(J11:J16)</f>
        <v>24951090</v>
      </c>
      <c r="K10" s="122">
        <f>SUM(K11:K16)</f>
        <v>23418053</v>
      </c>
    </row>
    <row r="11" spans="1:11" ht="12.75">
      <c r="A11" s="223" t="s">
        <v>151</v>
      </c>
      <c r="B11" s="224"/>
      <c r="C11" s="224"/>
      <c r="D11" s="224"/>
      <c r="E11" s="224"/>
      <c r="F11" s="224"/>
      <c r="G11" s="224"/>
      <c r="H11" s="225"/>
      <c r="I11" s="4">
        <v>4</v>
      </c>
      <c r="J11" s="27"/>
      <c r="K11" s="27"/>
    </row>
    <row r="12" spans="1:11" ht="12.75">
      <c r="A12" s="223" t="s">
        <v>15</v>
      </c>
      <c r="B12" s="224"/>
      <c r="C12" s="224"/>
      <c r="D12" s="224"/>
      <c r="E12" s="224"/>
      <c r="F12" s="224"/>
      <c r="G12" s="224"/>
      <c r="H12" s="225"/>
      <c r="I12" s="4">
        <v>5</v>
      </c>
      <c r="J12" s="27">
        <v>11457348</v>
      </c>
      <c r="K12" s="27">
        <v>22937053</v>
      </c>
    </row>
    <row r="13" spans="1:11" ht="12.75">
      <c r="A13" s="223" t="s">
        <v>152</v>
      </c>
      <c r="B13" s="224"/>
      <c r="C13" s="224"/>
      <c r="D13" s="224"/>
      <c r="E13" s="224"/>
      <c r="F13" s="224"/>
      <c r="G13" s="224"/>
      <c r="H13" s="225"/>
      <c r="I13" s="4">
        <v>6</v>
      </c>
      <c r="J13" s="27">
        <v>13491422</v>
      </c>
      <c r="K13" s="27">
        <v>481000</v>
      </c>
    </row>
    <row r="14" spans="1:11" ht="12.75">
      <c r="A14" s="223" t="s">
        <v>310</v>
      </c>
      <c r="B14" s="224"/>
      <c r="C14" s="224"/>
      <c r="D14" s="224"/>
      <c r="E14" s="224"/>
      <c r="F14" s="224"/>
      <c r="G14" s="224"/>
      <c r="H14" s="225"/>
      <c r="I14" s="4">
        <v>7</v>
      </c>
      <c r="J14" s="27"/>
      <c r="K14" s="27"/>
    </row>
    <row r="15" spans="1:11" ht="12.75">
      <c r="A15" s="223" t="s">
        <v>311</v>
      </c>
      <c r="B15" s="224"/>
      <c r="C15" s="224"/>
      <c r="D15" s="224"/>
      <c r="E15" s="224"/>
      <c r="F15" s="224"/>
      <c r="G15" s="224"/>
      <c r="H15" s="225"/>
      <c r="I15" s="4">
        <v>8</v>
      </c>
      <c r="J15" s="27">
        <v>2320</v>
      </c>
      <c r="K15" s="27"/>
    </row>
    <row r="16" spans="1:11" ht="12.75">
      <c r="A16" s="223" t="s">
        <v>312</v>
      </c>
      <c r="B16" s="224"/>
      <c r="C16" s="224"/>
      <c r="D16" s="224"/>
      <c r="E16" s="224"/>
      <c r="F16" s="224"/>
      <c r="G16" s="224"/>
      <c r="H16" s="225"/>
      <c r="I16" s="4">
        <v>9</v>
      </c>
      <c r="J16" s="27"/>
      <c r="K16" s="27"/>
    </row>
    <row r="17" spans="1:11" ht="12.75">
      <c r="A17" s="223" t="s">
        <v>307</v>
      </c>
      <c r="B17" s="224"/>
      <c r="C17" s="224"/>
      <c r="D17" s="224"/>
      <c r="E17" s="224"/>
      <c r="F17" s="224"/>
      <c r="G17" s="224"/>
      <c r="H17" s="225"/>
      <c r="I17" s="4">
        <v>10</v>
      </c>
      <c r="J17" s="122">
        <f>SUM(J18:J26)</f>
        <v>433754607</v>
      </c>
      <c r="K17" s="122">
        <f>SUM(K18:K26)</f>
        <v>329819045</v>
      </c>
    </row>
    <row r="18" spans="1:11" ht="12.75">
      <c r="A18" s="223" t="s">
        <v>313</v>
      </c>
      <c r="B18" s="224"/>
      <c r="C18" s="224"/>
      <c r="D18" s="224"/>
      <c r="E18" s="224"/>
      <c r="F18" s="224"/>
      <c r="G18" s="224"/>
      <c r="H18" s="225"/>
      <c r="I18" s="4">
        <v>11</v>
      </c>
      <c r="J18" s="27">
        <v>167795442</v>
      </c>
      <c r="K18" s="27">
        <v>79211317</v>
      </c>
    </row>
    <row r="19" spans="1:11" ht="12.75">
      <c r="A19" s="223" t="s">
        <v>350</v>
      </c>
      <c r="B19" s="224"/>
      <c r="C19" s="224"/>
      <c r="D19" s="224"/>
      <c r="E19" s="224"/>
      <c r="F19" s="224"/>
      <c r="G19" s="224"/>
      <c r="H19" s="225"/>
      <c r="I19" s="4">
        <v>12</v>
      </c>
      <c r="J19" s="27">
        <v>114059825</v>
      </c>
      <c r="K19" s="27">
        <v>116650600</v>
      </c>
    </row>
    <row r="20" spans="1:11" ht="12.75">
      <c r="A20" s="223" t="s">
        <v>314</v>
      </c>
      <c r="B20" s="224"/>
      <c r="C20" s="224"/>
      <c r="D20" s="224"/>
      <c r="E20" s="224"/>
      <c r="F20" s="224"/>
      <c r="G20" s="224"/>
      <c r="H20" s="225"/>
      <c r="I20" s="4">
        <v>13</v>
      </c>
      <c r="J20" s="27">
        <v>48421288</v>
      </c>
      <c r="K20" s="27">
        <v>46628984</v>
      </c>
    </row>
    <row r="21" spans="1:11" ht="12.75">
      <c r="A21" s="223" t="s">
        <v>54</v>
      </c>
      <c r="B21" s="224"/>
      <c r="C21" s="224"/>
      <c r="D21" s="224"/>
      <c r="E21" s="224"/>
      <c r="F21" s="224"/>
      <c r="G21" s="224"/>
      <c r="H21" s="225"/>
      <c r="I21" s="4">
        <v>14</v>
      </c>
      <c r="J21" s="27">
        <v>16709031</v>
      </c>
      <c r="K21" s="27">
        <v>14691995</v>
      </c>
    </row>
    <row r="22" spans="1:11" ht="12.75">
      <c r="A22" s="223" t="s">
        <v>55</v>
      </c>
      <c r="B22" s="224"/>
      <c r="C22" s="224"/>
      <c r="D22" s="224"/>
      <c r="E22" s="224"/>
      <c r="F22" s="224"/>
      <c r="G22" s="224"/>
      <c r="H22" s="225"/>
      <c r="I22" s="4">
        <v>15</v>
      </c>
      <c r="J22" s="27"/>
      <c r="K22" s="27"/>
    </row>
    <row r="23" spans="1:11" ht="12.75">
      <c r="A23" s="223" t="s">
        <v>104</v>
      </c>
      <c r="B23" s="224"/>
      <c r="C23" s="224"/>
      <c r="D23" s="224"/>
      <c r="E23" s="224"/>
      <c r="F23" s="224"/>
      <c r="G23" s="224"/>
      <c r="H23" s="225"/>
      <c r="I23" s="4">
        <v>16</v>
      </c>
      <c r="J23" s="27">
        <v>2747386</v>
      </c>
      <c r="K23" s="27">
        <v>17313</v>
      </c>
    </row>
    <row r="24" spans="1:11" ht="12.75">
      <c r="A24" s="223" t="s">
        <v>105</v>
      </c>
      <c r="B24" s="224"/>
      <c r="C24" s="224"/>
      <c r="D24" s="224"/>
      <c r="E24" s="224"/>
      <c r="F24" s="224"/>
      <c r="G24" s="224"/>
      <c r="H24" s="225"/>
      <c r="I24" s="4">
        <v>17</v>
      </c>
      <c r="J24" s="27">
        <v>5341336</v>
      </c>
      <c r="K24" s="27">
        <v>2282480</v>
      </c>
    </row>
    <row r="25" spans="1:11" ht="12.75">
      <c r="A25" s="223" t="s">
        <v>106</v>
      </c>
      <c r="B25" s="224"/>
      <c r="C25" s="224"/>
      <c r="D25" s="224"/>
      <c r="E25" s="224"/>
      <c r="F25" s="224"/>
      <c r="G25" s="224"/>
      <c r="H25" s="225"/>
      <c r="I25" s="4">
        <v>18</v>
      </c>
      <c r="J25" s="27">
        <v>78680299</v>
      </c>
      <c r="K25" s="27">
        <v>70336356</v>
      </c>
    </row>
    <row r="26" spans="1:11" ht="12.75">
      <c r="A26" s="223" t="s">
        <v>107</v>
      </c>
      <c r="B26" s="224"/>
      <c r="C26" s="224"/>
      <c r="D26" s="224"/>
      <c r="E26" s="224"/>
      <c r="F26" s="224"/>
      <c r="G26" s="224"/>
      <c r="H26" s="225"/>
      <c r="I26" s="4">
        <v>19</v>
      </c>
      <c r="J26" s="27"/>
      <c r="K26" s="27"/>
    </row>
    <row r="27" spans="1:11" ht="12.75">
      <c r="A27" s="223" t="s">
        <v>290</v>
      </c>
      <c r="B27" s="224"/>
      <c r="C27" s="224"/>
      <c r="D27" s="224"/>
      <c r="E27" s="224"/>
      <c r="F27" s="224"/>
      <c r="G27" s="224"/>
      <c r="H27" s="225"/>
      <c r="I27" s="4">
        <v>20</v>
      </c>
      <c r="J27" s="122">
        <f>SUM(J28:J35)</f>
        <v>25065345</v>
      </c>
      <c r="K27" s="122">
        <f>SUM(K28:K35)</f>
        <v>12061471</v>
      </c>
    </row>
    <row r="28" spans="1:11" ht="12.75">
      <c r="A28" s="223" t="s">
        <v>108</v>
      </c>
      <c r="B28" s="224"/>
      <c r="C28" s="224"/>
      <c r="D28" s="224"/>
      <c r="E28" s="224"/>
      <c r="F28" s="224"/>
      <c r="G28" s="224"/>
      <c r="H28" s="225"/>
      <c r="I28" s="4">
        <v>21</v>
      </c>
      <c r="J28" s="27">
        <v>24001</v>
      </c>
      <c r="K28" s="27">
        <v>4000</v>
      </c>
    </row>
    <row r="29" spans="1:11" ht="12.75">
      <c r="A29" s="223" t="s">
        <v>109</v>
      </c>
      <c r="B29" s="224"/>
      <c r="C29" s="224"/>
      <c r="D29" s="224"/>
      <c r="E29" s="224"/>
      <c r="F29" s="224"/>
      <c r="G29" s="224"/>
      <c r="H29" s="225"/>
      <c r="I29" s="4">
        <v>22</v>
      </c>
      <c r="J29" s="27"/>
      <c r="K29" s="27"/>
    </row>
    <row r="30" spans="1:11" ht="12.75">
      <c r="A30" s="223" t="s">
        <v>110</v>
      </c>
      <c r="B30" s="224"/>
      <c r="C30" s="224"/>
      <c r="D30" s="224"/>
      <c r="E30" s="224"/>
      <c r="F30" s="224"/>
      <c r="G30" s="224"/>
      <c r="H30" s="225"/>
      <c r="I30" s="4">
        <v>23</v>
      </c>
      <c r="J30" s="27">
        <v>21845563</v>
      </c>
      <c r="K30" s="27">
        <v>10904001</v>
      </c>
    </row>
    <row r="31" spans="1:11" ht="12.75">
      <c r="A31" s="223" t="s">
        <v>119</v>
      </c>
      <c r="B31" s="224"/>
      <c r="C31" s="224"/>
      <c r="D31" s="224"/>
      <c r="E31" s="224"/>
      <c r="F31" s="224"/>
      <c r="G31" s="224"/>
      <c r="H31" s="225"/>
      <c r="I31" s="4">
        <v>24</v>
      </c>
      <c r="J31" s="27"/>
      <c r="K31" s="27"/>
    </row>
    <row r="32" spans="1:11" ht="12.75">
      <c r="A32" s="223" t="s">
        <v>120</v>
      </c>
      <c r="B32" s="224"/>
      <c r="C32" s="224"/>
      <c r="D32" s="224"/>
      <c r="E32" s="224"/>
      <c r="F32" s="224"/>
      <c r="G32" s="224"/>
      <c r="H32" s="225"/>
      <c r="I32" s="4">
        <v>25</v>
      </c>
      <c r="J32" s="27"/>
      <c r="K32" s="27"/>
    </row>
    <row r="33" spans="1:11" ht="12.75">
      <c r="A33" s="223" t="s">
        <v>121</v>
      </c>
      <c r="B33" s="224"/>
      <c r="C33" s="224"/>
      <c r="D33" s="224"/>
      <c r="E33" s="224"/>
      <c r="F33" s="224"/>
      <c r="G33" s="224"/>
      <c r="H33" s="225"/>
      <c r="I33" s="4">
        <v>26</v>
      </c>
      <c r="J33" s="27">
        <v>3195781</v>
      </c>
      <c r="K33" s="27">
        <v>1153470</v>
      </c>
    </row>
    <row r="34" spans="1:11" ht="12.75">
      <c r="A34" s="223" t="s">
        <v>111</v>
      </c>
      <c r="B34" s="224"/>
      <c r="C34" s="224"/>
      <c r="D34" s="224"/>
      <c r="E34" s="224"/>
      <c r="F34" s="224"/>
      <c r="G34" s="224"/>
      <c r="H34" s="225"/>
      <c r="I34" s="4">
        <v>27</v>
      </c>
      <c r="J34" s="27"/>
      <c r="K34" s="27"/>
    </row>
    <row r="35" spans="1:11" ht="12.75">
      <c r="A35" s="223" t="s">
        <v>282</v>
      </c>
      <c r="B35" s="224"/>
      <c r="C35" s="224"/>
      <c r="D35" s="224"/>
      <c r="E35" s="224"/>
      <c r="F35" s="224"/>
      <c r="G35" s="224"/>
      <c r="H35" s="225"/>
      <c r="I35" s="4">
        <v>28</v>
      </c>
      <c r="J35" s="27"/>
      <c r="K35" s="27"/>
    </row>
    <row r="36" spans="1:11" ht="12.75">
      <c r="A36" s="223" t="s">
        <v>283</v>
      </c>
      <c r="B36" s="224"/>
      <c r="C36" s="224"/>
      <c r="D36" s="224"/>
      <c r="E36" s="224"/>
      <c r="F36" s="224"/>
      <c r="G36" s="224"/>
      <c r="H36" s="225"/>
      <c r="I36" s="4">
        <v>29</v>
      </c>
      <c r="J36" s="122">
        <f>SUM(J37:J39)</f>
        <v>590187</v>
      </c>
      <c r="K36" s="122">
        <f>SUM(K37:K39)</f>
        <v>590187</v>
      </c>
    </row>
    <row r="37" spans="1:11" ht="12.75">
      <c r="A37" s="223" t="s">
        <v>112</v>
      </c>
      <c r="B37" s="224"/>
      <c r="C37" s="224"/>
      <c r="D37" s="224"/>
      <c r="E37" s="224"/>
      <c r="F37" s="224"/>
      <c r="G37" s="224"/>
      <c r="H37" s="225"/>
      <c r="I37" s="4">
        <v>30</v>
      </c>
      <c r="J37" s="27"/>
      <c r="K37" s="27"/>
    </row>
    <row r="38" spans="1:11" ht="12.75">
      <c r="A38" s="223" t="s">
        <v>113</v>
      </c>
      <c r="B38" s="224"/>
      <c r="C38" s="224"/>
      <c r="D38" s="224"/>
      <c r="E38" s="224"/>
      <c r="F38" s="224"/>
      <c r="G38" s="224"/>
      <c r="H38" s="225"/>
      <c r="I38" s="4">
        <v>31</v>
      </c>
      <c r="J38" s="27"/>
      <c r="K38" s="27"/>
    </row>
    <row r="39" spans="1:11" ht="12.75">
      <c r="A39" s="223" t="s">
        <v>114</v>
      </c>
      <c r="B39" s="224"/>
      <c r="C39" s="224"/>
      <c r="D39" s="224"/>
      <c r="E39" s="224"/>
      <c r="F39" s="224"/>
      <c r="G39" s="224"/>
      <c r="H39" s="225"/>
      <c r="I39" s="4">
        <v>32</v>
      </c>
      <c r="J39" s="27">
        <v>590187</v>
      </c>
      <c r="K39" s="27">
        <v>590187</v>
      </c>
    </row>
    <row r="40" spans="1:11" ht="12.75">
      <c r="A40" s="223" t="s">
        <v>284</v>
      </c>
      <c r="B40" s="224"/>
      <c r="C40" s="224"/>
      <c r="D40" s="224"/>
      <c r="E40" s="224"/>
      <c r="F40" s="224"/>
      <c r="G40" s="224"/>
      <c r="H40" s="225"/>
      <c r="I40" s="4">
        <v>33</v>
      </c>
      <c r="J40" s="27"/>
      <c r="K40" s="27"/>
    </row>
    <row r="41" spans="1:11" ht="12.75">
      <c r="A41" s="226" t="s">
        <v>342</v>
      </c>
      <c r="B41" s="227"/>
      <c r="C41" s="227"/>
      <c r="D41" s="227"/>
      <c r="E41" s="227"/>
      <c r="F41" s="227"/>
      <c r="G41" s="227"/>
      <c r="H41" s="228"/>
      <c r="I41" s="4">
        <v>34</v>
      </c>
      <c r="J41" s="122">
        <f>J42+J50+J57+J65</f>
        <v>839511976</v>
      </c>
      <c r="K41" s="122">
        <f>K42+K50+K57+K65</f>
        <v>918582245</v>
      </c>
    </row>
    <row r="42" spans="1:11" ht="12.75">
      <c r="A42" s="223" t="s">
        <v>137</v>
      </c>
      <c r="B42" s="224"/>
      <c r="C42" s="224"/>
      <c r="D42" s="224"/>
      <c r="E42" s="224"/>
      <c r="F42" s="224"/>
      <c r="G42" s="224"/>
      <c r="H42" s="225"/>
      <c r="I42" s="4">
        <v>35</v>
      </c>
      <c r="J42" s="122">
        <f>SUM(J43:J49)</f>
        <v>246928937</v>
      </c>
      <c r="K42" s="122">
        <f>SUM(K43:K49)</f>
        <v>249057527</v>
      </c>
    </row>
    <row r="43" spans="1:11" ht="12.75">
      <c r="A43" s="223" t="s">
        <v>168</v>
      </c>
      <c r="B43" s="224"/>
      <c r="C43" s="224"/>
      <c r="D43" s="224"/>
      <c r="E43" s="224"/>
      <c r="F43" s="224"/>
      <c r="G43" s="224"/>
      <c r="H43" s="225"/>
      <c r="I43" s="4">
        <v>36</v>
      </c>
      <c r="J43" s="27">
        <v>30730335</v>
      </c>
      <c r="K43" s="27">
        <v>27475810</v>
      </c>
    </row>
    <row r="44" spans="1:11" ht="12.75">
      <c r="A44" s="223" t="s">
        <v>169</v>
      </c>
      <c r="B44" s="224"/>
      <c r="C44" s="224"/>
      <c r="D44" s="224"/>
      <c r="E44" s="224"/>
      <c r="F44" s="224"/>
      <c r="G44" s="224"/>
      <c r="H44" s="225"/>
      <c r="I44" s="4">
        <v>37</v>
      </c>
      <c r="J44" s="27">
        <v>153734433</v>
      </c>
      <c r="K44" s="27">
        <v>147194729</v>
      </c>
    </row>
    <row r="45" spans="1:11" ht="12.75">
      <c r="A45" s="223" t="s">
        <v>122</v>
      </c>
      <c r="B45" s="224"/>
      <c r="C45" s="224"/>
      <c r="D45" s="224"/>
      <c r="E45" s="224"/>
      <c r="F45" s="224"/>
      <c r="G45" s="224"/>
      <c r="H45" s="225"/>
      <c r="I45" s="4">
        <v>38</v>
      </c>
      <c r="J45" s="27">
        <v>52819400</v>
      </c>
      <c r="K45" s="27">
        <v>36271919</v>
      </c>
    </row>
    <row r="46" spans="1:11" ht="12.75">
      <c r="A46" s="223" t="s">
        <v>123</v>
      </c>
      <c r="B46" s="224"/>
      <c r="C46" s="224"/>
      <c r="D46" s="224"/>
      <c r="E46" s="224"/>
      <c r="F46" s="224"/>
      <c r="G46" s="224"/>
      <c r="H46" s="225"/>
      <c r="I46" s="4">
        <v>39</v>
      </c>
      <c r="J46" s="27">
        <v>4635669</v>
      </c>
      <c r="K46" s="27">
        <v>3427347</v>
      </c>
    </row>
    <row r="47" spans="1:11" ht="12.75">
      <c r="A47" s="223" t="s">
        <v>124</v>
      </c>
      <c r="B47" s="224"/>
      <c r="C47" s="224"/>
      <c r="D47" s="224"/>
      <c r="E47" s="224"/>
      <c r="F47" s="224"/>
      <c r="G47" s="224"/>
      <c r="H47" s="225"/>
      <c r="I47" s="4">
        <v>40</v>
      </c>
      <c r="J47" s="27">
        <v>5009100</v>
      </c>
      <c r="K47" s="27">
        <v>34687722</v>
      </c>
    </row>
    <row r="48" spans="1:11" ht="12.75">
      <c r="A48" s="223" t="s">
        <v>125</v>
      </c>
      <c r="B48" s="224"/>
      <c r="C48" s="224"/>
      <c r="D48" s="224"/>
      <c r="E48" s="224"/>
      <c r="F48" s="224"/>
      <c r="G48" s="224"/>
      <c r="H48" s="225"/>
      <c r="I48" s="4">
        <v>41</v>
      </c>
      <c r="J48" s="27"/>
      <c r="K48" s="27"/>
    </row>
    <row r="49" spans="1:11" ht="12.75">
      <c r="A49" s="223" t="s">
        <v>126</v>
      </c>
      <c r="B49" s="224"/>
      <c r="C49" s="224"/>
      <c r="D49" s="224"/>
      <c r="E49" s="224"/>
      <c r="F49" s="224"/>
      <c r="G49" s="224"/>
      <c r="H49" s="225"/>
      <c r="I49" s="4">
        <v>42</v>
      </c>
      <c r="J49" s="27"/>
      <c r="K49" s="27"/>
    </row>
    <row r="50" spans="1:11" ht="12.75">
      <c r="A50" s="223" t="s">
        <v>138</v>
      </c>
      <c r="B50" s="224"/>
      <c r="C50" s="224"/>
      <c r="D50" s="224"/>
      <c r="E50" s="224"/>
      <c r="F50" s="224"/>
      <c r="G50" s="224"/>
      <c r="H50" s="225"/>
      <c r="I50" s="4">
        <v>43</v>
      </c>
      <c r="J50" s="122">
        <f>SUM(J51:J56)</f>
        <v>458479806</v>
      </c>
      <c r="K50" s="122">
        <f>SUM(K51:K56)</f>
        <v>218859685</v>
      </c>
    </row>
    <row r="51" spans="1:11" ht="12.75">
      <c r="A51" s="223" t="s">
        <v>301</v>
      </c>
      <c r="B51" s="224"/>
      <c r="C51" s="224"/>
      <c r="D51" s="224"/>
      <c r="E51" s="224"/>
      <c r="F51" s="224"/>
      <c r="G51" s="224"/>
      <c r="H51" s="225"/>
      <c r="I51" s="4">
        <v>44</v>
      </c>
      <c r="J51" s="27"/>
      <c r="K51" s="27"/>
    </row>
    <row r="52" spans="1:11" ht="12.75">
      <c r="A52" s="223" t="s">
        <v>302</v>
      </c>
      <c r="B52" s="224"/>
      <c r="C52" s="224"/>
      <c r="D52" s="224"/>
      <c r="E52" s="224"/>
      <c r="F52" s="224"/>
      <c r="G52" s="224"/>
      <c r="H52" s="225"/>
      <c r="I52" s="4">
        <v>45</v>
      </c>
      <c r="J52" s="27">
        <v>435708957</v>
      </c>
      <c r="K52" s="27">
        <v>201683470</v>
      </c>
    </row>
    <row r="53" spans="1:11" ht="12.75">
      <c r="A53" s="223" t="s">
        <v>303</v>
      </c>
      <c r="B53" s="224"/>
      <c r="C53" s="224"/>
      <c r="D53" s="224"/>
      <c r="E53" s="224"/>
      <c r="F53" s="224"/>
      <c r="G53" s="224"/>
      <c r="H53" s="225"/>
      <c r="I53" s="4">
        <v>46</v>
      </c>
      <c r="J53" s="27"/>
      <c r="K53" s="27"/>
    </row>
    <row r="54" spans="1:11" ht="12.75">
      <c r="A54" s="223" t="s">
        <v>304</v>
      </c>
      <c r="B54" s="224"/>
      <c r="C54" s="224"/>
      <c r="D54" s="224"/>
      <c r="E54" s="224"/>
      <c r="F54" s="224"/>
      <c r="G54" s="224"/>
      <c r="H54" s="225"/>
      <c r="I54" s="4">
        <v>47</v>
      </c>
      <c r="J54" s="27">
        <v>33329</v>
      </c>
      <c r="K54" s="27">
        <v>9155</v>
      </c>
    </row>
    <row r="55" spans="1:11" ht="12.75">
      <c r="A55" s="223" t="s">
        <v>10</v>
      </c>
      <c r="B55" s="224"/>
      <c r="C55" s="224"/>
      <c r="D55" s="224"/>
      <c r="E55" s="224"/>
      <c r="F55" s="224"/>
      <c r="G55" s="224"/>
      <c r="H55" s="225"/>
      <c r="I55" s="4">
        <v>48</v>
      </c>
      <c r="J55" s="27">
        <v>17989926</v>
      </c>
      <c r="K55" s="27">
        <v>13423438</v>
      </c>
    </row>
    <row r="56" spans="1:11" ht="12.75">
      <c r="A56" s="223" t="s">
        <v>11</v>
      </c>
      <c r="B56" s="224"/>
      <c r="C56" s="224"/>
      <c r="D56" s="224"/>
      <c r="E56" s="224"/>
      <c r="F56" s="224"/>
      <c r="G56" s="224"/>
      <c r="H56" s="225"/>
      <c r="I56" s="4">
        <v>49</v>
      </c>
      <c r="J56" s="27">
        <v>4747594</v>
      </c>
      <c r="K56" s="27">
        <v>3743622</v>
      </c>
    </row>
    <row r="57" spans="1:11" ht="12.75">
      <c r="A57" s="223" t="s">
        <v>139</v>
      </c>
      <c r="B57" s="224"/>
      <c r="C57" s="224"/>
      <c r="D57" s="224"/>
      <c r="E57" s="224"/>
      <c r="F57" s="224"/>
      <c r="G57" s="224"/>
      <c r="H57" s="225"/>
      <c r="I57" s="4">
        <v>50</v>
      </c>
      <c r="J57" s="122">
        <f>SUM(J58:J64)</f>
        <v>119012824</v>
      </c>
      <c r="K57" s="122">
        <f>SUM(K58:K64)</f>
        <v>434158865</v>
      </c>
    </row>
    <row r="58" spans="1:11" ht="12.75">
      <c r="A58" s="223" t="s">
        <v>108</v>
      </c>
      <c r="B58" s="224"/>
      <c r="C58" s="224"/>
      <c r="D58" s="224"/>
      <c r="E58" s="224"/>
      <c r="F58" s="224"/>
      <c r="G58" s="224"/>
      <c r="H58" s="225"/>
      <c r="I58" s="4">
        <v>51</v>
      </c>
      <c r="J58" s="27"/>
      <c r="K58" s="27"/>
    </row>
    <row r="59" spans="1:11" ht="12.75">
      <c r="A59" s="223" t="s">
        <v>109</v>
      </c>
      <c r="B59" s="224"/>
      <c r="C59" s="224"/>
      <c r="D59" s="224"/>
      <c r="E59" s="224"/>
      <c r="F59" s="224"/>
      <c r="G59" s="224"/>
      <c r="H59" s="225"/>
      <c r="I59" s="4">
        <v>52</v>
      </c>
      <c r="J59" s="27"/>
      <c r="K59" s="27"/>
    </row>
    <row r="60" spans="1:11" ht="12.75">
      <c r="A60" s="223" t="s">
        <v>344</v>
      </c>
      <c r="B60" s="224"/>
      <c r="C60" s="224"/>
      <c r="D60" s="224"/>
      <c r="E60" s="224"/>
      <c r="F60" s="224"/>
      <c r="G60" s="224"/>
      <c r="H60" s="225"/>
      <c r="I60" s="4">
        <v>53</v>
      </c>
      <c r="J60" s="27"/>
      <c r="K60" s="27"/>
    </row>
    <row r="61" spans="1:11" ht="12.75">
      <c r="A61" s="223" t="s">
        <v>119</v>
      </c>
      <c r="B61" s="224"/>
      <c r="C61" s="224"/>
      <c r="D61" s="224"/>
      <c r="E61" s="224"/>
      <c r="F61" s="224"/>
      <c r="G61" s="224"/>
      <c r="H61" s="225"/>
      <c r="I61" s="4">
        <v>54</v>
      </c>
      <c r="J61" s="27"/>
      <c r="K61" s="27"/>
    </row>
    <row r="62" spans="1:11" ht="12.75">
      <c r="A62" s="223" t="s">
        <v>120</v>
      </c>
      <c r="B62" s="224"/>
      <c r="C62" s="224"/>
      <c r="D62" s="224"/>
      <c r="E62" s="224"/>
      <c r="F62" s="224"/>
      <c r="G62" s="224"/>
      <c r="H62" s="225"/>
      <c r="I62" s="4">
        <v>55</v>
      </c>
      <c r="J62" s="27"/>
      <c r="K62" s="27"/>
    </row>
    <row r="63" spans="1:11" ht="12.75">
      <c r="A63" s="223" t="s">
        <v>121</v>
      </c>
      <c r="B63" s="224"/>
      <c r="C63" s="224"/>
      <c r="D63" s="224"/>
      <c r="E63" s="224"/>
      <c r="F63" s="224"/>
      <c r="G63" s="224"/>
      <c r="H63" s="225"/>
      <c r="I63" s="4">
        <v>56</v>
      </c>
      <c r="J63" s="27">
        <v>43687948</v>
      </c>
      <c r="K63" s="27">
        <v>13435016</v>
      </c>
    </row>
    <row r="64" spans="1:11" ht="12.75">
      <c r="A64" s="223" t="s">
        <v>74</v>
      </c>
      <c r="B64" s="224"/>
      <c r="C64" s="224"/>
      <c r="D64" s="224"/>
      <c r="E64" s="224"/>
      <c r="F64" s="224"/>
      <c r="G64" s="224"/>
      <c r="H64" s="225"/>
      <c r="I64" s="4">
        <v>57</v>
      </c>
      <c r="J64" s="27">
        <v>75324876</v>
      </c>
      <c r="K64" s="27">
        <v>420723849</v>
      </c>
    </row>
    <row r="65" spans="1:11" ht="12.75">
      <c r="A65" s="223" t="s">
        <v>308</v>
      </c>
      <c r="B65" s="224"/>
      <c r="C65" s="224"/>
      <c r="D65" s="224"/>
      <c r="E65" s="224"/>
      <c r="F65" s="224"/>
      <c r="G65" s="224"/>
      <c r="H65" s="225"/>
      <c r="I65" s="4">
        <v>58</v>
      </c>
      <c r="J65" s="27">
        <v>15090409</v>
      </c>
      <c r="K65" s="27">
        <v>16506168</v>
      </c>
    </row>
    <row r="66" spans="1:11" ht="12.75">
      <c r="A66" s="226" t="s">
        <v>86</v>
      </c>
      <c r="B66" s="227"/>
      <c r="C66" s="227"/>
      <c r="D66" s="227"/>
      <c r="E66" s="227"/>
      <c r="F66" s="227"/>
      <c r="G66" s="227"/>
      <c r="H66" s="228"/>
      <c r="I66" s="4">
        <v>59</v>
      </c>
      <c r="J66" s="27">
        <v>52514944</v>
      </c>
      <c r="K66" s="27">
        <v>17949717</v>
      </c>
    </row>
    <row r="67" spans="1:11" ht="12.75">
      <c r="A67" s="226" t="s">
        <v>343</v>
      </c>
      <c r="B67" s="227"/>
      <c r="C67" s="227"/>
      <c r="D67" s="227"/>
      <c r="E67" s="227"/>
      <c r="F67" s="227"/>
      <c r="G67" s="227"/>
      <c r="H67" s="228"/>
      <c r="I67" s="4">
        <v>60</v>
      </c>
      <c r="J67" s="122">
        <f>J8+J9+J41+J66</f>
        <v>1376388149</v>
      </c>
      <c r="K67" s="122">
        <f>K8+K9+K41+K66</f>
        <v>1302420718</v>
      </c>
    </row>
    <row r="68" spans="1:11" ht="12.75">
      <c r="A68" s="232" t="s">
        <v>127</v>
      </c>
      <c r="B68" s="233"/>
      <c r="C68" s="233"/>
      <c r="D68" s="233"/>
      <c r="E68" s="233"/>
      <c r="F68" s="233"/>
      <c r="G68" s="233"/>
      <c r="H68" s="234"/>
      <c r="I68" s="5">
        <v>61</v>
      </c>
      <c r="J68" s="28">
        <v>494964505</v>
      </c>
      <c r="K68" s="28">
        <v>718274072</v>
      </c>
    </row>
    <row r="69" spans="1:11" ht="12.75">
      <c r="A69" s="215" t="s">
        <v>88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1:11" ht="12.75">
      <c r="A70" s="219" t="s">
        <v>291</v>
      </c>
      <c r="B70" s="220"/>
      <c r="C70" s="220"/>
      <c r="D70" s="220"/>
      <c r="E70" s="220"/>
      <c r="F70" s="220"/>
      <c r="G70" s="220"/>
      <c r="H70" s="237"/>
      <c r="I70" s="6">
        <v>62</v>
      </c>
      <c r="J70" s="123">
        <f>J71+J72+J73+J79+J80+J83+J86</f>
        <v>323132813</v>
      </c>
      <c r="K70" s="123">
        <f>K71+K72+K73+K79+K80+K83+K86</f>
        <v>324537912</v>
      </c>
    </row>
    <row r="71" spans="1:11" ht="12.75">
      <c r="A71" s="223" t="s">
        <v>192</v>
      </c>
      <c r="B71" s="224"/>
      <c r="C71" s="224"/>
      <c r="D71" s="224"/>
      <c r="E71" s="224"/>
      <c r="F71" s="224"/>
      <c r="G71" s="224"/>
      <c r="H71" s="225"/>
      <c r="I71" s="4">
        <v>63</v>
      </c>
      <c r="J71" s="27">
        <v>170514000</v>
      </c>
      <c r="K71" s="27">
        <v>170514000</v>
      </c>
    </row>
    <row r="72" spans="1:11" ht="12.75">
      <c r="A72" s="223" t="s">
        <v>193</v>
      </c>
      <c r="B72" s="224"/>
      <c r="C72" s="224"/>
      <c r="D72" s="224"/>
      <c r="E72" s="224"/>
      <c r="F72" s="224"/>
      <c r="G72" s="224"/>
      <c r="H72" s="225"/>
      <c r="I72" s="4">
        <v>64</v>
      </c>
      <c r="J72" s="27">
        <v>11541216</v>
      </c>
      <c r="K72" s="27">
        <v>11541216</v>
      </c>
    </row>
    <row r="73" spans="1:11" ht="12.75">
      <c r="A73" s="223" t="s">
        <v>194</v>
      </c>
      <c r="B73" s="224"/>
      <c r="C73" s="224"/>
      <c r="D73" s="224"/>
      <c r="E73" s="224"/>
      <c r="F73" s="224"/>
      <c r="G73" s="224"/>
      <c r="H73" s="225"/>
      <c r="I73" s="4">
        <v>65</v>
      </c>
      <c r="J73" s="122">
        <f>J74+J75-J76+J77+J78</f>
        <v>44405952</v>
      </c>
      <c r="K73" s="122">
        <f>K74+K75-K76+K77+K78</f>
        <v>44365498</v>
      </c>
    </row>
    <row r="74" spans="1:11" ht="12.75">
      <c r="A74" s="223" t="s">
        <v>195</v>
      </c>
      <c r="B74" s="224"/>
      <c r="C74" s="224"/>
      <c r="D74" s="224"/>
      <c r="E74" s="224"/>
      <c r="F74" s="224"/>
      <c r="G74" s="224"/>
      <c r="H74" s="225"/>
      <c r="I74" s="4">
        <v>66</v>
      </c>
      <c r="J74" s="27">
        <v>9125700</v>
      </c>
      <c r="K74" s="27">
        <v>9125700</v>
      </c>
    </row>
    <row r="75" spans="1:11" ht="12.75">
      <c r="A75" s="223" t="s">
        <v>196</v>
      </c>
      <c r="B75" s="224"/>
      <c r="C75" s="224"/>
      <c r="D75" s="224"/>
      <c r="E75" s="224"/>
      <c r="F75" s="224"/>
      <c r="G75" s="224"/>
      <c r="H75" s="225"/>
      <c r="I75" s="4">
        <v>67</v>
      </c>
      <c r="J75" s="27">
        <v>69512225</v>
      </c>
      <c r="K75" s="27">
        <v>69552680</v>
      </c>
    </row>
    <row r="76" spans="1:11" ht="12.75">
      <c r="A76" s="223" t="s">
        <v>184</v>
      </c>
      <c r="B76" s="224"/>
      <c r="C76" s="224"/>
      <c r="D76" s="224"/>
      <c r="E76" s="224"/>
      <c r="F76" s="224"/>
      <c r="G76" s="224"/>
      <c r="H76" s="225"/>
      <c r="I76" s="4">
        <v>68</v>
      </c>
      <c r="J76" s="27">
        <v>87579287</v>
      </c>
      <c r="K76" s="27">
        <v>87619742</v>
      </c>
    </row>
    <row r="77" spans="1:11" ht="12.75">
      <c r="A77" s="223" t="s">
        <v>185</v>
      </c>
      <c r="B77" s="224"/>
      <c r="C77" s="224"/>
      <c r="D77" s="224"/>
      <c r="E77" s="224"/>
      <c r="F77" s="224"/>
      <c r="G77" s="224"/>
      <c r="H77" s="225"/>
      <c r="I77" s="4">
        <v>69</v>
      </c>
      <c r="J77" s="27"/>
      <c r="K77" s="27"/>
    </row>
    <row r="78" spans="1:11" ht="12.75">
      <c r="A78" s="223" t="s">
        <v>186</v>
      </c>
      <c r="B78" s="224"/>
      <c r="C78" s="224"/>
      <c r="D78" s="224"/>
      <c r="E78" s="224"/>
      <c r="F78" s="224"/>
      <c r="G78" s="224"/>
      <c r="H78" s="225"/>
      <c r="I78" s="4">
        <v>70</v>
      </c>
      <c r="J78" s="27">
        <v>53347314</v>
      </c>
      <c r="K78" s="27">
        <v>53306860</v>
      </c>
    </row>
    <row r="79" spans="1:11" ht="12.75">
      <c r="A79" s="223" t="s">
        <v>187</v>
      </c>
      <c r="B79" s="224"/>
      <c r="C79" s="224"/>
      <c r="D79" s="224"/>
      <c r="E79" s="224"/>
      <c r="F79" s="224"/>
      <c r="G79" s="224"/>
      <c r="H79" s="225"/>
      <c r="I79" s="4">
        <v>71</v>
      </c>
      <c r="J79" s="27">
        <v>11211236</v>
      </c>
      <c r="K79" s="27">
        <v>2496560</v>
      </c>
    </row>
    <row r="80" spans="1:11" ht="12.75">
      <c r="A80" s="223" t="s">
        <v>340</v>
      </c>
      <c r="B80" s="224"/>
      <c r="C80" s="224"/>
      <c r="D80" s="224"/>
      <c r="E80" s="224"/>
      <c r="F80" s="224"/>
      <c r="G80" s="224"/>
      <c r="H80" s="225"/>
      <c r="I80" s="4">
        <v>72</v>
      </c>
      <c r="J80" s="122">
        <f>J81-J82</f>
        <v>61767486</v>
      </c>
      <c r="K80" s="122">
        <f>K81-K82</f>
        <v>74030227</v>
      </c>
    </row>
    <row r="81" spans="1:11" ht="12.75">
      <c r="A81" s="229" t="s">
        <v>240</v>
      </c>
      <c r="B81" s="230"/>
      <c r="C81" s="230"/>
      <c r="D81" s="230"/>
      <c r="E81" s="230"/>
      <c r="F81" s="230"/>
      <c r="G81" s="230"/>
      <c r="H81" s="231"/>
      <c r="I81" s="4">
        <v>73</v>
      </c>
      <c r="J81" s="27">
        <v>61767486</v>
      </c>
      <c r="K81" s="27">
        <v>74030227</v>
      </c>
    </row>
    <row r="82" spans="1:11" ht="12.75">
      <c r="A82" s="229" t="s">
        <v>241</v>
      </c>
      <c r="B82" s="230"/>
      <c r="C82" s="230"/>
      <c r="D82" s="230"/>
      <c r="E82" s="230"/>
      <c r="F82" s="230"/>
      <c r="G82" s="230"/>
      <c r="H82" s="231"/>
      <c r="I82" s="4">
        <v>74</v>
      </c>
      <c r="J82" s="27"/>
      <c r="K82" s="27"/>
    </row>
    <row r="83" spans="1:11" ht="12.75">
      <c r="A83" s="223" t="s">
        <v>341</v>
      </c>
      <c r="B83" s="224"/>
      <c r="C83" s="224"/>
      <c r="D83" s="224"/>
      <c r="E83" s="224"/>
      <c r="F83" s="224"/>
      <c r="G83" s="224"/>
      <c r="H83" s="225"/>
      <c r="I83" s="4">
        <v>75</v>
      </c>
      <c r="J83" s="122">
        <f>J84-J85</f>
        <v>11947907</v>
      </c>
      <c r="K83" s="122">
        <f>K84-K85</f>
        <v>11717592</v>
      </c>
    </row>
    <row r="84" spans="1:11" ht="12.75">
      <c r="A84" s="229" t="s">
        <v>242</v>
      </c>
      <c r="B84" s="230"/>
      <c r="C84" s="230"/>
      <c r="D84" s="230"/>
      <c r="E84" s="230"/>
      <c r="F84" s="230"/>
      <c r="G84" s="230"/>
      <c r="H84" s="231"/>
      <c r="I84" s="4">
        <v>76</v>
      </c>
      <c r="J84" s="27">
        <v>11947907</v>
      </c>
      <c r="K84" s="27">
        <v>11717592</v>
      </c>
    </row>
    <row r="85" spans="1:11" ht="12.75">
      <c r="A85" s="229" t="s">
        <v>243</v>
      </c>
      <c r="B85" s="230"/>
      <c r="C85" s="230"/>
      <c r="D85" s="230"/>
      <c r="E85" s="230"/>
      <c r="F85" s="230"/>
      <c r="G85" s="230"/>
      <c r="H85" s="231"/>
      <c r="I85" s="4">
        <v>77</v>
      </c>
      <c r="J85" s="27"/>
      <c r="K85" s="27"/>
    </row>
    <row r="86" spans="1:11" ht="12.75">
      <c r="A86" s="223" t="s">
        <v>244</v>
      </c>
      <c r="B86" s="224"/>
      <c r="C86" s="224"/>
      <c r="D86" s="224"/>
      <c r="E86" s="224"/>
      <c r="F86" s="224"/>
      <c r="G86" s="224"/>
      <c r="H86" s="225"/>
      <c r="I86" s="4">
        <v>78</v>
      </c>
      <c r="J86" s="27">
        <v>11745016</v>
      </c>
      <c r="K86" s="27">
        <v>9872819</v>
      </c>
    </row>
    <row r="87" spans="1:11" ht="12.75">
      <c r="A87" s="226" t="s">
        <v>46</v>
      </c>
      <c r="B87" s="227"/>
      <c r="C87" s="227"/>
      <c r="D87" s="227"/>
      <c r="E87" s="227"/>
      <c r="F87" s="227"/>
      <c r="G87" s="227"/>
      <c r="H87" s="228"/>
      <c r="I87" s="4">
        <v>79</v>
      </c>
      <c r="J87" s="122">
        <f>SUM(J88:J90)</f>
        <v>98657560</v>
      </c>
      <c r="K87" s="122">
        <f>SUM(K88:K90)</f>
        <v>68165124</v>
      </c>
    </row>
    <row r="88" spans="1:11" ht="12.75">
      <c r="A88" s="223" t="s">
        <v>180</v>
      </c>
      <c r="B88" s="224"/>
      <c r="C88" s="224"/>
      <c r="D88" s="224"/>
      <c r="E88" s="224"/>
      <c r="F88" s="224"/>
      <c r="G88" s="224"/>
      <c r="H88" s="225"/>
      <c r="I88" s="4">
        <v>80</v>
      </c>
      <c r="J88" s="27">
        <v>7263000</v>
      </c>
      <c r="K88" s="27">
        <v>6685000</v>
      </c>
    </row>
    <row r="89" spans="1:11" ht="12.75">
      <c r="A89" s="223" t="s">
        <v>181</v>
      </c>
      <c r="B89" s="224"/>
      <c r="C89" s="224"/>
      <c r="D89" s="224"/>
      <c r="E89" s="224"/>
      <c r="F89" s="224"/>
      <c r="G89" s="224"/>
      <c r="H89" s="225"/>
      <c r="I89" s="4">
        <v>81</v>
      </c>
      <c r="J89" s="27"/>
      <c r="K89" s="27"/>
    </row>
    <row r="90" spans="1:11" ht="12.75">
      <c r="A90" s="223" t="s">
        <v>182</v>
      </c>
      <c r="B90" s="224"/>
      <c r="C90" s="224"/>
      <c r="D90" s="224"/>
      <c r="E90" s="224"/>
      <c r="F90" s="224"/>
      <c r="G90" s="224"/>
      <c r="H90" s="225"/>
      <c r="I90" s="4">
        <v>82</v>
      </c>
      <c r="J90" s="27">
        <v>91394560</v>
      </c>
      <c r="K90" s="27">
        <v>61480124</v>
      </c>
    </row>
    <row r="91" spans="1:11" ht="12.75">
      <c r="A91" s="226" t="s">
        <v>47</v>
      </c>
      <c r="B91" s="227"/>
      <c r="C91" s="227"/>
      <c r="D91" s="227"/>
      <c r="E91" s="227"/>
      <c r="F91" s="227"/>
      <c r="G91" s="227"/>
      <c r="H91" s="228"/>
      <c r="I91" s="4">
        <v>83</v>
      </c>
      <c r="J91" s="122">
        <f>SUM(J92:J100)</f>
        <v>84778980</v>
      </c>
      <c r="K91" s="122">
        <f>SUM(K92:K100)</f>
        <v>155040282</v>
      </c>
    </row>
    <row r="92" spans="1:11" ht="12.75">
      <c r="A92" s="223" t="s">
        <v>183</v>
      </c>
      <c r="B92" s="224"/>
      <c r="C92" s="224"/>
      <c r="D92" s="224"/>
      <c r="E92" s="224"/>
      <c r="F92" s="224"/>
      <c r="G92" s="224"/>
      <c r="H92" s="225"/>
      <c r="I92" s="4">
        <v>84</v>
      </c>
      <c r="J92" s="27">
        <v>0</v>
      </c>
      <c r="K92" s="27">
        <v>0</v>
      </c>
    </row>
    <row r="93" spans="1:11" ht="12.75">
      <c r="A93" s="223" t="s">
        <v>345</v>
      </c>
      <c r="B93" s="224"/>
      <c r="C93" s="224"/>
      <c r="D93" s="224"/>
      <c r="E93" s="224"/>
      <c r="F93" s="224"/>
      <c r="G93" s="224"/>
      <c r="H93" s="225"/>
      <c r="I93" s="4">
        <v>85</v>
      </c>
      <c r="J93" s="27">
        <v>1409542</v>
      </c>
      <c r="K93" s="27">
        <v>481084</v>
      </c>
    </row>
    <row r="94" spans="1:11" ht="12.75">
      <c r="A94" s="223" t="s">
        <v>0</v>
      </c>
      <c r="B94" s="224"/>
      <c r="C94" s="224"/>
      <c r="D94" s="224"/>
      <c r="E94" s="224"/>
      <c r="F94" s="224"/>
      <c r="G94" s="224"/>
      <c r="H94" s="225"/>
      <c r="I94" s="4">
        <v>86</v>
      </c>
      <c r="J94" s="27">
        <v>80566629</v>
      </c>
      <c r="K94" s="27">
        <v>153935058</v>
      </c>
    </row>
    <row r="95" spans="1:11" ht="12.75">
      <c r="A95" s="223" t="s">
        <v>346</v>
      </c>
      <c r="B95" s="224"/>
      <c r="C95" s="224"/>
      <c r="D95" s="224"/>
      <c r="E95" s="224"/>
      <c r="F95" s="224"/>
      <c r="G95" s="224"/>
      <c r="H95" s="225"/>
      <c r="I95" s="4">
        <v>87</v>
      </c>
      <c r="J95" s="27"/>
      <c r="K95" s="27"/>
    </row>
    <row r="96" spans="1:11" ht="12.75">
      <c r="A96" s="223" t="s">
        <v>347</v>
      </c>
      <c r="B96" s="224"/>
      <c r="C96" s="224"/>
      <c r="D96" s="224"/>
      <c r="E96" s="224"/>
      <c r="F96" s="224"/>
      <c r="G96" s="224"/>
      <c r="H96" s="225"/>
      <c r="I96" s="4">
        <v>88</v>
      </c>
      <c r="J96" s="27"/>
      <c r="K96" s="27"/>
    </row>
    <row r="97" spans="1:11" ht="12.75">
      <c r="A97" s="223" t="s">
        <v>348</v>
      </c>
      <c r="B97" s="224"/>
      <c r="C97" s="224"/>
      <c r="D97" s="224"/>
      <c r="E97" s="224"/>
      <c r="F97" s="224"/>
      <c r="G97" s="224"/>
      <c r="H97" s="225"/>
      <c r="I97" s="4">
        <v>89</v>
      </c>
      <c r="J97" s="27"/>
      <c r="K97" s="27"/>
    </row>
    <row r="98" spans="1:11" ht="12.75">
      <c r="A98" s="223" t="s">
        <v>130</v>
      </c>
      <c r="B98" s="224"/>
      <c r="C98" s="224"/>
      <c r="D98" s="224"/>
      <c r="E98" s="224"/>
      <c r="F98" s="224"/>
      <c r="G98" s="224"/>
      <c r="H98" s="225"/>
      <c r="I98" s="4">
        <v>90</v>
      </c>
      <c r="J98" s="27"/>
      <c r="K98" s="27"/>
    </row>
    <row r="99" spans="1:11" ht="12.75">
      <c r="A99" s="223" t="s">
        <v>128</v>
      </c>
      <c r="B99" s="224"/>
      <c r="C99" s="224"/>
      <c r="D99" s="224"/>
      <c r="E99" s="224"/>
      <c r="F99" s="224"/>
      <c r="G99" s="224"/>
      <c r="H99" s="225"/>
      <c r="I99" s="4">
        <v>91</v>
      </c>
      <c r="J99" s="27"/>
      <c r="K99" s="27"/>
    </row>
    <row r="100" spans="1:11" ht="12.75">
      <c r="A100" s="223" t="s">
        <v>129</v>
      </c>
      <c r="B100" s="224"/>
      <c r="C100" s="224"/>
      <c r="D100" s="224"/>
      <c r="E100" s="224"/>
      <c r="F100" s="224"/>
      <c r="G100" s="224"/>
      <c r="H100" s="225"/>
      <c r="I100" s="4">
        <v>92</v>
      </c>
      <c r="J100" s="27">
        <v>2802809</v>
      </c>
      <c r="K100" s="27">
        <v>624140</v>
      </c>
    </row>
    <row r="101" spans="1:11" ht="12.75">
      <c r="A101" s="226" t="s">
        <v>48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122">
        <f>SUM(J102:J113)</f>
        <v>792191723</v>
      </c>
      <c r="K101" s="122">
        <f>SUM(K102:K113)</f>
        <v>679044927</v>
      </c>
    </row>
    <row r="102" spans="1:11" ht="12.75">
      <c r="A102" s="223" t="s">
        <v>183</v>
      </c>
      <c r="B102" s="224"/>
      <c r="C102" s="224"/>
      <c r="D102" s="224"/>
      <c r="E102" s="224"/>
      <c r="F102" s="224"/>
      <c r="G102" s="224"/>
      <c r="H102" s="225"/>
      <c r="I102" s="4">
        <v>94</v>
      </c>
      <c r="J102" s="27">
        <v>1</v>
      </c>
      <c r="K102" s="27">
        <v>0</v>
      </c>
    </row>
    <row r="103" spans="1:11" ht="12.75">
      <c r="A103" s="223" t="s">
        <v>345</v>
      </c>
      <c r="B103" s="224"/>
      <c r="C103" s="224"/>
      <c r="D103" s="224"/>
      <c r="E103" s="224"/>
      <c r="F103" s="224"/>
      <c r="G103" s="224"/>
      <c r="H103" s="225"/>
      <c r="I103" s="4">
        <v>95</v>
      </c>
      <c r="J103" s="27">
        <v>111850503</v>
      </c>
      <c r="K103" s="27">
        <v>88883197</v>
      </c>
    </row>
    <row r="104" spans="1:11" ht="12.75">
      <c r="A104" s="223" t="s">
        <v>0</v>
      </c>
      <c r="B104" s="224"/>
      <c r="C104" s="224"/>
      <c r="D104" s="224"/>
      <c r="E104" s="224"/>
      <c r="F104" s="224"/>
      <c r="G104" s="224"/>
      <c r="H104" s="225"/>
      <c r="I104" s="4">
        <v>96</v>
      </c>
      <c r="J104" s="27">
        <v>270075348</v>
      </c>
      <c r="K104" s="27">
        <v>150134887</v>
      </c>
    </row>
    <row r="105" spans="1:11" ht="12.75">
      <c r="A105" s="223" t="s">
        <v>346</v>
      </c>
      <c r="B105" s="224"/>
      <c r="C105" s="224"/>
      <c r="D105" s="224"/>
      <c r="E105" s="224"/>
      <c r="F105" s="224"/>
      <c r="G105" s="224"/>
      <c r="H105" s="225"/>
      <c r="I105" s="4">
        <v>97</v>
      </c>
      <c r="J105" s="27">
        <v>51943949</v>
      </c>
      <c r="K105" s="27">
        <v>55238359</v>
      </c>
    </row>
    <row r="106" spans="1:11" ht="12.75">
      <c r="A106" s="223" t="s">
        <v>347</v>
      </c>
      <c r="B106" s="224"/>
      <c r="C106" s="224"/>
      <c r="D106" s="224"/>
      <c r="E106" s="224"/>
      <c r="F106" s="224"/>
      <c r="G106" s="224"/>
      <c r="H106" s="225"/>
      <c r="I106" s="4">
        <v>98</v>
      </c>
      <c r="J106" s="27">
        <v>299751203</v>
      </c>
      <c r="K106" s="27">
        <v>321583430</v>
      </c>
    </row>
    <row r="107" spans="1:11" ht="12.75">
      <c r="A107" s="223" t="s">
        <v>348</v>
      </c>
      <c r="B107" s="224"/>
      <c r="C107" s="224"/>
      <c r="D107" s="224"/>
      <c r="E107" s="224"/>
      <c r="F107" s="224"/>
      <c r="G107" s="224"/>
      <c r="H107" s="225"/>
      <c r="I107" s="4">
        <v>99</v>
      </c>
      <c r="J107" s="27">
        <v>15816147</v>
      </c>
      <c r="K107" s="27">
        <v>38240434</v>
      </c>
    </row>
    <row r="108" spans="1:11" ht="12.75">
      <c r="A108" s="223" t="s">
        <v>130</v>
      </c>
      <c r="B108" s="224"/>
      <c r="C108" s="224"/>
      <c r="D108" s="224"/>
      <c r="E108" s="224"/>
      <c r="F108" s="224"/>
      <c r="G108" s="224"/>
      <c r="H108" s="225"/>
      <c r="I108" s="4">
        <v>100</v>
      </c>
      <c r="J108" s="27"/>
      <c r="K108" s="27"/>
    </row>
    <row r="109" spans="1:11" ht="12.75">
      <c r="A109" s="223" t="s">
        <v>131</v>
      </c>
      <c r="B109" s="224"/>
      <c r="C109" s="224"/>
      <c r="D109" s="224"/>
      <c r="E109" s="224"/>
      <c r="F109" s="224"/>
      <c r="G109" s="224"/>
      <c r="H109" s="225"/>
      <c r="I109" s="4">
        <v>101</v>
      </c>
      <c r="J109" s="27">
        <v>7954738</v>
      </c>
      <c r="K109" s="27">
        <v>7090015</v>
      </c>
    </row>
    <row r="110" spans="1:11" ht="12.75">
      <c r="A110" s="223" t="s">
        <v>132</v>
      </c>
      <c r="B110" s="224"/>
      <c r="C110" s="224"/>
      <c r="D110" s="224"/>
      <c r="E110" s="224"/>
      <c r="F110" s="224"/>
      <c r="G110" s="224"/>
      <c r="H110" s="225"/>
      <c r="I110" s="4">
        <v>102</v>
      </c>
      <c r="J110" s="27">
        <v>24909708</v>
      </c>
      <c r="K110" s="27">
        <v>13824935</v>
      </c>
    </row>
    <row r="111" spans="1:11" ht="12.75">
      <c r="A111" s="223" t="s">
        <v>135</v>
      </c>
      <c r="B111" s="224"/>
      <c r="C111" s="224"/>
      <c r="D111" s="224"/>
      <c r="E111" s="224"/>
      <c r="F111" s="224"/>
      <c r="G111" s="224"/>
      <c r="H111" s="225"/>
      <c r="I111" s="4">
        <v>103</v>
      </c>
      <c r="J111" s="27">
        <v>5633042</v>
      </c>
      <c r="K111" s="27">
        <v>501922</v>
      </c>
    </row>
    <row r="112" spans="1:11" ht="12.75">
      <c r="A112" s="223" t="s">
        <v>133</v>
      </c>
      <c r="B112" s="224"/>
      <c r="C112" s="224"/>
      <c r="D112" s="224"/>
      <c r="E112" s="224"/>
      <c r="F112" s="224"/>
      <c r="G112" s="224"/>
      <c r="H112" s="225"/>
      <c r="I112" s="4">
        <v>104</v>
      </c>
      <c r="J112" s="27"/>
      <c r="K112" s="27"/>
    </row>
    <row r="113" spans="1:11" ht="12.75">
      <c r="A113" s="223" t="s">
        <v>134</v>
      </c>
      <c r="B113" s="224"/>
      <c r="C113" s="224"/>
      <c r="D113" s="224"/>
      <c r="E113" s="224"/>
      <c r="F113" s="224"/>
      <c r="G113" s="224"/>
      <c r="H113" s="225"/>
      <c r="I113" s="4">
        <v>105</v>
      </c>
      <c r="J113" s="27">
        <v>4257084</v>
      </c>
      <c r="K113" s="27">
        <v>3547748</v>
      </c>
    </row>
    <row r="114" spans="1:11" ht="12.75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7">
        <v>77627073</v>
      </c>
      <c r="K114" s="27">
        <v>75632473</v>
      </c>
    </row>
    <row r="115" spans="1:11" ht="12.75">
      <c r="A115" s="226" t="s">
        <v>52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122">
        <f>J70+J87+J91+J101+J114</f>
        <v>1376388149</v>
      </c>
      <c r="K115" s="122">
        <f>K70+K87+K91+K101+K114</f>
        <v>1302420718</v>
      </c>
    </row>
    <row r="116" spans="1:11" ht="12.75">
      <c r="A116" s="212" t="s">
        <v>87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28">
        <v>494964505</v>
      </c>
      <c r="K116" s="28">
        <v>718274072</v>
      </c>
    </row>
    <row r="117" spans="1:11" ht="12.75">
      <c r="A117" s="215" t="s">
        <v>384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285</v>
      </c>
      <c r="B118" s="220"/>
      <c r="C118" s="220"/>
      <c r="D118" s="220"/>
      <c r="E118" s="220"/>
      <c r="F118" s="220"/>
      <c r="G118" s="220"/>
      <c r="H118" s="220"/>
      <c r="I118" s="221"/>
      <c r="J118" s="221"/>
      <c r="K118" s="222"/>
    </row>
    <row r="119" spans="1:11" ht="12.75">
      <c r="A119" s="223" t="s">
        <v>8</v>
      </c>
      <c r="B119" s="224"/>
      <c r="C119" s="224"/>
      <c r="D119" s="224"/>
      <c r="E119" s="224"/>
      <c r="F119" s="224"/>
      <c r="G119" s="224"/>
      <c r="H119" s="225"/>
      <c r="I119" s="4">
        <v>109</v>
      </c>
      <c r="J119" s="27">
        <v>311387797</v>
      </c>
      <c r="K119" s="27">
        <v>314665093</v>
      </c>
    </row>
    <row r="120" spans="1:11" ht="12.75">
      <c r="A120" s="207" t="s">
        <v>9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28">
        <v>11745016</v>
      </c>
      <c r="K120" s="28">
        <v>9872819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136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A19" sqref="A19:H19"/>
    </sheetView>
  </sheetViews>
  <sheetFormatPr defaultColWidth="9.140625" defaultRowHeight="12.75"/>
  <cols>
    <col min="10" max="10" width="11.7109375" style="0" customWidth="1"/>
    <col min="11" max="11" width="11.57421875" style="0" customWidth="1"/>
  </cols>
  <sheetData>
    <row r="1" spans="1:11" ht="12.75">
      <c r="A1" s="248" t="s">
        <v>225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 ht="12.75">
      <c r="A2" s="252" t="s">
        <v>435</v>
      </c>
      <c r="B2" s="253"/>
      <c r="C2" s="253"/>
      <c r="D2" s="253"/>
      <c r="E2" s="253"/>
      <c r="F2" s="253"/>
      <c r="G2" s="253"/>
      <c r="H2" s="253"/>
      <c r="I2" s="253"/>
      <c r="J2" s="253"/>
      <c r="K2" s="251"/>
    </row>
    <row r="3" spans="1:11" ht="12.75">
      <c r="A3" s="80"/>
      <c r="B3" s="87"/>
      <c r="C3" s="87"/>
      <c r="D3" s="87"/>
      <c r="E3" s="87"/>
      <c r="F3" s="87"/>
      <c r="G3" s="87"/>
      <c r="H3" s="87"/>
      <c r="I3" s="87"/>
      <c r="J3" s="87"/>
      <c r="K3" s="29"/>
    </row>
    <row r="4" spans="1:11" ht="12.75">
      <c r="A4" s="267" t="s">
        <v>458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66" t="s">
        <v>89</v>
      </c>
      <c r="B5" s="266"/>
      <c r="C5" s="266"/>
      <c r="D5" s="266"/>
      <c r="E5" s="266"/>
      <c r="F5" s="266"/>
      <c r="G5" s="266"/>
      <c r="H5" s="266"/>
      <c r="I5" s="81" t="s">
        <v>385</v>
      </c>
      <c r="J5" s="83" t="s">
        <v>221</v>
      </c>
      <c r="K5" s="83" t="s">
        <v>222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5">
        <v>2</v>
      </c>
      <c r="J6" s="84">
        <v>3</v>
      </c>
      <c r="K6" s="84">
        <v>4</v>
      </c>
    </row>
    <row r="7" spans="1:11" ht="12.75">
      <c r="A7" s="219" t="s">
        <v>53</v>
      </c>
      <c r="B7" s="220"/>
      <c r="C7" s="220"/>
      <c r="D7" s="220"/>
      <c r="E7" s="220"/>
      <c r="F7" s="220"/>
      <c r="G7" s="220"/>
      <c r="H7" s="237"/>
      <c r="I7" s="6">
        <v>111</v>
      </c>
      <c r="J7" s="123">
        <f>SUM(J8:J9)</f>
        <v>1150247208</v>
      </c>
      <c r="K7" s="123">
        <f>SUM(K8:K9)</f>
        <v>769840552</v>
      </c>
    </row>
    <row r="8" spans="1:11" ht="12.75">
      <c r="A8" s="226" t="s">
        <v>223</v>
      </c>
      <c r="B8" s="227"/>
      <c r="C8" s="227"/>
      <c r="D8" s="227"/>
      <c r="E8" s="227"/>
      <c r="F8" s="227"/>
      <c r="G8" s="227"/>
      <c r="H8" s="228"/>
      <c r="I8" s="4">
        <v>112</v>
      </c>
      <c r="J8" s="27">
        <v>1118470996</v>
      </c>
      <c r="K8" s="27">
        <v>663152545</v>
      </c>
    </row>
    <row r="9" spans="1:11" ht="12.75">
      <c r="A9" s="226" t="s">
        <v>140</v>
      </c>
      <c r="B9" s="227"/>
      <c r="C9" s="227"/>
      <c r="D9" s="227"/>
      <c r="E9" s="227"/>
      <c r="F9" s="227"/>
      <c r="G9" s="227"/>
      <c r="H9" s="228"/>
      <c r="I9" s="4">
        <v>113</v>
      </c>
      <c r="J9" s="27">
        <v>31776212</v>
      </c>
      <c r="K9" s="27">
        <v>106688007</v>
      </c>
    </row>
    <row r="10" spans="1:11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4">
        <v>114</v>
      </c>
      <c r="J10" s="122">
        <f>J11+J12+J16+J20+J21+J22+J25+J26</f>
        <v>1151192052</v>
      </c>
      <c r="K10" s="122">
        <f>K11+K12+K16+K20+K21+K22+K25+K26</f>
        <v>764395558</v>
      </c>
    </row>
    <row r="11" spans="1:11" ht="12.75">
      <c r="A11" s="226" t="s">
        <v>141</v>
      </c>
      <c r="B11" s="227"/>
      <c r="C11" s="227"/>
      <c r="D11" s="227"/>
      <c r="E11" s="227"/>
      <c r="F11" s="227"/>
      <c r="G11" s="227"/>
      <c r="H11" s="228"/>
      <c r="I11" s="4">
        <v>115</v>
      </c>
      <c r="J11" s="27">
        <v>29269630</v>
      </c>
      <c r="K11" s="27">
        <v>23083581</v>
      </c>
    </row>
    <row r="12" spans="1:11" ht="12.75">
      <c r="A12" s="226" t="s">
        <v>49</v>
      </c>
      <c r="B12" s="227"/>
      <c r="C12" s="227"/>
      <c r="D12" s="227"/>
      <c r="E12" s="227"/>
      <c r="F12" s="227"/>
      <c r="G12" s="227"/>
      <c r="H12" s="228"/>
      <c r="I12" s="4">
        <v>116</v>
      </c>
      <c r="J12" s="122">
        <f>SUM(J13:J15)</f>
        <v>914306579</v>
      </c>
      <c r="K12" s="122">
        <f>SUM(K13:K15)</f>
        <v>504779135</v>
      </c>
    </row>
    <row r="13" spans="1:11" ht="12.75">
      <c r="A13" s="223" t="s">
        <v>202</v>
      </c>
      <c r="B13" s="224"/>
      <c r="C13" s="224"/>
      <c r="D13" s="224"/>
      <c r="E13" s="224"/>
      <c r="F13" s="224"/>
      <c r="G13" s="224"/>
      <c r="H13" s="225"/>
      <c r="I13" s="4">
        <v>117</v>
      </c>
      <c r="J13" s="27">
        <v>143604309</v>
      </c>
      <c r="K13" s="27">
        <v>126291856</v>
      </c>
    </row>
    <row r="14" spans="1:11" ht="12.75">
      <c r="A14" s="223" t="s">
        <v>203</v>
      </c>
      <c r="B14" s="224"/>
      <c r="C14" s="224"/>
      <c r="D14" s="224"/>
      <c r="E14" s="224"/>
      <c r="F14" s="224"/>
      <c r="G14" s="224"/>
      <c r="H14" s="225"/>
      <c r="I14" s="4">
        <v>118</v>
      </c>
      <c r="J14" s="27">
        <v>29699532</v>
      </c>
      <c r="K14" s="27">
        <v>36544785</v>
      </c>
    </row>
    <row r="15" spans="1:11" ht="12.75">
      <c r="A15" s="223" t="s">
        <v>92</v>
      </c>
      <c r="B15" s="224"/>
      <c r="C15" s="224"/>
      <c r="D15" s="224"/>
      <c r="E15" s="224"/>
      <c r="F15" s="224"/>
      <c r="G15" s="224"/>
      <c r="H15" s="225"/>
      <c r="I15" s="4">
        <v>119</v>
      </c>
      <c r="J15" s="27">
        <v>741002738</v>
      </c>
      <c r="K15" s="27">
        <v>341942494</v>
      </c>
    </row>
    <row r="16" spans="1:11" ht="12.75">
      <c r="A16" s="226" t="s">
        <v>50</v>
      </c>
      <c r="B16" s="227"/>
      <c r="C16" s="227"/>
      <c r="D16" s="227"/>
      <c r="E16" s="227"/>
      <c r="F16" s="227"/>
      <c r="G16" s="227"/>
      <c r="H16" s="228"/>
      <c r="I16" s="4">
        <v>120</v>
      </c>
      <c r="J16" s="122">
        <f>SUM(J17:J19)</f>
        <v>151429815</v>
      </c>
      <c r="K16" s="122">
        <f>SUM(K17:K19)</f>
        <v>122828697</v>
      </c>
    </row>
    <row r="17" spans="1:11" ht="12.75">
      <c r="A17" s="223" t="s">
        <v>93</v>
      </c>
      <c r="B17" s="224"/>
      <c r="C17" s="224"/>
      <c r="D17" s="224"/>
      <c r="E17" s="224"/>
      <c r="F17" s="224"/>
      <c r="G17" s="224"/>
      <c r="H17" s="225"/>
      <c r="I17" s="4">
        <v>121</v>
      </c>
      <c r="J17" s="27">
        <v>87975138</v>
      </c>
      <c r="K17" s="27">
        <v>73927881</v>
      </c>
    </row>
    <row r="18" spans="1:11" ht="12.75">
      <c r="A18" s="223" t="s">
        <v>94</v>
      </c>
      <c r="B18" s="224"/>
      <c r="C18" s="224"/>
      <c r="D18" s="224"/>
      <c r="E18" s="224"/>
      <c r="F18" s="224"/>
      <c r="G18" s="224"/>
      <c r="H18" s="225"/>
      <c r="I18" s="4">
        <v>122</v>
      </c>
      <c r="J18" s="27">
        <v>40818488</v>
      </c>
      <c r="K18" s="27">
        <v>30560157</v>
      </c>
    </row>
    <row r="19" spans="1:11" ht="12.75">
      <c r="A19" s="223" t="s">
        <v>95</v>
      </c>
      <c r="B19" s="224"/>
      <c r="C19" s="224"/>
      <c r="D19" s="224"/>
      <c r="E19" s="224"/>
      <c r="F19" s="224"/>
      <c r="G19" s="224"/>
      <c r="H19" s="225"/>
      <c r="I19" s="4">
        <v>123</v>
      </c>
      <c r="J19" s="27">
        <v>22636189</v>
      </c>
      <c r="K19" s="27">
        <v>18340659</v>
      </c>
    </row>
    <row r="20" spans="1:11" ht="12.75">
      <c r="A20" s="226" t="s">
        <v>142</v>
      </c>
      <c r="B20" s="227"/>
      <c r="C20" s="227"/>
      <c r="D20" s="227"/>
      <c r="E20" s="227"/>
      <c r="F20" s="227"/>
      <c r="G20" s="227"/>
      <c r="H20" s="228"/>
      <c r="I20" s="4">
        <v>124</v>
      </c>
      <c r="J20" s="27">
        <v>19699440</v>
      </c>
      <c r="K20" s="27">
        <v>25430817</v>
      </c>
    </row>
    <row r="21" spans="1:11" ht="12.75">
      <c r="A21" s="226" t="s">
        <v>143</v>
      </c>
      <c r="B21" s="227"/>
      <c r="C21" s="227"/>
      <c r="D21" s="227"/>
      <c r="E21" s="227"/>
      <c r="F21" s="227"/>
      <c r="G21" s="227"/>
      <c r="H21" s="228"/>
      <c r="I21" s="4">
        <v>125</v>
      </c>
      <c r="J21" s="27">
        <v>19436418</v>
      </c>
      <c r="K21" s="27">
        <v>46223659</v>
      </c>
    </row>
    <row r="22" spans="1:11" ht="12.75">
      <c r="A22" s="226" t="s">
        <v>51</v>
      </c>
      <c r="B22" s="227"/>
      <c r="C22" s="227"/>
      <c r="D22" s="227"/>
      <c r="E22" s="227"/>
      <c r="F22" s="227"/>
      <c r="G22" s="227"/>
      <c r="H22" s="228"/>
      <c r="I22" s="4">
        <v>126</v>
      </c>
      <c r="J22" s="122">
        <f>SUM(J23:J24)</f>
        <v>10892340</v>
      </c>
      <c r="K22" s="122">
        <f>SUM(K23:K24)</f>
        <v>3645615</v>
      </c>
    </row>
    <row r="23" spans="1:11" ht="12.75">
      <c r="A23" s="223" t="s">
        <v>188</v>
      </c>
      <c r="B23" s="224"/>
      <c r="C23" s="224"/>
      <c r="D23" s="224"/>
      <c r="E23" s="224"/>
      <c r="F23" s="224"/>
      <c r="G23" s="224"/>
      <c r="H23" s="225"/>
      <c r="I23" s="4">
        <v>127</v>
      </c>
      <c r="J23" s="27"/>
      <c r="K23" s="27"/>
    </row>
    <row r="24" spans="1:11" ht="12.75">
      <c r="A24" s="223" t="s">
        <v>189</v>
      </c>
      <c r="B24" s="224"/>
      <c r="C24" s="224"/>
      <c r="D24" s="224"/>
      <c r="E24" s="224"/>
      <c r="F24" s="224"/>
      <c r="G24" s="224"/>
      <c r="H24" s="225"/>
      <c r="I24" s="4">
        <v>128</v>
      </c>
      <c r="J24" s="27">
        <v>10892340</v>
      </c>
      <c r="K24" s="27">
        <v>3645615</v>
      </c>
    </row>
    <row r="25" spans="1:11" ht="12.75">
      <c r="A25" s="226" t="s">
        <v>144</v>
      </c>
      <c r="B25" s="227"/>
      <c r="C25" s="227"/>
      <c r="D25" s="227"/>
      <c r="E25" s="227"/>
      <c r="F25" s="227"/>
      <c r="G25" s="227"/>
      <c r="H25" s="228"/>
      <c r="I25" s="4">
        <v>129</v>
      </c>
      <c r="J25" s="27">
        <v>1009512</v>
      </c>
      <c r="K25" s="27">
        <v>29267324</v>
      </c>
    </row>
    <row r="26" spans="1:11" ht="12.75">
      <c r="A26" s="226" t="s">
        <v>80</v>
      </c>
      <c r="B26" s="227"/>
      <c r="C26" s="227"/>
      <c r="D26" s="227"/>
      <c r="E26" s="227"/>
      <c r="F26" s="227"/>
      <c r="G26" s="227"/>
      <c r="H26" s="228"/>
      <c r="I26" s="4">
        <v>130</v>
      </c>
      <c r="J26" s="27">
        <v>5148318</v>
      </c>
      <c r="K26" s="27">
        <v>9136730</v>
      </c>
    </row>
    <row r="27" spans="1:11" ht="12.75">
      <c r="A27" s="226" t="s">
        <v>315</v>
      </c>
      <c r="B27" s="227"/>
      <c r="C27" s="227"/>
      <c r="D27" s="227"/>
      <c r="E27" s="227"/>
      <c r="F27" s="227"/>
      <c r="G27" s="227"/>
      <c r="H27" s="228"/>
      <c r="I27" s="4">
        <v>131</v>
      </c>
      <c r="J27" s="122">
        <f>SUM(J28:J32)</f>
        <v>25688701</v>
      </c>
      <c r="K27" s="122">
        <f>SUM(K28:K32)</f>
        <v>43400433</v>
      </c>
    </row>
    <row r="28" spans="1:11" ht="12.75">
      <c r="A28" s="226" t="s">
        <v>329</v>
      </c>
      <c r="B28" s="227"/>
      <c r="C28" s="227"/>
      <c r="D28" s="227"/>
      <c r="E28" s="227"/>
      <c r="F28" s="227"/>
      <c r="G28" s="227"/>
      <c r="H28" s="228"/>
      <c r="I28" s="4">
        <v>132</v>
      </c>
      <c r="J28" s="27">
        <v>218434</v>
      </c>
      <c r="K28" s="27">
        <v>460974</v>
      </c>
    </row>
    <row r="29" spans="1:11" ht="12.75">
      <c r="A29" s="226" t="s">
        <v>226</v>
      </c>
      <c r="B29" s="227"/>
      <c r="C29" s="227"/>
      <c r="D29" s="227"/>
      <c r="E29" s="227"/>
      <c r="F29" s="227"/>
      <c r="G29" s="227"/>
      <c r="H29" s="228"/>
      <c r="I29" s="4">
        <v>133</v>
      </c>
      <c r="J29" s="27">
        <v>25470267</v>
      </c>
      <c r="K29" s="27">
        <v>42870544</v>
      </c>
    </row>
    <row r="30" spans="1:11" ht="12.75">
      <c r="A30" s="226" t="s">
        <v>190</v>
      </c>
      <c r="B30" s="227"/>
      <c r="C30" s="227"/>
      <c r="D30" s="227"/>
      <c r="E30" s="227"/>
      <c r="F30" s="227"/>
      <c r="G30" s="227"/>
      <c r="H30" s="228"/>
      <c r="I30" s="4">
        <v>134</v>
      </c>
      <c r="J30" s="27"/>
      <c r="K30" s="27"/>
    </row>
    <row r="31" spans="1:11" ht="12.75">
      <c r="A31" s="226" t="s">
        <v>325</v>
      </c>
      <c r="B31" s="227"/>
      <c r="C31" s="227"/>
      <c r="D31" s="227"/>
      <c r="E31" s="227"/>
      <c r="F31" s="227"/>
      <c r="G31" s="227"/>
      <c r="H31" s="228"/>
      <c r="I31" s="4">
        <v>135</v>
      </c>
      <c r="J31" s="27"/>
      <c r="K31" s="27">
        <v>68915</v>
      </c>
    </row>
    <row r="32" spans="1:11" ht="12.75">
      <c r="A32" s="226" t="s">
        <v>191</v>
      </c>
      <c r="B32" s="227"/>
      <c r="C32" s="227"/>
      <c r="D32" s="227"/>
      <c r="E32" s="227"/>
      <c r="F32" s="227"/>
      <c r="G32" s="227"/>
      <c r="H32" s="228"/>
      <c r="I32" s="4">
        <v>136</v>
      </c>
      <c r="J32" s="27"/>
      <c r="K32" s="27"/>
    </row>
    <row r="33" spans="1:11" ht="12.75">
      <c r="A33" s="226" t="s">
        <v>316</v>
      </c>
      <c r="B33" s="227"/>
      <c r="C33" s="227"/>
      <c r="D33" s="227"/>
      <c r="E33" s="227"/>
      <c r="F33" s="227"/>
      <c r="G33" s="227"/>
      <c r="H33" s="228"/>
      <c r="I33" s="4">
        <v>137</v>
      </c>
      <c r="J33" s="122">
        <f>SUM(J34:J37)</f>
        <v>8648686</v>
      </c>
      <c r="K33" s="122">
        <f>SUM(K34:K37)</f>
        <v>34588944</v>
      </c>
    </row>
    <row r="34" spans="1:11" ht="12.75">
      <c r="A34" s="226" t="s">
        <v>97</v>
      </c>
      <c r="B34" s="227"/>
      <c r="C34" s="227"/>
      <c r="D34" s="227"/>
      <c r="E34" s="227"/>
      <c r="F34" s="227"/>
      <c r="G34" s="227"/>
      <c r="H34" s="228"/>
      <c r="I34" s="4">
        <v>138</v>
      </c>
      <c r="J34" s="27">
        <v>10351</v>
      </c>
      <c r="K34" s="27">
        <v>36320</v>
      </c>
    </row>
    <row r="35" spans="1:11" ht="12.75">
      <c r="A35" s="226" t="s">
        <v>96</v>
      </c>
      <c r="B35" s="227"/>
      <c r="C35" s="227"/>
      <c r="D35" s="227"/>
      <c r="E35" s="227"/>
      <c r="F35" s="227"/>
      <c r="G35" s="227"/>
      <c r="H35" s="228"/>
      <c r="I35" s="4">
        <v>139</v>
      </c>
      <c r="J35" s="27">
        <v>8603250</v>
      </c>
      <c r="K35" s="27">
        <v>34435490</v>
      </c>
    </row>
    <row r="36" spans="1:11" ht="12.75">
      <c r="A36" s="226" t="s">
        <v>326</v>
      </c>
      <c r="B36" s="227"/>
      <c r="C36" s="227"/>
      <c r="D36" s="227"/>
      <c r="E36" s="227"/>
      <c r="F36" s="227"/>
      <c r="G36" s="227"/>
      <c r="H36" s="228"/>
      <c r="I36" s="4">
        <v>140</v>
      </c>
      <c r="J36" s="27">
        <v>35085</v>
      </c>
      <c r="K36" s="27">
        <v>117134</v>
      </c>
    </row>
    <row r="37" spans="1:11" ht="12.75">
      <c r="A37" s="226" t="s">
        <v>98</v>
      </c>
      <c r="B37" s="227"/>
      <c r="C37" s="227"/>
      <c r="D37" s="227"/>
      <c r="E37" s="227"/>
      <c r="F37" s="227"/>
      <c r="G37" s="227"/>
      <c r="H37" s="228"/>
      <c r="I37" s="4">
        <v>141</v>
      </c>
      <c r="J37" s="27"/>
      <c r="K37" s="27"/>
    </row>
    <row r="38" spans="1:11" ht="12.75">
      <c r="A38" s="226" t="s">
        <v>295</v>
      </c>
      <c r="B38" s="227"/>
      <c r="C38" s="227"/>
      <c r="D38" s="227"/>
      <c r="E38" s="227"/>
      <c r="F38" s="227"/>
      <c r="G38" s="227"/>
      <c r="H38" s="228"/>
      <c r="I38" s="4">
        <v>142</v>
      </c>
      <c r="J38" s="27"/>
      <c r="K38" s="27"/>
    </row>
    <row r="39" spans="1:11" ht="12.75">
      <c r="A39" s="226" t="s">
        <v>296</v>
      </c>
      <c r="B39" s="227"/>
      <c r="C39" s="227"/>
      <c r="D39" s="227"/>
      <c r="E39" s="227"/>
      <c r="F39" s="227"/>
      <c r="G39" s="227"/>
      <c r="H39" s="228"/>
      <c r="I39" s="4">
        <v>143</v>
      </c>
      <c r="J39" s="27"/>
      <c r="K39" s="27"/>
    </row>
    <row r="40" spans="1:11" ht="12.75">
      <c r="A40" s="226" t="s">
        <v>327</v>
      </c>
      <c r="B40" s="227"/>
      <c r="C40" s="227"/>
      <c r="D40" s="227"/>
      <c r="E40" s="227"/>
      <c r="F40" s="227"/>
      <c r="G40" s="227"/>
      <c r="H40" s="228"/>
      <c r="I40" s="4">
        <v>144</v>
      </c>
      <c r="J40" s="27"/>
      <c r="K40" s="27"/>
    </row>
    <row r="41" spans="1:11" ht="12.75">
      <c r="A41" s="226" t="s">
        <v>328</v>
      </c>
      <c r="B41" s="227"/>
      <c r="C41" s="227"/>
      <c r="D41" s="227"/>
      <c r="E41" s="227"/>
      <c r="F41" s="227"/>
      <c r="G41" s="227"/>
      <c r="H41" s="228"/>
      <c r="I41" s="4">
        <v>145</v>
      </c>
      <c r="J41" s="27"/>
      <c r="K41" s="27"/>
    </row>
    <row r="42" spans="1:11" ht="12.75">
      <c r="A42" s="226" t="s">
        <v>317</v>
      </c>
      <c r="B42" s="227"/>
      <c r="C42" s="227"/>
      <c r="D42" s="227"/>
      <c r="E42" s="227"/>
      <c r="F42" s="227"/>
      <c r="G42" s="227"/>
      <c r="H42" s="228"/>
      <c r="I42" s="4">
        <v>146</v>
      </c>
      <c r="J42" s="122">
        <f>J7+J27+J38+J40</f>
        <v>1175935909</v>
      </c>
      <c r="K42" s="122">
        <f>K7+K27+K38+K40</f>
        <v>813240985</v>
      </c>
    </row>
    <row r="43" spans="1:11" ht="12.75">
      <c r="A43" s="226" t="s">
        <v>318</v>
      </c>
      <c r="B43" s="227"/>
      <c r="C43" s="227"/>
      <c r="D43" s="227"/>
      <c r="E43" s="227"/>
      <c r="F43" s="227"/>
      <c r="G43" s="227"/>
      <c r="H43" s="228"/>
      <c r="I43" s="4">
        <v>147</v>
      </c>
      <c r="J43" s="122">
        <f>J10+J33+J39+J41</f>
        <v>1159840738</v>
      </c>
      <c r="K43" s="122">
        <f>K10+K33+K39+K41</f>
        <v>798984502</v>
      </c>
    </row>
    <row r="44" spans="1:11" ht="12.75">
      <c r="A44" s="226" t="s">
        <v>338</v>
      </c>
      <c r="B44" s="227"/>
      <c r="C44" s="227"/>
      <c r="D44" s="227"/>
      <c r="E44" s="227"/>
      <c r="F44" s="227"/>
      <c r="G44" s="227"/>
      <c r="H44" s="228"/>
      <c r="I44" s="4">
        <v>148</v>
      </c>
      <c r="J44" s="122">
        <f>J42-J43</f>
        <v>16095171</v>
      </c>
      <c r="K44" s="122">
        <f>K42-K43</f>
        <v>14256483</v>
      </c>
    </row>
    <row r="45" spans="1:11" ht="12.75">
      <c r="A45" s="229" t="s">
        <v>320</v>
      </c>
      <c r="B45" s="230"/>
      <c r="C45" s="230"/>
      <c r="D45" s="230"/>
      <c r="E45" s="230"/>
      <c r="F45" s="230"/>
      <c r="G45" s="230"/>
      <c r="H45" s="231"/>
      <c r="I45" s="4">
        <v>149</v>
      </c>
      <c r="J45" s="122">
        <f>IF(J42&gt;J43,J42-J43,0)</f>
        <v>16095171</v>
      </c>
      <c r="K45" s="122">
        <f>IF(K42&gt;K43,K42-K43,0)</f>
        <v>14256483</v>
      </c>
    </row>
    <row r="46" spans="1:11" ht="12.75">
      <c r="A46" s="229" t="s">
        <v>321</v>
      </c>
      <c r="B46" s="230"/>
      <c r="C46" s="230"/>
      <c r="D46" s="230"/>
      <c r="E46" s="230"/>
      <c r="F46" s="230"/>
      <c r="G46" s="230"/>
      <c r="H46" s="231"/>
      <c r="I46" s="4">
        <v>150</v>
      </c>
      <c r="J46" s="122">
        <f>IF(J43&gt;J42,J43-J42,0)</f>
        <v>0</v>
      </c>
      <c r="K46" s="122">
        <f>IF(K43&gt;K42,K43-K42,0)</f>
        <v>0</v>
      </c>
    </row>
    <row r="47" spans="1:11" ht="12.75">
      <c r="A47" s="226" t="s">
        <v>319</v>
      </c>
      <c r="B47" s="227"/>
      <c r="C47" s="227"/>
      <c r="D47" s="227"/>
      <c r="E47" s="227"/>
      <c r="F47" s="227"/>
      <c r="G47" s="227"/>
      <c r="H47" s="228"/>
      <c r="I47" s="4">
        <v>151</v>
      </c>
      <c r="J47" s="27">
        <v>4147264</v>
      </c>
      <c r="K47" s="27">
        <v>2538891</v>
      </c>
    </row>
    <row r="48" spans="1:11" ht="12.75">
      <c r="A48" s="226" t="s">
        <v>339</v>
      </c>
      <c r="B48" s="227"/>
      <c r="C48" s="227"/>
      <c r="D48" s="227"/>
      <c r="E48" s="227"/>
      <c r="F48" s="227"/>
      <c r="G48" s="227"/>
      <c r="H48" s="228"/>
      <c r="I48" s="4">
        <v>152</v>
      </c>
      <c r="J48" s="122">
        <f>J44-J47</f>
        <v>11947907</v>
      </c>
      <c r="K48" s="122">
        <f>K44-K47</f>
        <v>11717592</v>
      </c>
    </row>
    <row r="49" spans="1:11" ht="12.75">
      <c r="A49" s="229" t="s">
        <v>292</v>
      </c>
      <c r="B49" s="230"/>
      <c r="C49" s="230"/>
      <c r="D49" s="230"/>
      <c r="E49" s="230"/>
      <c r="F49" s="230"/>
      <c r="G49" s="230"/>
      <c r="H49" s="231"/>
      <c r="I49" s="4">
        <v>153</v>
      </c>
      <c r="J49" s="122">
        <f>IF(J48&gt;0,J48,0)</f>
        <v>11947907</v>
      </c>
      <c r="K49" s="122">
        <f>IF(K48&gt;0,K48,0)</f>
        <v>11717592</v>
      </c>
    </row>
    <row r="50" spans="1:11" ht="12.75">
      <c r="A50" s="263" t="s">
        <v>322</v>
      </c>
      <c r="B50" s="264"/>
      <c r="C50" s="264"/>
      <c r="D50" s="264"/>
      <c r="E50" s="264"/>
      <c r="F50" s="264"/>
      <c r="G50" s="264"/>
      <c r="H50" s="265"/>
      <c r="I50" s="5">
        <v>154</v>
      </c>
      <c r="J50" s="124">
        <f>IF(J48&lt;0,-J48,0)</f>
        <v>0</v>
      </c>
      <c r="K50" s="124">
        <f>IF(K48&lt;0,-K48,0)</f>
        <v>0</v>
      </c>
    </row>
    <row r="51" spans="1:11" ht="12.75">
      <c r="A51" s="215" t="s">
        <v>163</v>
      </c>
      <c r="B51" s="216"/>
      <c r="C51" s="216"/>
      <c r="D51" s="216"/>
      <c r="E51" s="216"/>
      <c r="F51" s="216"/>
      <c r="G51" s="216"/>
      <c r="H51" s="216"/>
      <c r="I51" s="261"/>
      <c r="J51" s="261"/>
      <c r="K51" s="262"/>
    </row>
    <row r="52" spans="1:11" ht="12.75">
      <c r="A52" s="219" t="s">
        <v>286</v>
      </c>
      <c r="B52" s="220"/>
      <c r="C52" s="220"/>
      <c r="D52" s="220"/>
      <c r="E52" s="220"/>
      <c r="F52" s="220"/>
      <c r="G52" s="220"/>
      <c r="H52" s="220"/>
      <c r="I52" s="221"/>
      <c r="J52" s="221"/>
      <c r="K52" s="222"/>
    </row>
    <row r="53" spans="1:11" ht="12.75">
      <c r="A53" s="255" t="s">
        <v>336</v>
      </c>
      <c r="B53" s="256"/>
      <c r="C53" s="256"/>
      <c r="D53" s="256"/>
      <c r="E53" s="256"/>
      <c r="F53" s="256"/>
      <c r="G53" s="256"/>
      <c r="H53" s="257"/>
      <c r="I53" s="4">
        <v>155</v>
      </c>
      <c r="J53" s="27">
        <v>10185907</v>
      </c>
      <c r="K53" s="27">
        <v>11682175</v>
      </c>
    </row>
    <row r="54" spans="1:11" ht="12.75">
      <c r="A54" s="255" t="s">
        <v>337</v>
      </c>
      <c r="B54" s="256"/>
      <c r="C54" s="256"/>
      <c r="D54" s="256"/>
      <c r="E54" s="256"/>
      <c r="F54" s="256"/>
      <c r="G54" s="256"/>
      <c r="H54" s="257"/>
      <c r="I54" s="4">
        <v>156</v>
      </c>
      <c r="J54" s="28">
        <v>1762000</v>
      </c>
      <c r="K54" s="28">
        <v>35417</v>
      </c>
    </row>
    <row r="55" spans="1:11" ht="12.75">
      <c r="A55" s="215" t="s">
        <v>289</v>
      </c>
      <c r="B55" s="216"/>
      <c r="C55" s="216"/>
      <c r="D55" s="216"/>
      <c r="E55" s="216"/>
      <c r="F55" s="216"/>
      <c r="G55" s="216"/>
      <c r="H55" s="216"/>
      <c r="I55" s="261"/>
      <c r="J55" s="261"/>
      <c r="K55" s="262"/>
    </row>
    <row r="56" spans="1:11" ht="12.75">
      <c r="A56" s="219" t="s">
        <v>305</v>
      </c>
      <c r="B56" s="220"/>
      <c r="C56" s="220"/>
      <c r="D56" s="220"/>
      <c r="E56" s="220"/>
      <c r="F56" s="220"/>
      <c r="G56" s="220"/>
      <c r="H56" s="237"/>
      <c r="I56" s="38">
        <v>157</v>
      </c>
      <c r="J56" s="25">
        <v>11947907</v>
      </c>
      <c r="K56" s="25">
        <v>11717592</v>
      </c>
    </row>
    <row r="57" spans="1:11" ht="12.75">
      <c r="A57" s="226" t="s">
        <v>323</v>
      </c>
      <c r="B57" s="227"/>
      <c r="C57" s="227"/>
      <c r="D57" s="227"/>
      <c r="E57" s="227"/>
      <c r="F57" s="227"/>
      <c r="G57" s="227"/>
      <c r="H57" s="228"/>
      <c r="I57" s="4">
        <v>158</v>
      </c>
      <c r="J57" s="122">
        <f>SUM(J58:J64)</f>
        <v>-14203000</v>
      </c>
      <c r="K57" s="122">
        <f>SUM(K58:K64)</f>
        <v>-10894000</v>
      </c>
    </row>
    <row r="58" spans="1:11" ht="12.75">
      <c r="A58" s="226" t="s">
        <v>330</v>
      </c>
      <c r="B58" s="227"/>
      <c r="C58" s="227"/>
      <c r="D58" s="227"/>
      <c r="E58" s="227"/>
      <c r="F58" s="227"/>
      <c r="G58" s="227"/>
      <c r="H58" s="228"/>
      <c r="I58" s="4">
        <v>159</v>
      </c>
      <c r="J58" s="27">
        <v>1544000</v>
      </c>
      <c r="K58" s="27"/>
    </row>
    <row r="59" spans="1:11" ht="12.75">
      <c r="A59" s="226" t="s">
        <v>331</v>
      </c>
      <c r="B59" s="227"/>
      <c r="C59" s="227"/>
      <c r="D59" s="227"/>
      <c r="E59" s="227"/>
      <c r="F59" s="227"/>
      <c r="G59" s="227"/>
      <c r="H59" s="228"/>
      <c r="I59" s="4">
        <v>160</v>
      </c>
      <c r="J59" s="27"/>
      <c r="K59" s="27"/>
    </row>
    <row r="60" spans="1:11" ht="12.75">
      <c r="A60" s="226" t="s">
        <v>73</v>
      </c>
      <c r="B60" s="227"/>
      <c r="C60" s="227"/>
      <c r="D60" s="227"/>
      <c r="E60" s="227"/>
      <c r="F60" s="227"/>
      <c r="G60" s="227"/>
      <c r="H60" s="228"/>
      <c r="I60" s="4">
        <v>161</v>
      </c>
      <c r="J60" s="27">
        <v>-15747000</v>
      </c>
      <c r="K60" s="27">
        <v>-10894000</v>
      </c>
    </row>
    <row r="61" spans="1:11" ht="12.75">
      <c r="A61" s="226" t="s">
        <v>332</v>
      </c>
      <c r="B61" s="227"/>
      <c r="C61" s="227"/>
      <c r="D61" s="227"/>
      <c r="E61" s="227"/>
      <c r="F61" s="227"/>
      <c r="G61" s="227"/>
      <c r="H61" s="228"/>
      <c r="I61" s="4">
        <v>162</v>
      </c>
      <c r="J61" s="27"/>
      <c r="K61" s="27"/>
    </row>
    <row r="62" spans="1:11" ht="12.75">
      <c r="A62" s="226" t="s">
        <v>333</v>
      </c>
      <c r="B62" s="227"/>
      <c r="C62" s="227"/>
      <c r="D62" s="227"/>
      <c r="E62" s="227"/>
      <c r="F62" s="227"/>
      <c r="G62" s="227"/>
      <c r="H62" s="228"/>
      <c r="I62" s="4">
        <v>163</v>
      </c>
      <c r="J62" s="27"/>
      <c r="K62" s="27"/>
    </row>
    <row r="63" spans="1:11" ht="12.75">
      <c r="A63" s="226" t="s">
        <v>334</v>
      </c>
      <c r="B63" s="227"/>
      <c r="C63" s="227"/>
      <c r="D63" s="227"/>
      <c r="E63" s="227"/>
      <c r="F63" s="227"/>
      <c r="G63" s="227"/>
      <c r="H63" s="228"/>
      <c r="I63" s="4">
        <v>164</v>
      </c>
      <c r="J63" s="27"/>
      <c r="K63" s="27"/>
    </row>
    <row r="64" spans="1:11" ht="12.75">
      <c r="A64" s="226" t="s">
        <v>335</v>
      </c>
      <c r="B64" s="227"/>
      <c r="C64" s="227"/>
      <c r="D64" s="227"/>
      <c r="E64" s="227"/>
      <c r="F64" s="227"/>
      <c r="G64" s="227"/>
      <c r="H64" s="228"/>
      <c r="I64" s="4">
        <v>165</v>
      </c>
      <c r="J64" s="27"/>
      <c r="K64" s="27"/>
    </row>
    <row r="65" spans="1:11" ht="12.75">
      <c r="A65" s="226" t="s">
        <v>324</v>
      </c>
      <c r="B65" s="227"/>
      <c r="C65" s="227"/>
      <c r="D65" s="227"/>
      <c r="E65" s="227"/>
      <c r="F65" s="227"/>
      <c r="G65" s="227"/>
      <c r="H65" s="228"/>
      <c r="I65" s="4">
        <v>166</v>
      </c>
      <c r="J65" s="27">
        <v>-2802809</v>
      </c>
      <c r="K65" s="27">
        <v>-2178759</v>
      </c>
    </row>
    <row r="66" spans="1:11" ht="12.75">
      <c r="A66" s="226" t="s">
        <v>293</v>
      </c>
      <c r="B66" s="227"/>
      <c r="C66" s="227"/>
      <c r="D66" s="227"/>
      <c r="E66" s="227"/>
      <c r="F66" s="227"/>
      <c r="G66" s="227"/>
      <c r="H66" s="228"/>
      <c r="I66" s="4">
        <v>167</v>
      </c>
      <c r="J66" s="122">
        <f>J57-J65</f>
        <v>-11400191</v>
      </c>
      <c r="K66" s="122">
        <f>K57-K65</f>
        <v>-8715241</v>
      </c>
    </row>
    <row r="67" spans="1:11" ht="12.75">
      <c r="A67" s="226" t="s">
        <v>294</v>
      </c>
      <c r="B67" s="227"/>
      <c r="C67" s="227"/>
      <c r="D67" s="227"/>
      <c r="E67" s="227"/>
      <c r="F67" s="227"/>
      <c r="G67" s="227"/>
      <c r="H67" s="228"/>
      <c r="I67" s="4">
        <v>168</v>
      </c>
      <c r="J67" s="124">
        <f>J56+J66</f>
        <v>547716</v>
      </c>
      <c r="K67" s="124">
        <f>K56+K66</f>
        <v>3002351</v>
      </c>
    </row>
    <row r="68" spans="1:11" ht="12.75">
      <c r="A68" s="215" t="s">
        <v>288</v>
      </c>
      <c r="B68" s="216"/>
      <c r="C68" s="216"/>
      <c r="D68" s="216"/>
      <c r="E68" s="216"/>
      <c r="F68" s="216"/>
      <c r="G68" s="216"/>
      <c r="H68" s="216"/>
      <c r="I68" s="261"/>
      <c r="J68" s="261"/>
      <c r="K68" s="262"/>
    </row>
    <row r="69" spans="1:11" ht="12.75">
      <c r="A69" s="219" t="s">
        <v>287</v>
      </c>
      <c r="B69" s="220"/>
      <c r="C69" s="220"/>
      <c r="D69" s="220"/>
      <c r="E69" s="220"/>
      <c r="F69" s="220"/>
      <c r="G69" s="220"/>
      <c r="H69" s="220"/>
      <c r="I69" s="221"/>
      <c r="J69" s="221"/>
      <c r="K69" s="222"/>
    </row>
    <row r="70" spans="1:11" ht="12.75">
      <c r="A70" s="255" t="s">
        <v>336</v>
      </c>
      <c r="B70" s="256"/>
      <c r="C70" s="256"/>
      <c r="D70" s="256"/>
      <c r="E70" s="256"/>
      <c r="F70" s="256"/>
      <c r="G70" s="256"/>
      <c r="H70" s="257"/>
      <c r="I70" s="4">
        <v>169</v>
      </c>
      <c r="J70" s="27">
        <v>-466716</v>
      </c>
      <c r="K70" s="27">
        <v>2993351</v>
      </c>
    </row>
    <row r="71" spans="1:11" ht="12.75">
      <c r="A71" s="258" t="s">
        <v>337</v>
      </c>
      <c r="B71" s="259"/>
      <c r="C71" s="259"/>
      <c r="D71" s="259"/>
      <c r="E71" s="259"/>
      <c r="F71" s="259"/>
      <c r="G71" s="259"/>
      <c r="H71" s="260"/>
      <c r="I71" s="7">
        <v>170</v>
      </c>
      <c r="J71" s="28">
        <v>-81000</v>
      </c>
      <c r="K71" s="28">
        <v>9000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47:K4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0" width="10.7109375" style="0" customWidth="1"/>
    <col min="11" max="11" width="10.8515625" style="0" customWidth="1"/>
  </cols>
  <sheetData>
    <row r="1" spans="1:11" ht="12.75">
      <c r="A1" s="276" t="s">
        <v>235</v>
      </c>
      <c r="B1" s="277"/>
      <c r="C1" s="277"/>
      <c r="D1" s="277"/>
      <c r="E1" s="277"/>
      <c r="F1" s="277"/>
      <c r="G1" s="277"/>
      <c r="H1" s="277"/>
      <c r="I1" s="277"/>
      <c r="J1" s="278"/>
      <c r="K1" s="250"/>
    </row>
    <row r="2" spans="1:11" ht="12.75">
      <c r="A2" s="280" t="s">
        <v>436</v>
      </c>
      <c r="B2" s="281"/>
      <c r="C2" s="281"/>
      <c r="D2" s="281"/>
      <c r="E2" s="281"/>
      <c r="F2" s="281"/>
      <c r="G2" s="281"/>
      <c r="H2" s="281"/>
      <c r="I2" s="281"/>
      <c r="J2" s="278"/>
      <c r="K2" s="279"/>
    </row>
    <row r="3" spans="1:11" ht="12.75">
      <c r="A3" s="88"/>
      <c r="B3" s="89"/>
      <c r="C3" s="89"/>
      <c r="D3" s="89"/>
      <c r="E3" s="89"/>
      <c r="F3" s="89"/>
      <c r="G3" s="89"/>
      <c r="H3" s="89"/>
      <c r="I3" s="89"/>
      <c r="J3" s="90"/>
      <c r="K3" s="3"/>
    </row>
    <row r="4" spans="1:11" ht="12.75">
      <c r="A4" s="282" t="s">
        <v>457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>
      <c r="A5" s="274" t="s">
        <v>89</v>
      </c>
      <c r="B5" s="274"/>
      <c r="C5" s="274"/>
      <c r="D5" s="274"/>
      <c r="E5" s="274"/>
      <c r="F5" s="274"/>
      <c r="G5" s="274"/>
      <c r="H5" s="274"/>
      <c r="I5" s="91" t="s">
        <v>385</v>
      </c>
      <c r="J5" s="92" t="s">
        <v>221</v>
      </c>
      <c r="K5" s="92" t="s">
        <v>222</v>
      </c>
    </row>
    <row r="6" spans="1:11" ht="12.75">
      <c r="A6" s="275">
        <v>1</v>
      </c>
      <c r="B6" s="275"/>
      <c r="C6" s="275"/>
      <c r="D6" s="275"/>
      <c r="E6" s="275"/>
      <c r="F6" s="275"/>
      <c r="G6" s="275"/>
      <c r="H6" s="275"/>
      <c r="I6" s="93">
        <v>2</v>
      </c>
      <c r="J6" s="94" t="s">
        <v>389</v>
      </c>
      <c r="K6" s="94" t="s">
        <v>390</v>
      </c>
    </row>
    <row r="7" spans="1:11" ht="12.75">
      <c r="A7" s="270" t="s">
        <v>227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23" t="s">
        <v>67</v>
      </c>
      <c r="B8" s="224"/>
      <c r="C8" s="224"/>
      <c r="D8" s="224"/>
      <c r="E8" s="224"/>
      <c r="F8" s="224"/>
      <c r="G8" s="224"/>
      <c r="H8" s="224"/>
      <c r="I8" s="4">
        <v>1</v>
      </c>
      <c r="J8" s="22">
        <v>16095171</v>
      </c>
      <c r="K8" s="27">
        <v>14256483</v>
      </c>
    </row>
    <row r="9" spans="1:11" ht="12.75">
      <c r="A9" s="223" t="s">
        <v>68</v>
      </c>
      <c r="B9" s="224"/>
      <c r="C9" s="224"/>
      <c r="D9" s="224"/>
      <c r="E9" s="224"/>
      <c r="F9" s="224"/>
      <c r="G9" s="224"/>
      <c r="H9" s="224"/>
      <c r="I9" s="4">
        <v>2</v>
      </c>
      <c r="J9" s="22">
        <v>19699440</v>
      </c>
      <c r="K9" s="27">
        <v>25430817</v>
      </c>
    </row>
    <row r="10" spans="1:11" ht="12.75">
      <c r="A10" s="223" t="s">
        <v>69</v>
      </c>
      <c r="B10" s="224"/>
      <c r="C10" s="224"/>
      <c r="D10" s="224"/>
      <c r="E10" s="224"/>
      <c r="F10" s="224"/>
      <c r="G10" s="224"/>
      <c r="H10" s="224"/>
      <c r="I10" s="4">
        <v>3</v>
      </c>
      <c r="J10" s="22">
        <v>57468531</v>
      </c>
      <c r="K10" s="27">
        <v>47550924</v>
      </c>
    </row>
    <row r="11" spans="1:11" ht="12.75">
      <c r="A11" s="223" t="s">
        <v>70</v>
      </c>
      <c r="B11" s="224"/>
      <c r="C11" s="224"/>
      <c r="D11" s="224"/>
      <c r="E11" s="224"/>
      <c r="F11" s="224"/>
      <c r="G11" s="224"/>
      <c r="H11" s="224"/>
      <c r="I11" s="4">
        <v>4</v>
      </c>
      <c r="J11" s="22"/>
      <c r="K11" s="27">
        <v>235895809</v>
      </c>
    </row>
    <row r="12" spans="1:11" ht="12.75">
      <c r="A12" s="223" t="s">
        <v>71</v>
      </c>
      <c r="B12" s="224"/>
      <c r="C12" s="224"/>
      <c r="D12" s="224"/>
      <c r="E12" s="224"/>
      <c r="F12" s="224"/>
      <c r="G12" s="224"/>
      <c r="H12" s="224"/>
      <c r="I12" s="4">
        <v>5</v>
      </c>
      <c r="J12" s="22">
        <v>65882461</v>
      </c>
      <c r="K12" s="27">
        <v>2128590</v>
      </c>
    </row>
    <row r="13" spans="1:11" ht="12.75">
      <c r="A13" s="223" t="s">
        <v>81</v>
      </c>
      <c r="B13" s="224"/>
      <c r="C13" s="224"/>
      <c r="D13" s="224"/>
      <c r="E13" s="224"/>
      <c r="F13" s="224"/>
      <c r="G13" s="224"/>
      <c r="H13" s="224"/>
      <c r="I13" s="4">
        <v>6</v>
      </c>
      <c r="J13" s="22">
        <v>33615851</v>
      </c>
      <c r="K13" s="27">
        <v>34737818</v>
      </c>
    </row>
    <row r="14" spans="1:11" ht="12.75">
      <c r="A14" s="226" t="s">
        <v>228</v>
      </c>
      <c r="B14" s="227"/>
      <c r="C14" s="227"/>
      <c r="D14" s="227"/>
      <c r="E14" s="227"/>
      <c r="F14" s="227"/>
      <c r="G14" s="227"/>
      <c r="H14" s="227"/>
      <c r="I14" s="4">
        <v>7</v>
      </c>
      <c r="J14" s="23">
        <f>SUM(J8:J13)</f>
        <v>192761454</v>
      </c>
      <c r="K14" s="26">
        <f>SUM(K8:K13)</f>
        <v>360000441</v>
      </c>
    </row>
    <row r="15" spans="1:11" ht="12.75">
      <c r="A15" s="223" t="s">
        <v>82</v>
      </c>
      <c r="B15" s="224"/>
      <c r="C15" s="224"/>
      <c r="D15" s="224"/>
      <c r="E15" s="224"/>
      <c r="F15" s="224"/>
      <c r="G15" s="224"/>
      <c r="H15" s="224"/>
      <c r="I15" s="4">
        <v>8</v>
      </c>
      <c r="J15" s="22"/>
      <c r="K15" s="27"/>
    </row>
    <row r="16" spans="1:11" ht="12.75">
      <c r="A16" s="223" t="s">
        <v>83</v>
      </c>
      <c r="B16" s="224"/>
      <c r="C16" s="224"/>
      <c r="D16" s="224"/>
      <c r="E16" s="224"/>
      <c r="F16" s="224"/>
      <c r="G16" s="224"/>
      <c r="H16" s="224"/>
      <c r="I16" s="4">
        <v>9</v>
      </c>
      <c r="J16" s="22">
        <v>92401607</v>
      </c>
      <c r="K16" s="27"/>
    </row>
    <row r="17" spans="1:11" ht="12.75">
      <c r="A17" s="223" t="s">
        <v>84</v>
      </c>
      <c r="B17" s="224"/>
      <c r="C17" s="224"/>
      <c r="D17" s="224"/>
      <c r="E17" s="224"/>
      <c r="F17" s="224"/>
      <c r="G17" s="224"/>
      <c r="H17" s="224"/>
      <c r="I17" s="4">
        <v>10</v>
      </c>
      <c r="J17" s="22"/>
      <c r="K17" s="27"/>
    </row>
    <row r="18" spans="1:11" ht="12.75">
      <c r="A18" s="223" t="s">
        <v>85</v>
      </c>
      <c r="B18" s="224"/>
      <c r="C18" s="224"/>
      <c r="D18" s="224"/>
      <c r="E18" s="224"/>
      <c r="F18" s="224"/>
      <c r="G18" s="224"/>
      <c r="H18" s="224"/>
      <c r="I18" s="4">
        <v>11</v>
      </c>
      <c r="J18" s="22">
        <v>167845764</v>
      </c>
      <c r="K18" s="27">
        <v>49056512</v>
      </c>
    </row>
    <row r="19" spans="1:11" ht="12.75">
      <c r="A19" s="226" t="s">
        <v>229</v>
      </c>
      <c r="B19" s="227"/>
      <c r="C19" s="227"/>
      <c r="D19" s="227"/>
      <c r="E19" s="227"/>
      <c r="F19" s="227"/>
      <c r="G19" s="227"/>
      <c r="H19" s="227"/>
      <c r="I19" s="4">
        <v>12</v>
      </c>
      <c r="J19" s="23">
        <f>SUM(J15:J18)</f>
        <v>260247371</v>
      </c>
      <c r="K19" s="26">
        <f>SUM(K15:K18)</f>
        <v>49056512</v>
      </c>
    </row>
    <row r="20" spans="1:11" ht="12.75">
      <c r="A20" s="226" t="s">
        <v>63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IF(J14&gt;J19,J14-J19,0)</f>
        <v>0</v>
      </c>
      <c r="K20" s="26">
        <f>IF(K14&gt;K19,K14-K19,0)</f>
        <v>310943929</v>
      </c>
    </row>
    <row r="21" spans="1:11" ht="12.75">
      <c r="A21" s="226" t="s">
        <v>64</v>
      </c>
      <c r="B21" s="227"/>
      <c r="C21" s="227"/>
      <c r="D21" s="227"/>
      <c r="E21" s="227"/>
      <c r="F21" s="227"/>
      <c r="G21" s="227"/>
      <c r="H21" s="227"/>
      <c r="I21" s="4">
        <v>14</v>
      </c>
      <c r="J21" s="23">
        <f>IF(J19&gt;J14,J19-J14,0)</f>
        <v>67485917</v>
      </c>
      <c r="K21" s="26">
        <f>IF(K19&gt;K14,K19-K14,0)</f>
        <v>0</v>
      </c>
    </row>
    <row r="22" spans="1:11" ht="12.75">
      <c r="A22" s="270" t="s">
        <v>230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23" t="s">
        <v>277</v>
      </c>
      <c r="B23" s="224"/>
      <c r="C23" s="224"/>
      <c r="D23" s="224"/>
      <c r="E23" s="224"/>
      <c r="F23" s="224"/>
      <c r="G23" s="224"/>
      <c r="H23" s="224"/>
      <c r="I23" s="4">
        <v>15</v>
      </c>
      <c r="J23" s="22">
        <v>87000</v>
      </c>
      <c r="K23" s="27">
        <v>339978785</v>
      </c>
    </row>
    <row r="24" spans="1:11" ht="12.75">
      <c r="A24" s="223" t="s">
        <v>278</v>
      </c>
      <c r="B24" s="224"/>
      <c r="C24" s="224"/>
      <c r="D24" s="224"/>
      <c r="E24" s="224"/>
      <c r="F24" s="224"/>
      <c r="G24" s="224"/>
      <c r="H24" s="224"/>
      <c r="I24" s="4">
        <v>16</v>
      </c>
      <c r="J24" s="22">
        <v>3438000</v>
      </c>
      <c r="K24" s="27"/>
    </row>
    <row r="25" spans="1:11" ht="12.75">
      <c r="A25" s="223" t="s">
        <v>279</v>
      </c>
      <c r="B25" s="224"/>
      <c r="C25" s="224"/>
      <c r="D25" s="224"/>
      <c r="E25" s="224"/>
      <c r="F25" s="224"/>
      <c r="G25" s="224"/>
      <c r="H25" s="224"/>
      <c r="I25" s="4">
        <v>17</v>
      </c>
      <c r="J25" s="22">
        <v>24145095</v>
      </c>
      <c r="K25" s="27">
        <v>28647652</v>
      </c>
    </row>
    <row r="26" spans="1:11" ht="12.75">
      <c r="A26" s="223" t="s">
        <v>280</v>
      </c>
      <c r="B26" s="224"/>
      <c r="C26" s="224"/>
      <c r="D26" s="224"/>
      <c r="E26" s="224"/>
      <c r="F26" s="224"/>
      <c r="G26" s="224"/>
      <c r="H26" s="224"/>
      <c r="I26" s="4">
        <v>18</v>
      </c>
      <c r="J26" s="22">
        <v>216864</v>
      </c>
      <c r="K26" s="27">
        <v>4741</v>
      </c>
    </row>
    <row r="27" spans="1:11" ht="12.75">
      <c r="A27" s="223" t="s">
        <v>281</v>
      </c>
      <c r="B27" s="224"/>
      <c r="C27" s="224"/>
      <c r="D27" s="224"/>
      <c r="E27" s="224"/>
      <c r="F27" s="224"/>
      <c r="G27" s="224"/>
      <c r="H27" s="224"/>
      <c r="I27" s="4">
        <v>19</v>
      </c>
      <c r="J27" s="22">
        <v>191720922</v>
      </c>
      <c r="K27" s="27">
        <v>14604413</v>
      </c>
    </row>
    <row r="28" spans="1:11" ht="12.75">
      <c r="A28" s="226" t="s">
        <v>239</v>
      </c>
      <c r="B28" s="227"/>
      <c r="C28" s="227"/>
      <c r="D28" s="227"/>
      <c r="E28" s="227"/>
      <c r="F28" s="227"/>
      <c r="G28" s="227"/>
      <c r="H28" s="227"/>
      <c r="I28" s="4">
        <v>20</v>
      </c>
      <c r="J28" s="23">
        <f>SUM(J23:J27)</f>
        <v>219607881</v>
      </c>
      <c r="K28" s="26">
        <f>SUM(K23:K27)</f>
        <v>383235591</v>
      </c>
    </row>
    <row r="29" spans="1:11" ht="12.75">
      <c r="A29" s="223" t="s">
        <v>166</v>
      </c>
      <c r="B29" s="224"/>
      <c r="C29" s="224"/>
      <c r="D29" s="224"/>
      <c r="E29" s="224"/>
      <c r="F29" s="224"/>
      <c r="G29" s="224"/>
      <c r="H29" s="224"/>
      <c r="I29" s="4">
        <v>21</v>
      </c>
      <c r="J29" s="22">
        <v>30231964</v>
      </c>
      <c r="K29" s="27">
        <v>260377173</v>
      </c>
    </row>
    <row r="30" spans="1:11" ht="12.75">
      <c r="A30" s="223" t="s">
        <v>167</v>
      </c>
      <c r="B30" s="224"/>
      <c r="C30" s="224"/>
      <c r="D30" s="224"/>
      <c r="E30" s="224"/>
      <c r="F30" s="224"/>
      <c r="G30" s="224"/>
      <c r="H30" s="224"/>
      <c r="I30" s="4">
        <v>22</v>
      </c>
      <c r="J30" s="22">
        <v>38185713</v>
      </c>
      <c r="K30" s="27"/>
    </row>
    <row r="31" spans="1:11" ht="12.75">
      <c r="A31" s="223" t="s">
        <v>41</v>
      </c>
      <c r="B31" s="224"/>
      <c r="C31" s="224"/>
      <c r="D31" s="224"/>
      <c r="E31" s="224"/>
      <c r="F31" s="224"/>
      <c r="G31" s="224"/>
      <c r="H31" s="224"/>
      <c r="I31" s="4">
        <v>23</v>
      </c>
      <c r="J31" s="22">
        <v>4255409</v>
      </c>
      <c r="K31" s="27"/>
    </row>
    <row r="32" spans="1:11" ht="12.75">
      <c r="A32" s="226" t="s">
        <v>5</v>
      </c>
      <c r="B32" s="227"/>
      <c r="C32" s="227"/>
      <c r="D32" s="227"/>
      <c r="E32" s="227"/>
      <c r="F32" s="227"/>
      <c r="G32" s="227"/>
      <c r="H32" s="227"/>
      <c r="I32" s="4">
        <v>24</v>
      </c>
      <c r="J32" s="23">
        <f>SUM(J29:J31)</f>
        <v>72673086</v>
      </c>
      <c r="K32" s="26">
        <f>SUM(K29:K31)</f>
        <v>260377173</v>
      </c>
    </row>
    <row r="33" spans="1:11" ht="12.75">
      <c r="A33" s="226" t="s">
        <v>65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IF(J28&gt;J32,J28-J32,0)</f>
        <v>146934795</v>
      </c>
      <c r="K33" s="26">
        <f>IF(K28&gt;K32,K28-K32,0)</f>
        <v>122858418</v>
      </c>
    </row>
    <row r="34" spans="1:11" ht="12.75">
      <c r="A34" s="226" t="s">
        <v>66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IF(J32&gt;J28,J32-J28,0)</f>
        <v>0</v>
      </c>
      <c r="K34" s="26">
        <f>IF(K32&gt;K28,K32-K28,0)</f>
        <v>0</v>
      </c>
    </row>
    <row r="35" spans="1:11" ht="12.75">
      <c r="A35" s="270" t="s">
        <v>231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ht="12.75">
      <c r="A36" s="223" t="s">
        <v>245</v>
      </c>
      <c r="B36" s="224"/>
      <c r="C36" s="224"/>
      <c r="D36" s="224"/>
      <c r="E36" s="224"/>
      <c r="F36" s="224"/>
      <c r="G36" s="224"/>
      <c r="H36" s="224"/>
      <c r="I36" s="4">
        <v>27</v>
      </c>
      <c r="J36" s="22"/>
      <c r="K36" s="27"/>
    </row>
    <row r="37" spans="1:11" ht="12.75">
      <c r="A37" s="223" t="s">
        <v>56</v>
      </c>
      <c r="B37" s="224"/>
      <c r="C37" s="224"/>
      <c r="D37" s="224"/>
      <c r="E37" s="224"/>
      <c r="F37" s="224"/>
      <c r="G37" s="224"/>
      <c r="H37" s="224"/>
      <c r="I37" s="4">
        <v>28</v>
      </c>
      <c r="J37" s="22">
        <v>522120500</v>
      </c>
      <c r="K37" s="27">
        <v>1015787688</v>
      </c>
    </row>
    <row r="38" spans="1:11" ht="12.75">
      <c r="A38" s="223" t="s">
        <v>57</v>
      </c>
      <c r="B38" s="224"/>
      <c r="C38" s="224"/>
      <c r="D38" s="224"/>
      <c r="E38" s="224"/>
      <c r="F38" s="224"/>
      <c r="G38" s="224"/>
      <c r="H38" s="224"/>
      <c r="I38" s="4">
        <v>29</v>
      </c>
      <c r="J38" s="22">
        <v>104695931</v>
      </c>
      <c r="K38" s="27">
        <v>72439971</v>
      </c>
    </row>
    <row r="39" spans="1:11" ht="12.75">
      <c r="A39" s="226" t="s">
        <v>99</v>
      </c>
      <c r="B39" s="227"/>
      <c r="C39" s="227"/>
      <c r="D39" s="227"/>
      <c r="E39" s="227"/>
      <c r="F39" s="227"/>
      <c r="G39" s="227"/>
      <c r="H39" s="227"/>
      <c r="I39" s="4">
        <v>30</v>
      </c>
      <c r="J39" s="23">
        <f>SUM(J36:J38)</f>
        <v>626816431</v>
      </c>
      <c r="K39" s="26">
        <f>SUM(K36:K38)</f>
        <v>1088227659</v>
      </c>
    </row>
    <row r="40" spans="1:11" ht="12.75">
      <c r="A40" s="223" t="s">
        <v>58</v>
      </c>
      <c r="B40" s="224"/>
      <c r="C40" s="224"/>
      <c r="D40" s="224"/>
      <c r="E40" s="224"/>
      <c r="F40" s="224"/>
      <c r="G40" s="224"/>
      <c r="H40" s="224"/>
      <c r="I40" s="4">
        <v>31</v>
      </c>
      <c r="J40" s="22">
        <v>682965174</v>
      </c>
      <c r="K40" s="27">
        <v>1040686767</v>
      </c>
    </row>
    <row r="41" spans="1:11" ht="12.75">
      <c r="A41" s="223" t="s">
        <v>59</v>
      </c>
      <c r="B41" s="224"/>
      <c r="C41" s="224"/>
      <c r="D41" s="224"/>
      <c r="E41" s="224"/>
      <c r="F41" s="224"/>
      <c r="G41" s="224"/>
      <c r="H41" s="224"/>
      <c r="I41" s="4">
        <v>32</v>
      </c>
      <c r="J41" s="22">
        <v>12460091</v>
      </c>
      <c r="K41" s="27">
        <v>6296286</v>
      </c>
    </row>
    <row r="42" spans="1:11" ht="12.75">
      <c r="A42" s="223" t="s">
        <v>60</v>
      </c>
      <c r="B42" s="224"/>
      <c r="C42" s="224"/>
      <c r="D42" s="224"/>
      <c r="E42" s="224"/>
      <c r="F42" s="224"/>
      <c r="G42" s="224"/>
      <c r="H42" s="224"/>
      <c r="I42" s="4">
        <v>33</v>
      </c>
      <c r="J42" s="22"/>
      <c r="K42" s="27"/>
    </row>
    <row r="43" spans="1:11" ht="12.75">
      <c r="A43" s="223" t="s">
        <v>61</v>
      </c>
      <c r="B43" s="224"/>
      <c r="C43" s="224"/>
      <c r="D43" s="224"/>
      <c r="E43" s="224"/>
      <c r="F43" s="224"/>
      <c r="G43" s="224"/>
      <c r="H43" s="224"/>
      <c r="I43" s="4">
        <v>34</v>
      </c>
      <c r="J43" s="22">
        <v>5075</v>
      </c>
      <c r="K43" s="27">
        <v>40455</v>
      </c>
    </row>
    <row r="44" spans="1:11" ht="12.75">
      <c r="A44" s="223" t="s">
        <v>62</v>
      </c>
      <c r="B44" s="224"/>
      <c r="C44" s="224"/>
      <c r="D44" s="224"/>
      <c r="E44" s="224"/>
      <c r="F44" s="224"/>
      <c r="G44" s="224"/>
      <c r="H44" s="224"/>
      <c r="I44" s="4">
        <v>35</v>
      </c>
      <c r="J44" s="22">
        <v>13498337</v>
      </c>
      <c r="K44" s="27">
        <v>473590739</v>
      </c>
    </row>
    <row r="45" spans="1:11" ht="12.75">
      <c r="A45" s="226" t="s">
        <v>100</v>
      </c>
      <c r="B45" s="227"/>
      <c r="C45" s="227"/>
      <c r="D45" s="227"/>
      <c r="E45" s="227"/>
      <c r="F45" s="227"/>
      <c r="G45" s="227"/>
      <c r="H45" s="227"/>
      <c r="I45" s="4">
        <v>36</v>
      </c>
      <c r="J45" s="23">
        <f>SUM(J40:J44)</f>
        <v>708928677</v>
      </c>
      <c r="K45" s="26">
        <f>SUM(K40:K44)</f>
        <v>1520614247</v>
      </c>
    </row>
    <row r="46" spans="1:11" ht="12.75">
      <c r="A46" s="226" t="s">
        <v>42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226" t="s">
        <v>43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IF(J45&gt;J39,J45-J39,0)</f>
        <v>82112246</v>
      </c>
      <c r="K47" s="26">
        <f>IF(K45&gt;K39,K45-K39,0)</f>
        <v>432386588</v>
      </c>
    </row>
    <row r="48" spans="1:11" ht="12.75">
      <c r="A48" s="223" t="s">
        <v>101</v>
      </c>
      <c r="B48" s="224"/>
      <c r="C48" s="224"/>
      <c r="D48" s="224"/>
      <c r="E48" s="224"/>
      <c r="F48" s="224"/>
      <c r="G48" s="224"/>
      <c r="H48" s="224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1415759</v>
      </c>
    </row>
    <row r="49" spans="1:11" ht="12.75">
      <c r="A49" s="223" t="s">
        <v>102</v>
      </c>
      <c r="B49" s="224"/>
      <c r="C49" s="224"/>
      <c r="D49" s="224"/>
      <c r="E49" s="224"/>
      <c r="F49" s="224"/>
      <c r="G49" s="224"/>
      <c r="H49" s="224"/>
      <c r="I49" s="4">
        <v>40</v>
      </c>
      <c r="J49" s="23">
        <f>IF(J21-J20+J34-J33+J47-J46&gt;0,J21-J20+J34-J33+J47-J46,0)</f>
        <v>2663368</v>
      </c>
      <c r="K49" s="26">
        <f>IF(K21-K20+K34-K33+K47-K46&gt;0,K21-K20+K34-K33+K47-K46,0)</f>
        <v>0</v>
      </c>
    </row>
    <row r="50" spans="1:11" ht="12.75">
      <c r="A50" s="223" t="s">
        <v>232</v>
      </c>
      <c r="B50" s="224"/>
      <c r="C50" s="224"/>
      <c r="D50" s="224"/>
      <c r="E50" s="224"/>
      <c r="F50" s="224"/>
      <c r="G50" s="224"/>
      <c r="H50" s="224"/>
      <c r="I50" s="4">
        <v>41</v>
      </c>
      <c r="J50" s="22">
        <v>17753777</v>
      </c>
      <c r="K50" s="27">
        <v>15090409</v>
      </c>
    </row>
    <row r="51" spans="1:11" ht="12.75">
      <c r="A51" s="223" t="s">
        <v>274</v>
      </c>
      <c r="B51" s="224"/>
      <c r="C51" s="224"/>
      <c r="D51" s="224"/>
      <c r="E51" s="224"/>
      <c r="F51" s="224"/>
      <c r="G51" s="224"/>
      <c r="H51" s="224"/>
      <c r="I51" s="4">
        <v>42</v>
      </c>
      <c r="J51" s="22"/>
      <c r="K51" s="27">
        <v>1415759</v>
      </c>
    </row>
    <row r="52" spans="1:11" ht="12.75">
      <c r="A52" s="223" t="s">
        <v>275</v>
      </c>
      <c r="B52" s="224"/>
      <c r="C52" s="224"/>
      <c r="D52" s="224"/>
      <c r="E52" s="224"/>
      <c r="F52" s="224"/>
      <c r="G52" s="224"/>
      <c r="H52" s="224"/>
      <c r="I52" s="4">
        <v>43</v>
      </c>
      <c r="J52" s="22">
        <v>2663368</v>
      </c>
      <c r="K52" s="27"/>
    </row>
    <row r="53" spans="1:11" ht="12.75">
      <c r="A53" s="207" t="s">
        <v>276</v>
      </c>
      <c r="B53" s="208"/>
      <c r="C53" s="208"/>
      <c r="D53" s="208"/>
      <c r="E53" s="208"/>
      <c r="F53" s="208"/>
      <c r="G53" s="208"/>
      <c r="H53" s="208"/>
      <c r="I53" s="7">
        <v>44</v>
      </c>
      <c r="J53" s="24">
        <f>J50+J51-J52</f>
        <v>15090409</v>
      </c>
      <c r="K53" s="32">
        <f>K50+K51-K52</f>
        <v>16506168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276" t="s">
        <v>298</v>
      </c>
      <c r="B1" s="277"/>
      <c r="C1" s="277"/>
      <c r="D1" s="277"/>
      <c r="E1" s="277"/>
      <c r="F1" s="277"/>
      <c r="G1" s="277"/>
      <c r="H1" s="277"/>
      <c r="I1" s="277"/>
      <c r="J1" s="278"/>
      <c r="K1" s="289"/>
    </row>
    <row r="2" spans="1:11" ht="12.75">
      <c r="A2" s="280" t="s">
        <v>6</v>
      </c>
      <c r="B2" s="281"/>
      <c r="C2" s="281"/>
      <c r="D2" s="281"/>
      <c r="E2" s="281"/>
      <c r="F2" s="281"/>
      <c r="G2" s="281"/>
      <c r="H2" s="281"/>
      <c r="I2" s="281"/>
      <c r="J2" s="278"/>
      <c r="K2" s="279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82" t="s">
        <v>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>
      <c r="A5" s="274" t="s">
        <v>89</v>
      </c>
      <c r="B5" s="274"/>
      <c r="C5" s="274"/>
      <c r="D5" s="274"/>
      <c r="E5" s="274"/>
      <c r="F5" s="274"/>
      <c r="G5" s="274"/>
      <c r="H5" s="274"/>
      <c r="I5" s="91" t="s">
        <v>385</v>
      </c>
      <c r="J5" s="92" t="s">
        <v>221</v>
      </c>
      <c r="K5" s="92" t="s">
        <v>222</v>
      </c>
    </row>
    <row r="6" spans="1:11" ht="12.75">
      <c r="A6" s="275">
        <v>1</v>
      </c>
      <c r="B6" s="275"/>
      <c r="C6" s="275"/>
      <c r="D6" s="275"/>
      <c r="E6" s="275"/>
      <c r="F6" s="275"/>
      <c r="G6" s="275"/>
      <c r="H6" s="275"/>
      <c r="I6" s="93">
        <v>2</v>
      </c>
      <c r="J6" s="94" t="s">
        <v>389</v>
      </c>
      <c r="K6" s="94" t="s">
        <v>390</v>
      </c>
    </row>
    <row r="7" spans="1:11" ht="12.75">
      <c r="A7" s="270" t="s">
        <v>227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23" t="s">
        <v>300</v>
      </c>
      <c r="B8" s="224"/>
      <c r="C8" s="224"/>
      <c r="D8" s="224"/>
      <c r="E8" s="224"/>
      <c r="F8" s="224"/>
      <c r="G8" s="224"/>
      <c r="H8" s="224"/>
      <c r="I8" s="4">
        <v>1</v>
      </c>
      <c r="J8" s="22"/>
      <c r="K8" s="27"/>
    </row>
    <row r="9" spans="1:11" ht="12.75">
      <c r="A9" s="223" t="s">
        <v>170</v>
      </c>
      <c r="B9" s="224"/>
      <c r="C9" s="224"/>
      <c r="D9" s="224"/>
      <c r="E9" s="224"/>
      <c r="F9" s="224"/>
      <c r="G9" s="224"/>
      <c r="H9" s="224"/>
      <c r="I9" s="4">
        <v>2</v>
      </c>
      <c r="J9" s="22"/>
      <c r="K9" s="27"/>
    </row>
    <row r="10" spans="1:11" ht="12.75">
      <c r="A10" s="223" t="s">
        <v>171</v>
      </c>
      <c r="B10" s="224"/>
      <c r="C10" s="224"/>
      <c r="D10" s="224"/>
      <c r="E10" s="224"/>
      <c r="F10" s="224"/>
      <c r="G10" s="224"/>
      <c r="H10" s="224"/>
      <c r="I10" s="4">
        <v>3</v>
      </c>
      <c r="J10" s="22"/>
      <c r="K10" s="27"/>
    </row>
    <row r="11" spans="1:11" ht="12.75">
      <c r="A11" s="223" t="s">
        <v>172</v>
      </c>
      <c r="B11" s="224"/>
      <c r="C11" s="224"/>
      <c r="D11" s="224"/>
      <c r="E11" s="224"/>
      <c r="F11" s="224"/>
      <c r="G11" s="224"/>
      <c r="H11" s="224"/>
      <c r="I11" s="4">
        <v>4</v>
      </c>
      <c r="J11" s="22"/>
      <c r="K11" s="27"/>
    </row>
    <row r="12" spans="1:11" ht="12.75">
      <c r="A12" s="223" t="s">
        <v>173</v>
      </c>
      <c r="B12" s="224"/>
      <c r="C12" s="224"/>
      <c r="D12" s="224"/>
      <c r="E12" s="224"/>
      <c r="F12" s="224"/>
      <c r="G12" s="224"/>
      <c r="H12" s="224"/>
      <c r="I12" s="4">
        <v>5</v>
      </c>
      <c r="J12" s="22"/>
      <c r="K12" s="27"/>
    </row>
    <row r="13" spans="1:11" ht="12.75">
      <c r="A13" s="226" t="s">
        <v>299</v>
      </c>
      <c r="B13" s="227"/>
      <c r="C13" s="227"/>
      <c r="D13" s="227"/>
      <c r="E13" s="227"/>
      <c r="F13" s="227"/>
      <c r="G13" s="227"/>
      <c r="H13" s="227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23" t="s">
        <v>174</v>
      </c>
      <c r="B14" s="224"/>
      <c r="C14" s="224"/>
      <c r="D14" s="224"/>
      <c r="E14" s="224"/>
      <c r="F14" s="224"/>
      <c r="G14" s="224"/>
      <c r="H14" s="224"/>
      <c r="I14" s="4">
        <v>7</v>
      </c>
      <c r="J14" s="22"/>
      <c r="K14" s="27"/>
    </row>
    <row r="15" spans="1:11" ht="12.75">
      <c r="A15" s="223" t="s">
        <v>175</v>
      </c>
      <c r="B15" s="224"/>
      <c r="C15" s="224"/>
      <c r="D15" s="224"/>
      <c r="E15" s="224"/>
      <c r="F15" s="224"/>
      <c r="G15" s="224"/>
      <c r="H15" s="224"/>
      <c r="I15" s="4">
        <v>8</v>
      </c>
      <c r="J15" s="22"/>
      <c r="K15" s="27"/>
    </row>
    <row r="16" spans="1:11" ht="12.75">
      <c r="A16" s="223" t="s">
        <v>176</v>
      </c>
      <c r="B16" s="224"/>
      <c r="C16" s="224"/>
      <c r="D16" s="224"/>
      <c r="E16" s="224"/>
      <c r="F16" s="224"/>
      <c r="G16" s="224"/>
      <c r="H16" s="224"/>
      <c r="I16" s="4">
        <v>9</v>
      </c>
      <c r="J16" s="22"/>
      <c r="K16" s="27"/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4"/>
      <c r="I17" s="4">
        <v>10</v>
      </c>
      <c r="J17" s="22"/>
      <c r="K17" s="27"/>
    </row>
    <row r="18" spans="1:11" ht="12.75">
      <c r="A18" s="223" t="s">
        <v>178</v>
      </c>
      <c r="B18" s="224"/>
      <c r="C18" s="224"/>
      <c r="D18" s="224"/>
      <c r="E18" s="224"/>
      <c r="F18" s="224"/>
      <c r="G18" s="224"/>
      <c r="H18" s="224"/>
      <c r="I18" s="4">
        <v>11</v>
      </c>
      <c r="J18" s="22"/>
      <c r="K18" s="27"/>
    </row>
    <row r="19" spans="1:11" ht="12.75">
      <c r="A19" s="223" t="s">
        <v>179</v>
      </c>
      <c r="B19" s="224"/>
      <c r="C19" s="224"/>
      <c r="D19" s="224"/>
      <c r="E19" s="224"/>
      <c r="F19" s="224"/>
      <c r="G19" s="224"/>
      <c r="H19" s="224"/>
      <c r="I19" s="4">
        <v>12</v>
      </c>
      <c r="J19" s="22"/>
      <c r="K19" s="27"/>
    </row>
    <row r="20" spans="1:11" ht="12.75">
      <c r="A20" s="226" t="s">
        <v>75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26" t="s">
        <v>145</v>
      </c>
      <c r="B21" s="285"/>
      <c r="C21" s="285"/>
      <c r="D21" s="285"/>
      <c r="E21" s="285"/>
      <c r="F21" s="285"/>
      <c r="G21" s="285"/>
      <c r="H21" s="286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32" t="s">
        <v>146</v>
      </c>
      <c r="B22" s="287"/>
      <c r="C22" s="287"/>
      <c r="D22" s="287"/>
      <c r="E22" s="287"/>
      <c r="F22" s="287"/>
      <c r="G22" s="287"/>
      <c r="H22" s="288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70" t="s">
        <v>230</v>
      </c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23" t="s">
        <v>236</v>
      </c>
      <c r="B24" s="224"/>
      <c r="C24" s="224"/>
      <c r="D24" s="224"/>
      <c r="E24" s="224"/>
      <c r="F24" s="224"/>
      <c r="G24" s="224"/>
      <c r="H24" s="224"/>
      <c r="I24" s="4">
        <v>16</v>
      </c>
      <c r="J24" s="22"/>
      <c r="K24" s="27"/>
    </row>
    <row r="25" spans="1:11" ht="12.75">
      <c r="A25" s="223" t="s">
        <v>237</v>
      </c>
      <c r="B25" s="224"/>
      <c r="C25" s="224"/>
      <c r="D25" s="224"/>
      <c r="E25" s="224"/>
      <c r="F25" s="224"/>
      <c r="G25" s="224"/>
      <c r="H25" s="224"/>
      <c r="I25" s="4">
        <v>17</v>
      </c>
      <c r="J25" s="22"/>
      <c r="K25" s="27"/>
    </row>
    <row r="26" spans="1:11" ht="12.75">
      <c r="A26" s="223" t="s">
        <v>76</v>
      </c>
      <c r="B26" s="224"/>
      <c r="C26" s="224"/>
      <c r="D26" s="224"/>
      <c r="E26" s="224"/>
      <c r="F26" s="224"/>
      <c r="G26" s="224"/>
      <c r="H26" s="224"/>
      <c r="I26" s="4">
        <v>18</v>
      </c>
      <c r="J26" s="22"/>
      <c r="K26" s="27"/>
    </row>
    <row r="27" spans="1:11" ht="12.75">
      <c r="A27" s="223" t="s">
        <v>77</v>
      </c>
      <c r="B27" s="224"/>
      <c r="C27" s="224"/>
      <c r="D27" s="224"/>
      <c r="E27" s="224"/>
      <c r="F27" s="224"/>
      <c r="G27" s="224"/>
      <c r="H27" s="224"/>
      <c r="I27" s="4">
        <v>19</v>
      </c>
      <c r="J27" s="22"/>
      <c r="K27" s="27"/>
    </row>
    <row r="28" spans="1:11" ht="12.75">
      <c r="A28" s="223" t="s">
        <v>238</v>
      </c>
      <c r="B28" s="224"/>
      <c r="C28" s="224"/>
      <c r="D28" s="224"/>
      <c r="E28" s="224"/>
      <c r="F28" s="224"/>
      <c r="G28" s="224"/>
      <c r="H28" s="224"/>
      <c r="I28" s="4">
        <v>20</v>
      </c>
      <c r="J28" s="22"/>
      <c r="K28" s="27"/>
    </row>
    <row r="29" spans="1:11" ht="12.75">
      <c r="A29" s="226" t="s">
        <v>153</v>
      </c>
      <c r="B29" s="227"/>
      <c r="C29" s="227"/>
      <c r="D29" s="227"/>
      <c r="E29" s="227"/>
      <c r="F29" s="227"/>
      <c r="G29" s="227"/>
      <c r="H29" s="227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23" t="s">
        <v>2</v>
      </c>
      <c r="B30" s="224"/>
      <c r="C30" s="224"/>
      <c r="D30" s="224"/>
      <c r="E30" s="224"/>
      <c r="F30" s="224"/>
      <c r="G30" s="224"/>
      <c r="H30" s="224"/>
      <c r="I30" s="4">
        <v>22</v>
      </c>
      <c r="J30" s="22"/>
      <c r="K30" s="27"/>
    </row>
    <row r="31" spans="1:11" ht="12.75">
      <c r="A31" s="223" t="s">
        <v>3</v>
      </c>
      <c r="B31" s="224"/>
      <c r="C31" s="224"/>
      <c r="D31" s="224"/>
      <c r="E31" s="224"/>
      <c r="F31" s="224"/>
      <c r="G31" s="224"/>
      <c r="H31" s="224"/>
      <c r="I31" s="4">
        <v>23</v>
      </c>
      <c r="J31" s="22"/>
      <c r="K31" s="27"/>
    </row>
    <row r="32" spans="1:11" ht="12.75">
      <c r="A32" s="223" t="s">
        <v>4</v>
      </c>
      <c r="B32" s="224"/>
      <c r="C32" s="224"/>
      <c r="D32" s="224"/>
      <c r="E32" s="224"/>
      <c r="F32" s="224"/>
      <c r="G32" s="224"/>
      <c r="H32" s="224"/>
      <c r="I32" s="4">
        <v>24</v>
      </c>
      <c r="J32" s="22"/>
      <c r="K32" s="27"/>
    </row>
    <row r="33" spans="1:11" ht="12.75">
      <c r="A33" s="226" t="s">
        <v>78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26" t="s">
        <v>147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26" t="s">
        <v>148</v>
      </c>
      <c r="B35" s="227"/>
      <c r="C35" s="227"/>
      <c r="D35" s="227"/>
      <c r="E35" s="227"/>
      <c r="F35" s="227"/>
      <c r="G35" s="227"/>
      <c r="H35" s="227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70" t="s">
        <v>231</v>
      </c>
      <c r="B36" s="271"/>
      <c r="C36" s="271"/>
      <c r="D36" s="271"/>
      <c r="E36" s="271"/>
      <c r="F36" s="271"/>
      <c r="G36" s="271"/>
      <c r="H36" s="271"/>
      <c r="I36" s="272">
        <v>0</v>
      </c>
      <c r="J36" s="272"/>
      <c r="K36" s="273"/>
    </row>
    <row r="37" spans="1:11" ht="12.75">
      <c r="A37" s="223" t="s">
        <v>245</v>
      </c>
      <c r="B37" s="224"/>
      <c r="C37" s="224"/>
      <c r="D37" s="224"/>
      <c r="E37" s="224"/>
      <c r="F37" s="224"/>
      <c r="G37" s="224"/>
      <c r="H37" s="224"/>
      <c r="I37" s="4">
        <v>28</v>
      </c>
      <c r="J37" s="22"/>
      <c r="K37" s="27"/>
    </row>
    <row r="38" spans="1:11" ht="12.75">
      <c r="A38" s="223" t="s">
        <v>56</v>
      </c>
      <c r="B38" s="224"/>
      <c r="C38" s="224"/>
      <c r="D38" s="224"/>
      <c r="E38" s="224"/>
      <c r="F38" s="224"/>
      <c r="G38" s="224"/>
      <c r="H38" s="224"/>
      <c r="I38" s="4">
        <v>29</v>
      </c>
      <c r="J38" s="22"/>
      <c r="K38" s="27"/>
    </row>
    <row r="39" spans="1:11" ht="12.75">
      <c r="A39" s="223" t="s">
        <v>57</v>
      </c>
      <c r="B39" s="224"/>
      <c r="C39" s="224"/>
      <c r="D39" s="224"/>
      <c r="E39" s="224"/>
      <c r="F39" s="224"/>
      <c r="G39" s="224"/>
      <c r="H39" s="224"/>
      <c r="I39" s="4">
        <v>30</v>
      </c>
      <c r="J39" s="22"/>
      <c r="K39" s="27"/>
    </row>
    <row r="40" spans="1:11" ht="12.75">
      <c r="A40" s="226" t="s">
        <v>79</v>
      </c>
      <c r="B40" s="227"/>
      <c r="C40" s="227"/>
      <c r="D40" s="227"/>
      <c r="E40" s="227"/>
      <c r="F40" s="227"/>
      <c r="G40" s="227"/>
      <c r="H40" s="227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23" t="s">
        <v>58</v>
      </c>
      <c r="B41" s="224"/>
      <c r="C41" s="224"/>
      <c r="D41" s="224"/>
      <c r="E41" s="224"/>
      <c r="F41" s="224"/>
      <c r="G41" s="224"/>
      <c r="H41" s="224"/>
      <c r="I41" s="4">
        <v>32</v>
      </c>
      <c r="J41" s="22"/>
      <c r="K41" s="27"/>
    </row>
    <row r="42" spans="1:11" ht="12.75">
      <c r="A42" s="223" t="s">
        <v>59</v>
      </c>
      <c r="B42" s="224"/>
      <c r="C42" s="224"/>
      <c r="D42" s="224"/>
      <c r="E42" s="224"/>
      <c r="F42" s="224"/>
      <c r="G42" s="224"/>
      <c r="H42" s="224"/>
      <c r="I42" s="4">
        <v>33</v>
      </c>
      <c r="J42" s="22"/>
      <c r="K42" s="27"/>
    </row>
    <row r="43" spans="1:11" ht="12.75">
      <c r="A43" s="223" t="s">
        <v>60</v>
      </c>
      <c r="B43" s="224"/>
      <c r="C43" s="224"/>
      <c r="D43" s="224"/>
      <c r="E43" s="224"/>
      <c r="F43" s="224"/>
      <c r="G43" s="224"/>
      <c r="H43" s="224"/>
      <c r="I43" s="4">
        <v>34</v>
      </c>
      <c r="J43" s="22"/>
      <c r="K43" s="27"/>
    </row>
    <row r="44" spans="1:11" ht="12.75">
      <c r="A44" s="223" t="s">
        <v>61</v>
      </c>
      <c r="B44" s="224"/>
      <c r="C44" s="224"/>
      <c r="D44" s="224"/>
      <c r="E44" s="224"/>
      <c r="F44" s="224"/>
      <c r="G44" s="224"/>
      <c r="H44" s="224"/>
      <c r="I44" s="4">
        <v>35</v>
      </c>
      <c r="J44" s="22"/>
      <c r="K44" s="27"/>
    </row>
    <row r="45" spans="1:11" ht="12.75">
      <c r="A45" s="223" t="s">
        <v>62</v>
      </c>
      <c r="B45" s="224"/>
      <c r="C45" s="224"/>
      <c r="D45" s="224"/>
      <c r="E45" s="224"/>
      <c r="F45" s="224"/>
      <c r="G45" s="224"/>
      <c r="H45" s="224"/>
      <c r="I45" s="4">
        <v>36</v>
      </c>
      <c r="J45" s="22"/>
      <c r="K45" s="27"/>
    </row>
    <row r="46" spans="1:11" ht="12.75">
      <c r="A46" s="226" t="s">
        <v>204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26" t="s">
        <v>233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26" t="s">
        <v>234</v>
      </c>
      <c r="B48" s="227"/>
      <c r="C48" s="227"/>
      <c r="D48" s="227"/>
      <c r="E48" s="227"/>
      <c r="F48" s="227"/>
      <c r="G48" s="227"/>
      <c r="H48" s="227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26" t="s">
        <v>205</v>
      </c>
      <c r="B49" s="227"/>
      <c r="C49" s="227"/>
      <c r="D49" s="227"/>
      <c r="E49" s="227"/>
      <c r="F49" s="227"/>
      <c r="G49" s="227"/>
      <c r="H49" s="227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26" t="s">
        <v>40</v>
      </c>
      <c r="B50" s="227"/>
      <c r="C50" s="227"/>
      <c r="D50" s="227"/>
      <c r="E50" s="227"/>
      <c r="F50" s="227"/>
      <c r="G50" s="227"/>
      <c r="H50" s="227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26" t="s">
        <v>232</v>
      </c>
      <c r="B51" s="227"/>
      <c r="C51" s="227"/>
      <c r="D51" s="227"/>
      <c r="E51" s="227"/>
      <c r="F51" s="227"/>
      <c r="G51" s="227"/>
      <c r="H51" s="227"/>
      <c r="I51" s="4">
        <v>42</v>
      </c>
      <c r="J51" s="22"/>
      <c r="K51" s="27"/>
    </row>
    <row r="52" spans="1:11" ht="12.75">
      <c r="A52" s="226" t="s">
        <v>274</v>
      </c>
      <c r="B52" s="227"/>
      <c r="C52" s="227"/>
      <c r="D52" s="227"/>
      <c r="E52" s="227"/>
      <c r="F52" s="227"/>
      <c r="G52" s="227"/>
      <c r="H52" s="227"/>
      <c r="I52" s="4">
        <v>43</v>
      </c>
      <c r="J52" s="22"/>
      <c r="K52" s="27"/>
    </row>
    <row r="53" spans="1:11" ht="12.75">
      <c r="A53" s="226" t="s">
        <v>275</v>
      </c>
      <c r="B53" s="227"/>
      <c r="C53" s="227"/>
      <c r="D53" s="227"/>
      <c r="E53" s="227"/>
      <c r="F53" s="227"/>
      <c r="G53" s="227"/>
      <c r="H53" s="227"/>
      <c r="I53" s="4">
        <v>44</v>
      </c>
      <c r="J53" s="22"/>
      <c r="K53" s="27"/>
    </row>
    <row r="54" spans="1:11" ht="12.75">
      <c r="A54" s="232" t="s">
        <v>276</v>
      </c>
      <c r="B54" s="233"/>
      <c r="C54" s="233"/>
      <c r="D54" s="233"/>
      <c r="E54" s="233"/>
      <c r="F54" s="233"/>
      <c r="G54" s="233"/>
      <c r="H54" s="233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95" t="s">
        <v>246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7">
      <selection activeCell="A11" sqref="A11:H11"/>
    </sheetView>
  </sheetViews>
  <sheetFormatPr defaultColWidth="9.140625" defaultRowHeight="12.75"/>
  <cols>
    <col min="1" max="4" width="9.140625" style="102" customWidth="1"/>
    <col min="5" max="5" width="10.140625" style="102" bestFit="1" customWidth="1"/>
    <col min="6" max="9" width="9.140625" style="102" customWidth="1"/>
    <col min="10" max="10" width="10.8515625" style="102" customWidth="1"/>
    <col min="11" max="11" width="10.7109375" style="102" customWidth="1"/>
    <col min="12" max="16384" width="9.140625" style="102" customWidth="1"/>
  </cols>
  <sheetData>
    <row r="1" spans="1:12" ht="12.75">
      <c r="A1" s="305" t="s">
        <v>387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101"/>
    </row>
    <row r="2" spans="1:12" ht="15.75">
      <c r="A2" s="99"/>
      <c r="B2" s="100"/>
      <c r="C2" s="290" t="s">
        <v>388</v>
      </c>
      <c r="D2" s="290"/>
      <c r="E2" s="104">
        <v>40179</v>
      </c>
      <c r="F2" s="103" t="s">
        <v>353</v>
      </c>
      <c r="G2" s="291">
        <v>40543</v>
      </c>
      <c r="H2" s="292"/>
      <c r="I2" s="100"/>
      <c r="J2" s="100"/>
      <c r="K2" s="100"/>
      <c r="L2" s="105"/>
    </row>
    <row r="3" spans="1:11" ht="24" thickBot="1">
      <c r="A3" s="293" t="s">
        <v>89</v>
      </c>
      <c r="B3" s="293"/>
      <c r="C3" s="293"/>
      <c r="D3" s="293"/>
      <c r="E3" s="293"/>
      <c r="F3" s="293"/>
      <c r="G3" s="293"/>
      <c r="H3" s="293"/>
      <c r="I3" s="106" t="s">
        <v>411</v>
      </c>
      <c r="J3" s="107" t="s">
        <v>221</v>
      </c>
      <c r="K3" s="107" t="s">
        <v>222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09">
        <v>2</v>
      </c>
      <c r="J4" s="108" t="s">
        <v>389</v>
      </c>
      <c r="K4" s="108" t="s">
        <v>390</v>
      </c>
    </row>
    <row r="5" spans="1:11" ht="12.75">
      <c r="A5" s="295" t="s">
        <v>391</v>
      </c>
      <c r="B5" s="296"/>
      <c r="C5" s="296"/>
      <c r="D5" s="296"/>
      <c r="E5" s="296"/>
      <c r="F5" s="296"/>
      <c r="G5" s="296"/>
      <c r="H5" s="296"/>
      <c r="I5" s="110">
        <v>1</v>
      </c>
      <c r="J5" s="111">
        <v>170514000</v>
      </c>
      <c r="K5" s="111">
        <v>170514000</v>
      </c>
    </row>
    <row r="6" spans="1:11" ht="12.75">
      <c r="A6" s="295" t="s">
        <v>392</v>
      </c>
      <c r="B6" s="296"/>
      <c r="C6" s="296"/>
      <c r="D6" s="296"/>
      <c r="E6" s="296"/>
      <c r="F6" s="296"/>
      <c r="G6" s="296"/>
      <c r="H6" s="296"/>
      <c r="I6" s="110">
        <v>2</v>
      </c>
      <c r="J6" s="112">
        <v>11541216</v>
      </c>
      <c r="K6" s="112">
        <v>11541216</v>
      </c>
    </row>
    <row r="7" spans="1:11" ht="12.75">
      <c r="A7" s="295" t="s">
        <v>393</v>
      </c>
      <c r="B7" s="296"/>
      <c r="C7" s="296"/>
      <c r="D7" s="296"/>
      <c r="E7" s="296"/>
      <c r="F7" s="296"/>
      <c r="G7" s="296"/>
      <c r="H7" s="296"/>
      <c r="I7" s="110">
        <v>3</v>
      </c>
      <c r="J7" s="112">
        <v>44405952</v>
      </c>
      <c r="K7" s="112">
        <v>43365497</v>
      </c>
    </row>
    <row r="8" spans="1:11" ht="12.75">
      <c r="A8" s="295" t="s">
        <v>394</v>
      </c>
      <c r="B8" s="296"/>
      <c r="C8" s="296"/>
      <c r="D8" s="296"/>
      <c r="E8" s="296"/>
      <c r="F8" s="296"/>
      <c r="G8" s="296"/>
      <c r="H8" s="296"/>
      <c r="I8" s="110">
        <v>4</v>
      </c>
      <c r="J8" s="112">
        <v>61767486</v>
      </c>
      <c r="K8" s="112">
        <v>74030228</v>
      </c>
    </row>
    <row r="9" spans="1:11" ht="12.75">
      <c r="A9" s="295" t="s">
        <v>395</v>
      </c>
      <c r="B9" s="296"/>
      <c r="C9" s="296"/>
      <c r="D9" s="296"/>
      <c r="E9" s="296"/>
      <c r="F9" s="296"/>
      <c r="G9" s="296"/>
      <c r="H9" s="296"/>
      <c r="I9" s="110">
        <v>5</v>
      </c>
      <c r="J9" s="112">
        <v>11947907</v>
      </c>
      <c r="K9" s="112">
        <v>11717592</v>
      </c>
    </row>
    <row r="10" spans="1:11" ht="12.75">
      <c r="A10" s="295" t="s">
        <v>396</v>
      </c>
      <c r="B10" s="296"/>
      <c r="C10" s="296"/>
      <c r="D10" s="296"/>
      <c r="E10" s="296"/>
      <c r="F10" s="296"/>
      <c r="G10" s="296"/>
      <c r="H10" s="296"/>
      <c r="I10" s="110">
        <v>6</v>
      </c>
      <c r="J10" s="112"/>
      <c r="K10" s="112"/>
    </row>
    <row r="11" spans="1:11" ht="12.75">
      <c r="A11" s="295" t="s">
        <v>397</v>
      </c>
      <c r="B11" s="296"/>
      <c r="C11" s="296"/>
      <c r="D11" s="296"/>
      <c r="E11" s="296"/>
      <c r="F11" s="296"/>
      <c r="G11" s="296"/>
      <c r="H11" s="296"/>
      <c r="I11" s="110">
        <v>7</v>
      </c>
      <c r="J11" s="112"/>
      <c r="K11" s="112"/>
    </row>
    <row r="12" spans="1:11" ht="12.75">
      <c r="A12" s="295" t="s">
        <v>398</v>
      </c>
      <c r="B12" s="296"/>
      <c r="C12" s="296"/>
      <c r="D12" s="296"/>
      <c r="E12" s="296"/>
      <c r="F12" s="296"/>
      <c r="G12" s="296"/>
      <c r="H12" s="296"/>
      <c r="I12" s="110">
        <v>8</v>
      </c>
      <c r="J12" s="112">
        <v>11211236</v>
      </c>
      <c r="K12" s="112">
        <v>2496560</v>
      </c>
    </row>
    <row r="13" spans="1:11" ht="12.75">
      <c r="A13" s="295" t="s">
        <v>399</v>
      </c>
      <c r="B13" s="296"/>
      <c r="C13" s="296"/>
      <c r="D13" s="296"/>
      <c r="E13" s="296"/>
      <c r="F13" s="296"/>
      <c r="G13" s="296"/>
      <c r="H13" s="296"/>
      <c r="I13" s="110">
        <v>9</v>
      </c>
      <c r="J13" s="112"/>
      <c r="K13" s="112"/>
    </row>
    <row r="14" spans="1:11" ht="12.75">
      <c r="A14" s="297" t="s">
        <v>400</v>
      </c>
      <c r="B14" s="298"/>
      <c r="C14" s="298"/>
      <c r="D14" s="298"/>
      <c r="E14" s="298"/>
      <c r="F14" s="298"/>
      <c r="G14" s="298"/>
      <c r="H14" s="298"/>
      <c r="I14" s="110">
        <v>10</v>
      </c>
      <c r="J14" s="113">
        <f>SUM(J5:J13)</f>
        <v>311387797</v>
      </c>
      <c r="K14" s="113">
        <f>SUM(K5:K13)</f>
        <v>313665093</v>
      </c>
    </row>
    <row r="15" spans="1:11" ht="12.75">
      <c r="A15" s="295" t="s">
        <v>401</v>
      </c>
      <c r="B15" s="296"/>
      <c r="C15" s="296"/>
      <c r="D15" s="296"/>
      <c r="E15" s="296"/>
      <c r="F15" s="296"/>
      <c r="G15" s="296"/>
      <c r="H15" s="296"/>
      <c r="I15" s="110">
        <v>11</v>
      </c>
      <c r="J15" s="112"/>
      <c r="K15" s="112"/>
    </row>
    <row r="16" spans="1:11" ht="12.75">
      <c r="A16" s="295" t="s">
        <v>402</v>
      </c>
      <c r="B16" s="296"/>
      <c r="C16" s="296"/>
      <c r="D16" s="296"/>
      <c r="E16" s="296"/>
      <c r="F16" s="296"/>
      <c r="G16" s="296"/>
      <c r="H16" s="296"/>
      <c r="I16" s="110">
        <v>12</v>
      </c>
      <c r="J16" s="112"/>
      <c r="K16" s="112"/>
    </row>
    <row r="17" spans="1:11" ht="12.75">
      <c r="A17" s="295" t="s">
        <v>403</v>
      </c>
      <c r="B17" s="296"/>
      <c r="C17" s="296"/>
      <c r="D17" s="296"/>
      <c r="E17" s="296"/>
      <c r="F17" s="296"/>
      <c r="G17" s="296"/>
      <c r="H17" s="296"/>
      <c r="I17" s="110">
        <v>13</v>
      </c>
      <c r="J17" s="112"/>
      <c r="K17" s="112"/>
    </row>
    <row r="18" spans="1:11" ht="12.75">
      <c r="A18" s="295" t="s">
        <v>404</v>
      </c>
      <c r="B18" s="296"/>
      <c r="C18" s="296"/>
      <c r="D18" s="296"/>
      <c r="E18" s="296"/>
      <c r="F18" s="296"/>
      <c r="G18" s="296"/>
      <c r="H18" s="296"/>
      <c r="I18" s="110">
        <v>14</v>
      </c>
      <c r="J18" s="112"/>
      <c r="K18" s="112"/>
    </row>
    <row r="19" spans="1:11" ht="12.75">
      <c r="A19" s="295" t="s">
        <v>405</v>
      </c>
      <c r="B19" s="296"/>
      <c r="C19" s="296"/>
      <c r="D19" s="296"/>
      <c r="E19" s="296"/>
      <c r="F19" s="296"/>
      <c r="G19" s="296"/>
      <c r="H19" s="296"/>
      <c r="I19" s="110">
        <v>15</v>
      </c>
      <c r="J19" s="112"/>
      <c r="K19" s="112"/>
    </row>
    <row r="20" spans="1:11" ht="12.75">
      <c r="A20" s="295" t="s">
        <v>406</v>
      </c>
      <c r="B20" s="296"/>
      <c r="C20" s="296"/>
      <c r="D20" s="296"/>
      <c r="E20" s="296"/>
      <c r="F20" s="296"/>
      <c r="G20" s="296"/>
      <c r="H20" s="296"/>
      <c r="I20" s="110">
        <v>16</v>
      </c>
      <c r="J20" s="112">
        <v>11745016</v>
      </c>
      <c r="K20" s="112">
        <v>9872819</v>
      </c>
    </row>
    <row r="21" spans="1:11" ht="12.75">
      <c r="A21" s="297" t="s">
        <v>407</v>
      </c>
      <c r="B21" s="298"/>
      <c r="C21" s="298"/>
      <c r="D21" s="298"/>
      <c r="E21" s="298"/>
      <c r="F21" s="298"/>
      <c r="G21" s="298"/>
      <c r="H21" s="298"/>
      <c r="I21" s="110">
        <v>17</v>
      </c>
      <c r="J21" s="114">
        <f>SUM(J15:J20)</f>
        <v>11745016</v>
      </c>
      <c r="K21" s="114">
        <f>SUM(K15:K20)</f>
        <v>9872819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408</v>
      </c>
      <c r="B23" s="300"/>
      <c r="C23" s="300"/>
      <c r="D23" s="300"/>
      <c r="E23" s="300"/>
      <c r="F23" s="300"/>
      <c r="G23" s="300"/>
      <c r="H23" s="300"/>
      <c r="I23" s="115">
        <v>18</v>
      </c>
      <c r="J23" s="111">
        <v>311387797</v>
      </c>
      <c r="K23" s="111">
        <v>314665093</v>
      </c>
    </row>
    <row r="24" spans="1:11" ht="23.25" customHeight="1">
      <c r="A24" s="301" t="s">
        <v>409</v>
      </c>
      <c r="B24" s="302"/>
      <c r="C24" s="302"/>
      <c r="D24" s="302"/>
      <c r="E24" s="302"/>
      <c r="F24" s="302"/>
      <c r="G24" s="302"/>
      <c r="H24" s="302"/>
      <c r="I24" s="116">
        <v>19</v>
      </c>
      <c r="J24" s="114">
        <v>11745016</v>
      </c>
      <c r="K24" s="114">
        <v>9872819</v>
      </c>
    </row>
    <row r="25" spans="1:11" ht="30" customHeight="1">
      <c r="A25" s="303" t="s">
        <v>410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sheetData>
    <row r="1" spans="1:10" ht="12.75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311" t="s">
        <v>386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2.75" customHeight="1">
      <c r="A4" s="312" t="s">
        <v>417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2.7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2.7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2.7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2.75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2.7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2.7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2.7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5">
      <c r="A26" s="97"/>
      <c r="B26" s="97"/>
      <c r="C26" s="97"/>
      <c r="D26" s="97"/>
      <c r="E26" s="97"/>
      <c r="F26" s="97"/>
      <c r="G26" s="97"/>
      <c r="H26" s="97"/>
      <c r="I26" s="98"/>
      <c r="J26" s="97"/>
    </row>
    <row r="27" spans="1:10" ht="12.7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2.75">
      <c r="A28" s="97"/>
      <c r="B28" s="97"/>
      <c r="C28" s="97"/>
      <c r="D28" s="97"/>
      <c r="E28" s="97"/>
      <c r="F28" s="97"/>
      <c r="G28" s="97"/>
      <c r="H28" s="97"/>
      <c r="I28" s="97"/>
      <c r="J28" s="9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 </cp:lastModifiedBy>
  <cp:lastPrinted>2011-04-29T07:20:43Z</cp:lastPrinted>
  <dcterms:created xsi:type="dcterms:W3CDTF">2008-10-17T11:51:54Z</dcterms:created>
  <dcterms:modified xsi:type="dcterms:W3CDTF">2011-04-29T13:40:20Z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