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60" windowWidth="21840" windowHeight="11925"/>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45621"/>
</workbook>
</file>

<file path=xl/calcChain.xml><?xml version="1.0" encoding="utf-8"?>
<calcChain xmlns="http://schemas.openxmlformats.org/spreadsheetml/2006/main">
  <c r="I33" i="21" l="1"/>
  <c r="H53" i="18" l="1"/>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E26" i="22"/>
  <c r="F9" i="22"/>
  <c r="G9" i="22"/>
  <c r="H9" i="22"/>
  <c r="H26" i="22" s="1"/>
  <c r="I9" i="22"/>
  <c r="I26" i="22" s="1"/>
  <c r="J9" i="22"/>
  <c r="J26" i="22" s="1"/>
  <c r="K9" i="22"/>
  <c r="K26" i="22" s="1"/>
  <c r="L9" i="22"/>
  <c r="L26" i="22" s="1"/>
  <c r="M9" i="22"/>
  <c r="M26" i="22" s="1"/>
  <c r="N9" i="22"/>
  <c r="N26" i="22" s="1"/>
  <c r="O9" i="22"/>
  <c r="O26" i="22" s="1"/>
  <c r="P9" i="22"/>
  <c r="P26" i="22" s="1"/>
  <c r="Q9" i="22"/>
  <c r="Q26" i="22" s="1"/>
  <c r="F26" i="22"/>
  <c r="G26" i="22"/>
  <c r="E9" i="22"/>
  <c r="I59" i="21"/>
  <c r="H59" i="21"/>
  <c r="I51" i="21"/>
  <c r="H51" i="21"/>
  <c r="H44" i="21"/>
  <c r="I44" i="21"/>
  <c r="I57" i="19"/>
  <c r="H57" i="19"/>
  <c r="I45" i="19"/>
  <c r="H45" i="19"/>
  <c r="I39" i="19"/>
  <c r="H39" i="19"/>
  <c r="H52" i="18"/>
  <c r="I52" i="18"/>
  <c r="I48" i="18"/>
  <c r="H48" i="18"/>
  <c r="H42" i="18"/>
  <c r="I42" i="18"/>
  <c r="I29" i="18"/>
  <c r="H29" i="18"/>
  <c r="H25" i="18"/>
  <c r="I25" i="18"/>
  <c r="I22" i="18"/>
  <c r="H22" i="18"/>
  <c r="I18" i="18"/>
  <c r="H18" i="18"/>
  <c r="I13" i="18"/>
  <c r="H13" i="18"/>
  <c r="I9" i="18"/>
  <c r="H9" i="18"/>
  <c r="H43" i="19" l="1"/>
  <c r="H41" i="19"/>
  <c r="I43" i="19"/>
  <c r="I41" i="19"/>
  <c r="H63" i="18"/>
  <c r="H78" i="18" s="1"/>
  <c r="I63" i="18"/>
  <c r="I78" i="18" s="1"/>
  <c r="R9" i="22"/>
  <c r="R26" i="22"/>
  <c r="H60" i="21"/>
  <c r="H63" i="21" s="1"/>
  <c r="I60" i="21"/>
  <c r="I63" i="21" s="1"/>
  <c r="I40" i="18"/>
  <c r="H40" i="18"/>
  <c r="I44" i="19"/>
  <c r="H44" i="19"/>
  <c r="H66" i="19" l="1"/>
  <c r="H68" i="19" s="1"/>
  <c r="I66" i="19"/>
  <c r="I68" i="19" s="1"/>
</calcChain>
</file>

<file path=xl/sharedStrings.xml><?xml version="1.0" encoding="utf-8"?>
<sst xmlns="http://schemas.openxmlformats.org/spreadsheetml/2006/main" count="333" uniqueCount="298">
  <si>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</si>
  <si>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</si>
  <si>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</si>
  <si>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</si>
  <si>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</si>
  <si>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</si>
  <si>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</si>
  <si>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</si>
  <si>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</si>
  <si>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</si>
  <si>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</si>
  <si>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</si>
  <si>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</si>
  <si>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</si>
  <si>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</si>
  <si>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</si>
  <si>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</si>
  <si>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</si>
  <si>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</si>
  <si>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</si>
  <si>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</si>
  <si>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</si>
  <si>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</si>
  <si>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</si>
  <si>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</si>
  <si>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</si>
  <si>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</si>
  <si>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</si>
  <si>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</si>
  <si>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</si>
  <si>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</si>
  <si>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</si>
  <si>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</si>
  <si>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</si>
  <si>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</si>
  <si>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</si>
  <si>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</si>
  <si>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</si>
  <si>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</si>
  <si>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</si>
  <si>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</si>
  <si>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</si>
  <si>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</si>
  <si>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</si>
  <si>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</si>
  <si>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</si>
  <si>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</si>
  <si>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</si>
  <si>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</si>
  <si>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</si>
  <si>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</si>
  <si>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</si>
  <si>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</si>
  <si>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</si>
  <si>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</si>
  <si>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</si>
  <si>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</si>
  <si>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</si>
  <si>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</si>
  <si>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</si>
  <si>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</si>
  <si>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</si>
  <si>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</si>
  <si>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</si>
  <si>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</si>
  <si>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</si>
  <si>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</si>
  <si>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</si>
  <si>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</si>
  <si>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</si>
  <si>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</si>
  <si>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</si>
  <si>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</si>
  <si>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</si>
  <si>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</si>
  <si>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</si>
  <si>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</si>
  <si>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</si>
  <si>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</si>
  <si>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</si>
  <si>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</si>
  <si>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</si>
  <si>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</si>
  <si>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</si>
  <si>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</si>
  <si>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</si>
  <si>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</si>
  <si>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</si>
  <si>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</si>
  <si>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</si>
  <si>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</si>
  <si>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</si>
  <si>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</si>
  <si>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</si>
  <si>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</si>
  <si>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</si>
  <si>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</si>
  <si>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</si>
  <si>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</si>
  <si>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</si>
  <si>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</si>
  <si>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</si>
  <si>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</si>
  <si>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</si>
  <si>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</si>
  <si>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</si>
  <si>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</si>
  <si>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</si>
  <si>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</si>
  <si>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</si>
  <si>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</si>
  <si>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</si>
  <si>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</si>
  <si>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</si>
  <si>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</si>
  <si>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</si>
  <si>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</si>
  <si>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</si>
  <si>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</si>
  <si>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</si>
  <si>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</si>
  <si>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</si>
  <si>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</si>
  <si>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</si>
  <si>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</si>
  <si>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</si>
  <si>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</si>
  <si>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</si>
  <si>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</si>
  <si>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</si>
  <si>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</si>
  <si>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</si>
  <si>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</si>
  <si>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</si>
  <si>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</si>
  <si>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</si>
  <si>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</si>
  <si>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</si>
  <si>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</si>
  <si>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</si>
  <si>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</si>
  <si>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</si>
  <si>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</si>
  <si>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</si>
  <si>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</si>
  <si>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</si>
  <si>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</si>
  <si>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</si>
  <si>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</si>
  <si>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</si>
  <si>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</si>
  <si>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</si>
  <si>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</si>
  <si>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</si>
  <si>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</si>
  <si>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</si>
  <si>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</si>
  <si>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</si>
  <si>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</si>
  <si>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</si>
  <si>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</si>
  <si>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</si>
  <si>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</si>
  <si>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</si>
  <si>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</si>
  <si>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</si>
  <si>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</si>
  <si>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</si>
  <si>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</si>
  <si>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</si>
  <si>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</si>
  <si>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</si>
  <si>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</si>
  <si>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</si>
  <si>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</si>
  <si>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</si>
  <si>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</si>
  <si>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</si>
  <si>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</si>
  <si>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</si>
  <si>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</si>
  <si>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</si>
  <si>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</si>
  <si>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</si>
  <si>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</si>
  <si>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</si>
  <si>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</si>
  <si>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</si>
  <si>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</si>
  <si>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</si>
  <si>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</si>
  <si>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</si>
  <si>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</si>
  <si>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</si>
  <si>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</si>
  <si>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</si>
  <si>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</si>
  <si>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</si>
  <si>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</si>
  <si>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</si>
  <si>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</si>
  <si>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</si>
  <si>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</si>
  <si>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</si>
  <si>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</si>
  <si>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</si>
  <si>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</si>
  <si>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</si>
  <si>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</si>
  <si>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</si>
  <si>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</si>
  <si>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</si>
  <si>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</si>
  <si>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</si>
  <si>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</si>
  <si>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</si>
  <si>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</si>
  <si>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</si>
  <si>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</si>
  <si>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</si>
  <si>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</si>
  <si>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</si>
  <si>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</si>
  <si>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</si>
  <si>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</si>
  <si>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</si>
  <si>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</si>
  <si>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</si>
  <si>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</si>
  <si>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</si>
  <si>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</si>
  <si>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</si>
  <si>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</si>
  <si>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</si>
  <si>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</si>
  <si>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</si>
  <si>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</si>
  <si>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</si>
  <si>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</si>
  <si>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</si>
  <si>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</si>
  <si>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</si>
  <si>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</si>
  <si>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</si>
  <si>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</si>
  <si>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</si>
  <si>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</si>
  <si>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</si>
  <si>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</si>
  <si>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</si>
  <si>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</si>
  <si>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</si>
  <si>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</si>
  <si>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</si>
  <si>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</si>
  <si>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</si>
  <si>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</si>
  <si>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</si>
  <si>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</si>
  <si>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</si>
  <si>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</si>
  <si>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</si>
  <si>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</si>
  <si>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</si>
  <si>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</si>
  <si>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</si>
  <si>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</si>
  <si>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</si>
  <si>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</si>
  <si>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</si>
  <si>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</si>
  <si>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</si>
  <si>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</si>
  <si>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</si>
  <si>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</si>
  <si>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</si>
  <si>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</si>
  <si>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</si>
  <si>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</si>
  <si>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SLATINSKA BANKA d.d. SLATINA</t>
  </si>
  <si>
    <t>SLATINA</t>
  </si>
  <si>
    <t>VLADIMIRA NAZORA 2</t>
  </si>
  <si>
    <t>www.slatinska-banka.hr</t>
  </si>
  <si>
    <t>54930031QFC4ME17BK12</t>
  </si>
  <si>
    <t>MEDVED DANIJELA</t>
  </si>
  <si>
    <t>033/637-050</t>
  </si>
  <si>
    <t>BDO CROATIA d.o.o. ZAGREB</t>
  </si>
  <si>
    <t>Marija Draginić</t>
  </si>
  <si>
    <t>slatinska-banka@slatinska-banka.hr</t>
  </si>
  <si>
    <t>stanje na dan 31.12.2018</t>
  </si>
  <si>
    <t>Obveznik:SLATINSKA BANKA DD SLATINA</t>
  </si>
  <si>
    <t>u razdoblju 01.01.2018 do 31.12.2018</t>
  </si>
  <si>
    <t>Obveznik: SLATINSKA BANKA DD SLATINA__________________________________________________________________________</t>
  </si>
  <si>
    <t>u razdoblju 01.01.2018 do31.12.2018</t>
  </si>
  <si>
    <t>Obveznik: SLATINSKA BANKA D.D. SLATINA</t>
  </si>
  <si>
    <t>1057</t>
  </si>
  <si>
    <t>TURBINA d.o.o.</t>
  </si>
  <si>
    <t>INDUSTRIJSKA BB, SLATINA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</si>
</sst>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0">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32" workbookViewId="0">
      <selection activeCell="E46" sqref="E46:I46"/>
    </sheetView>
  </sheetViews>
  <sheetFormatPr defaultRowHeight="12.75"/>
  <cols>
    <col min="7" max="7" width="9.7109375" customWidth="1"/>
  </cols>
  <sheetData>
    <row r="1" spans="1:10" ht="15.75">
      <c r="A1" s="105"/>
      <c r="B1" s="106"/>
      <c r="C1" s="106"/>
      <c r="D1" s="21"/>
      <c r="E1" s="21"/>
      <c r="F1" s="21"/>
      <c r="G1" s="21"/>
      <c r="H1" s="21"/>
      <c r="I1" s="21"/>
      <c r="J1" s="22"/>
    </row>
    <row r="2" spans="1:10" ht="14.45" customHeight="1">
      <c r="A2" s="107" t="s">
        <v>252</v>
      </c>
      <c r="B2" s="108"/>
      <c r="C2" s="108"/>
      <c r="D2" s="108"/>
      <c r="E2" s="108"/>
      <c r="F2" s="108"/>
      <c r="G2" s="108"/>
      <c r="H2" s="108"/>
      <c r="I2" s="108"/>
      <c r="J2" s="109"/>
    </row>
    <row r="3" spans="1:10" ht="15">
      <c r="A3" s="84"/>
      <c r="B3" s="85"/>
      <c r="C3" s="85"/>
      <c r="D3" s="85"/>
      <c r="E3" s="85"/>
      <c r="F3" s="85"/>
      <c r="G3" s="85"/>
      <c r="H3" s="85"/>
      <c r="I3" s="85"/>
      <c r="J3" s="86"/>
    </row>
    <row r="4" spans="1:10" ht="33.6" customHeight="1">
      <c r="A4" s="110" t="s">
        <v>237</v>
      </c>
      <c r="B4" s="111"/>
      <c r="C4" s="111"/>
      <c r="D4" s="111"/>
      <c r="E4" s="112">
        <v>43101</v>
      </c>
      <c r="F4" s="113"/>
      <c r="G4" s="77" t="s">
        <v>0</v>
      </c>
      <c r="H4" s="112">
        <v>43465</v>
      </c>
      <c r="I4" s="113"/>
      <c r="J4" s="23"/>
    </row>
    <row r="5" spans="1:10" s="89" customFormat="1" ht="10.15" customHeight="1">
      <c r="A5" s="114"/>
      <c r="B5" s="115"/>
      <c r="C5" s="115"/>
      <c r="D5" s="115"/>
      <c r="E5" s="115"/>
      <c r="F5" s="115"/>
      <c r="G5" s="115"/>
      <c r="H5" s="115"/>
      <c r="I5" s="115"/>
      <c r="J5" s="116"/>
    </row>
    <row r="6" spans="1:10" ht="20.45" customHeight="1">
      <c r="A6" s="87"/>
      <c r="B6" s="90" t="s">
        <v>259</v>
      </c>
      <c r="C6" s="88"/>
      <c r="D6" s="88"/>
      <c r="E6" s="101">
        <v>2018</v>
      </c>
      <c r="F6" s="91"/>
      <c r="G6" s="77"/>
      <c r="H6" s="91"/>
      <c r="I6" s="91"/>
      <c r="J6" s="32"/>
    </row>
    <row r="7" spans="1:10" s="93" customFormat="1" ht="10.9" customHeight="1">
      <c r="A7" s="87"/>
      <c r="B7" s="88"/>
      <c r="C7" s="88"/>
      <c r="D7" s="88"/>
      <c r="E7" s="92"/>
      <c r="F7" s="92"/>
      <c r="G7" s="77"/>
      <c r="H7" s="92"/>
      <c r="I7" s="92"/>
      <c r="J7" s="32"/>
    </row>
    <row r="8" spans="1:10" ht="37.9" customHeight="1">
      <c r="A8" s="120" t="s">
        <v>260</v>
      </c>
      <c r="B8" s="121"/>
      <c r="C8" s="121"/>
      <c r="D8" s="121"/>
      <c r="E8" s="121"/>
      <c r="F8" s="121"/>
      <c r="G8" s="121"/>
      <c r="H8" s="121"/>
      <c r="I8" s="121"/>
      <c r="J8" s="24"/>
    </row>
    <row r="9" spans="1:10" ht="14.25">
      <c r="A9" s="25"/>
      <c r="B9" s="72"/>
      <c r="C9" s="72"/>
      <c r="D9" s="72"/>
      <c r="E9" s="118"/>
      <c r="F9" s="118"/>
      <c r="G9" s="119"/>
      <c r="H9" s="119"/>
      <c r="I9" s="80"/>
      <c r="J9" s="81"/>
    </row>
    <row r="10" spans="1:10" ht="25.9" customHeight="1">
      <c r="A10" s="122" t="s">
        <v>238</v>
      </c>
      <c r="B10" s="123"/>
      <c r="C10" s="124">
        <v>3999092</v>
      </c>
      <c r="D10" s="125"/>
      <c r="E10" s="83"/>
      <c r="F10" s="126" t="s">
        <v>261</v>
      </c>
      <c r="G10" s="127"/>
      <c r="H10" s="124" t="s">
        <v>278</v>
      </c>
      <c r="I10" s="125"/>
      <c r="J10" s="26"/>
    </row>
    <row r="11" spans="1:10" ht="15.6" customHeight="1">
      <c r="A11" s="25"/>
      <c r="B11" s="72"/>
      <c r="C11" s="72"/>
      <c r="D11" s="72"/>
      <c r="E11" s="117"/>
      <c r="F11" s="117"/>
      <c r="G11" s="117"/>
      <c r="H11" s="117"/>
      <c r="I11" s="82"/>
      <c r="J11" s="26"/>
    </row>
    <row r="12" spans="1:10" ht="21" customHeight="1">
      <c r="A12" s="130" t="s">
        <v>253</v>
      </c>
      <c r="B12" s="123"/>
      <c r="C12" s="124">
        <v>10000576</v>
      </c>
      <c r="D12" s="125"/>
      <c r="E12" s="131"/>
      <c r="F12" s="117"/>
      <c r="G12" s="117"/>
      <c r="H12" s="117"/>
      <c r="I12" s="82"/>
      <c r="J12" s="26"/>
    </row>
    <row r="13" spans="1:10" ht="10.9" customHeight="1">
      <c r="A13" s="83"/>
      <c r="B13" s="82"/>
      <c r="C13" s="72"/>
      <c r="D13" s="72"/>
      <c r="E13" s="119"/>
      <c r="F13" s="119"/>
      <c r="G13" s="119"/>
      <c r="H13" s="119"/>
      <c r="I13" s="72"/>
      <c r="J13" s="27"/>
    </row>
    <row r="14" spans="1:10" ht="22.9" customHeight="1">
      <c r="A14" s="130" t="s">
        <v>239</v>
      </c>
      <c r="B14" s="132"/>
      <c r="C14" s="124">
        <v>42252496579</v>
      </c>
      <c r="D14" s="125"/>
      <c r="E14" s="128"/>
      <c r="F14" s="129"/>
      <c r="G14" s="73" t="s">
        <v>262</v>
      </c>
      <c r="H14" s="124" t="s">
        <v>283</v>
      </c>
      <c r="I14" s="125"/>
      <c r="J14" s="79"/>
    </row>
    <row r="15" spans="1:10" ht="14.45" customHeight="1">
      <c r="A15" s="83"/>
      <c r="B15" s="82"/>
      <c r="C15" s="72"/>
      <c r="D15" s="72"/>
      <c r="E15" s="119"/>
      <c r="F15" s="119"/>
      <c r="G15" s="119"/>
      <c r="H15" s="119"/>
      <c r="I15" s="72"/>
      <c r="J15" s="27"/>
    </row>
    <row r="16" spans="1:10" ht="13.15" customHeight="1">
      <c r="A16" s="130" t="s">
        <v>263</v>
      </c>
      <c r="B16" s="132"/>
      <c r="C16" s="133" t="s">
        <v>295</v>
      </c>
      <c r="D16" s="134"/>
      <c r="E16" s="78"/>
      <c r="F16" s="78"/>
      <c r="G16" s="78"/>
      <c r="H16" s="78"/>
      <c r="I16" s="78"/>
      <c r="J16" s="79"/>
    </row>
    <row r="17" spans="1:10" ht="14.45" customHeight="1">
      <c r="A17" s="135"/>
      <c r="B17" s="136"/>
      <c r="C17" s="136"/>
      <c r="D17" s="136"/>
      <c r="E17" s="136"/>
      <c r="F17" s="136"/>
      <c r="G17" s="136"/>
      <c r="H17" s="136"/>
      <c r="I17" s="136"/>
      <c r="J17" s="137"/>
    </row>
    <row r="18" spans="1:10">
      <c r="A18" s="122" t="s">
        <v>240</v>
      </c>
      <c r="B18" s="123"/>
      <c r="C18" s="138" t="s">
        <v>279</v>
      </c>
      <c r="D18" s="139"/>
      <c r="E18" s="139"/>
      <c r="F18" s="139"/>
      <c r="G18" s="139"/>
      <c r="H18" s="139"/>
      <c r="I18" s="139"/>
      <c r="J18" s="140"/>
    </row>
    <row r="19" spans="1:10" ht="14.25">
      <c r="A19" s="25"/>
      <c r="B19" s="72"/>
      <c r="C19" s="74"/>
      <c r="D19" s="72"/>
      <c r="E19" s="119"/>
      <c r="F19" s="119"/>
      <c r="G19" s="119"/>
      <c r="H19" s="119"/>
      <c r="I19" s="72"/>
      <c r="J19" s="27"/>
    </row>
    <row r="20" spans="1:10" ht="14.25">
      <c r="A20" s="122" t="s">
        <v>241</v>
      </c>
      <c r="B20" s="123"/>
      <c r="C20" s="124">
        <v>33520</v>
      </c>
      <c r="D20" s="125"/>
      <c r="E20" s="119"/>
      <c r="F20" s="119"/>
      <c r="G20" s="138" t="s">
        <v>280</v>
      </c>
      <c r="H20" s="139"/>
      <c r="I20" s="139"/>
      <c r="J20" s="140"/>
    </row>
    <row r="21" spans="1:10" ht="14.25">
      <c r="A21" s="25"/>
      <c r="B21" s="72"/>
      <c r="C21" s="72"/>
      <c r="D21" s="72"/>
      <c r="E21" s="119"/>
      <c r="F21" s="119"/>
      <c r="G21" s="119"/>
      <c r="H21" s="119"/>
      <c r="I21" s="72"/>
      <c r="J21" s="27"/>
    </row>
    <row r="22" spans="1:10">
      <c r="A22" s="122" t="s">
        <v>242</v>
      </c>
      <c r="B22" s="123"/>
      <c r="C22" s="138" t="s">
        <v>281</v>
      </c>
      <c r="D22" s="139"/>
      <c r="E22" s="139"/>
      <c r="F22" s="139"/>
      <c r="G22" s="139"/>
      <c r="H22" s="139"/>
      <c r="I22" s="139"/>
      <c r="J22" s="140"/>
    </row>
    <row r="23" spans="1:10" ht="14.25">
      <c r="A23" s="25"/>
      <c r="B23" s="72"/>
      <c r="C23" s="72"/>
      <c r="D23" s="72"/>
      <c r="E23" s="119"/>
      <c r="F23" s="119"/>
      <c r="G23" s="119"/>
      <c r="H23" s="119"/>
      <c r="I23" s="72"/>
      <c r="J23" s="27"/>
    </row>
    <row r="24" spans="1:10" ht="14.25">
      <c r="A24" s="122" t="s">
        <v>243</v>
      </c>
      <c r="B24" s="123"/>
      <c r="C24" s="141" t="s">
        <v>288</v>
      </c>
      <c r="D24" s="142"/>
      <c r="E24" s="142"/>
      <c r="F24" s="142"/>
      <c r="G24" s="142"/>
      <c r="H24" s="142"/>
      <c r="I24" s="142"/>
      <c r="J24" s="143"/>
    </row>
    <row r="25" spans="1:10" ht="14.25">
      <c r="A25" s="25"/>
      <c r="B25" s="72"/>
      <c r="C25" s="74"/>
      <c r="D25" s="72"/>
      <c r="E25" s="119"/>
      <c r="F25" s="119"/>
      <c r="G25" s="119"/>
      <c r="H25" s="119"/>
      <c r="I25" s="72"/>
      <c r="J25" s="27"/>
    </row>
    <row r="26" spans="1:10" ht="14.25">
      <c r="A26" s="122" t="s">
        <v>244</v>
      </c>
      <c r="B26" s="123"/>
      <c r="C26" s="141" t="s">
        <v>282</v>
      </c>
      <c r="D26" s="142"/>
      <c r="E26" s="142"/>
      <c r="F26" s="142"/>
      <c r="G26" s="142"/>
      <c r="H26" s="142"/>
      <c r="I26" s="142"/>
      <c r="J26" s="143"/>
    </row>
    <row r="27" spans="1:10" ht="13.9" customHeight="1">
      <c r="A27" s="25"/>
      <c r="B27" s="72"/>
      <c r="C27" s="74"/>
      <c r="D27" s="72"/>
      <c r="E27" s="119"/>
      <c r="F27" s="119"/>
      <c r="G27" s="119"/>
      <c r="H27" s="119"/>
      <c r="I27" s="72"/>
      <c r="J27" s="27"/>
    </row>
    <row r="28" spans="1:10" ht="22.9" customHeight="1">
      <c r="A28" s="130" t="s">
        <v>254</v>
      </c>
      <c r="B28" s="123"/>
      <c r="C28" s="36">
        <v>180</v>
      </c>
      <c r="D28" s="28"/>
      <c r="E28" s="146"/>
      <c r="F28" s="146"/>
      <c r="G28" s="146"/>
      <c r="H28" s="146"/>
      <c r="I28" s="147"/>
      <c r="J28" s="148"/>
    </row>
    <row r="29" spans="1:10" ht="14.25">
      <c r="A29" s="25"/>
      <c r="B29" s="72"/>
      <c r="C29" s="72"/>
      <c r="D29" s="72"/>
      <c r="E29" s="119"/>
      <c r="F29" s="119"/>
      <c r="G29" s="119"/>
      <c r="H29" s="119"/>
      <c r="I29" s="72"/>
      <c r="J29" s="27"/>
    </row>
    <row r="30" spans="1:10" ht="15">
      <c r="A30" s="122" t="s">
        <v>245</v>
      </c>
      <c r="B30" s="123"/>
      <c r="C30" s="102" t="s">
        <v>266</v>
      </c>
      <c r="D30" s="149" t="s">
        <v>264</v>
      </c>
      <c r="E30" s="150"/>
      <c r="F30" s="150"/>
      <c r="G30" s="150"/>
      <c r="H30" s="94" t="s">
        <v>265</v>
      </c>
      <c r="I30" s="95" t="s">
        <v>266</v>
      </c>
      <c r="J30" s="96"/>
    </row>
    <row r="31" spans="1:10">
      <c r="A31" s="122"/>
      <c r="B31" s="123"/>
      <c r="C31" s="29"/>
      <c r="D31" s="77"/>
      <c r="E31" s="129"/>
      <c r="F31" s="129"/>
      <c r="G31" s="129"/>
      <c r="H31" s="129"/>
      <c r="I31" s="151"/>
      <c r="J31" s="152"/>
    </row>
    <row r="32" spans="1:10">
      <c r="A32" s="122" t="s">
        <v>255</v>
      </c>
      <c r="B32" s="123"/>
      <c r="C32" s="36" t="s">
        <v>269</v>
      </c>
      <c r="D32" s="149" t="s">
        <v>267</v>
      </c>
      <c r="E32" s="150"/>
      <c r="F32" s="150"/>
      <c r="G32" s="150"/>
      <c r="H32" s="97" t="s">
        <v>268</v>
      </c>
      <c r="I32" s="98" t="s">
        <v>269</v>
      </c>
      <c r="J32" s="99"/>
    </row>
    <row r="33" spans="1:10" ht="14.25">
      <c r="A33" s="25"/>
      <c r="B33" s="72"/>
      <c r="C33" s="72"/>
      <c r="D33" s="72"/>
      <c r="E33" s="119"/>
      <c r="F33" s="119"/>
      <c r="G33" s="119"/>
      <c r="H33" s="119"/>
      <c r="I33" s="72"/>
      <c r="J33" s="27"/>
    </row>
    <row r="34" spans="1:10">
      <c r="A34" s="149" t="s">
        <v>256</v>
      </c>
      <c r="B34" s="150"/>
      <c r="C34" s="150"/>
      <c r="D34" s="150"/>
      <c r="E34" s="150" t="s">
        <v>246</v>
      </c>
      <c r="F34" s="150"/>
      <c r="G34" s="150"/>
      <c r="H34" s="150"/>
      <c r="I34" s="150"/>
      <c r="J34" s="30" t="s">
        <v>247</v>
      </c>
    </row>
    <row r="35" spans="1:10" ht="14.25">
      <c r="A35" s="25"/>
      <c r="B35" s="72"/>
      <c r="C35" s="72"/>
      <c r="D35" s="72"/>
      <c r="E35" s="119"/>
      <c r="F35" s="119"/>
      <c r="G35" s="119"/>
      <c r="H35" s="119"/>
      <c r="I35" s="72"/>
      <c r="J35" s="81"/>
    </row>
    <row r="36" spans="1:10">
      <c r="A36" s="144" t="s">
        <v>296</v>
      </c>
      <c r="B36" s="145"/>
      <c r="C36" s="145"/>
      <c r="D36" s="145"/>
      <c r="E36" s="144" t="s">
        <v>297</v>
      </c>
      <c r="F36" s="145"/>
      <c r="G36" s="145"/>
      <c r="H36" s="145"/>
      <c r="I36" s="155"/>
      <c r="J36" s="75">
        <v>1403869</v>
      </c>
    </row>
    <row r="37" spans="1:10" ht="14.25">
      <c r="A37" s="25"/>
      <c r="B37" s="72"/>
      <c r="C37" s="74"/>
      <c r="D37" s="162"/>
      <c r="E37" s="162"/>
      <c r="F37" s="162"/>
      <c r="G37" s="162"/>
      <c r="H37" s="162"/>
      <c r="I37" s="162"/>
      <c r="J37" s="27"/>
    </row>
    <row r="38" spans="1:10">
      <c r="A38" s="144"/>
      <c r="B38" s="145"/>
      <c r="C38" s="145"/>
      <c r="D38" s="155"/>
      <c r="E38" s="144"/>
      <c r="F38" s="145"/>
      <c r="G38" s="145"/>
      <c r="H38" s="145"/>
      <c r="I38" s="155"/>
      <c r="J38" s="36"/>
    </row>
    <row r="39" spans="1:10" ht="14.25">
      <c r="A39" s="25"/>
      <c r="B39" s="72"/>
      <c r="C39" s="74"/>
      <c r="D39" s="76"/>
      <c r="E39" s="162"/>
      <c r="F39" s="162"/>
      <c r="G39" s="162"/>
      <c r="H39" s="162"/>
      <c r="I39" s="82"/>
      <c r="J39" s="27"/>
    </row>
    <row r="40" spans="1:10">
      <c r="A40" s="144"/>
      <c r="B40" s="145"/>
      <c r="C40" s="145"/>
      <c r="D40" s="155"/>
      <c r="E40" s="144"/>
      <c r="F40" s="145"/>
      <c r="G40" s="145"/>
      <c r="H40" s="145"/>
      <c r="I40" s="155"/>
      <c r="J40" s="36"/>
    </row>
    <row r="41" spans="1:10" ht="14.25">
      <c r="A41" s="25"/>
      <c r="B41" s="72"/>
      <c r="C41" s="74"/>
      <c r="D41" s="76"/>
      <c r="E41" s="162"/>
      <c r="F41" s="162"/>
      <c r="G41" s="162"/>
      <c r="H41" s="162"/>
      <c r="I41" s="82"/>
      <c r="J41" s="27"/>
    </row>
    <row r="42" spans="1:10">
      <c r="A42" s="144"/>
      <c r="B42" s="145"/>
      <c r="C42" s="145"/>
      <c r="D42" s="155"/>
      <c r="E42" s="144"/>
      <c r="F42" s="145"/>
      <c r="G42" s="145"/>
      <c r="H42" s="145"/>
      <c r="I42" s="155"/>
      <c r="J42" s="36"/>
    </row>
    <row r="43" spans="1:10" ht="14.25">
      <c r="A43" s="31"/>
      <c r="B43" s="74"/>
      <c r="C43" s="156"/>
      <c r="D43" s="156"/>
      <c r="E43" s="119"/>
      <c r="F43" s="119"/>
      <c r="G43" s="156"/>
      <c r="H43" s="156"/>
      <c r="I43" s="156"/>
      <c r="J43" s="27"/>
    </row>
    <row r="44" spans="1:10">
      <c r="A44" s="144"/>
      <c r="B44" s="145"/>
      <c r="C44" s="145"/>
      <c r="D44" s="155"/>
      <c r="E44" s="144"/>
      <c r="F44" s="145"/>
      <c r="G44" s="145"/>
      <c r="H44" s="145"/>
      <c r="I44" s="155"/>
      <c r="J44" s="36"/>
    </row>
    <row r="45" spans="1:10" ht="14.25">
      <c r="A45" s="31"/>
      <c r="B45" s="74"/>
      <c r="C45" s="74"/>
      <c r="D45" s="72"/>
      <c r="E45" s="154"/>
      <c r="F45" s="154"/>
      <c r="G45" s="156"/>
      <c r="H45" s="156"/>
      <c r="I45" s="72"/>
      <c r="J45" s="27"/>
    </row>
    <row r="46" spans="1:10">
      <c r="A46" s="144"/>
      <c r="B46" s="145"/>
      <c r="C46" s="145"/>
      <c r="D46" s="155"/>
      <c r="E46" s="144"/>
      <c r="F46" s="145"/>
      <c r="G46" s="145"/>
      <c r="H46" s="145"/>
      <c r="I46" s="155"/>
      <c r="J46" s="36"/>
    </row>
    <row r="47" spans="1:10" ht="14.25">
      <c r="A47" s="31"/>
      <c r="B47" s="74"/>
      <c r="C47" s="74"/>
      <c r="D47" s="72"/>
      <c r="E47" s="119"/>
      <c r="F47" s="119"/>
      <c r="G47" s="156"/>
      <c r="H47" s="156"/>
      <c r="I47" s="72"/>
      <c r="J47" s="100" t="s">
        <v>270</v>
      </c>
    </row>
    <row r="48" spans="1:10" ht="14.25">
      <c r="A48" s="31"/>
      <c r="B48" s="74"/>
      <c r="C48" s="74"/>
      <c r="D48" s="72"/>
      <c r="E48" s="119"/>
      <c r="F48" s="119"/>
      <c r="G48" s="156"/>
      <c r="H48" s="156"/>
      <c r="I48" s="72"/>
      <c r="J48" s="100" t="s">
        <v>271</v>
      </c>
    </row>
    <row r="49" spans="1:10" ht="23.25" customHeight="1">
      <c r="A49" s="159" t="s">
        <v>248</v>
      </c>
      <c r="B49" s="160"/>
      <c r="C49" s="124" t="s">
        <v>271</v>
      </c>
      <c r="D49" s="125"/>
      <c r="E49" s="157" t="s">
        <v>272</v>
      </c>
      <c r="F49" s="158"/>
      <c r="G49" s="138"/>
      <c r="H49" s="139"/>
      <c r="I49" s="139"/>
      <c r="J49" s="140"/>
    </row>
    <row r="50" spans="1:10" ht="14.25">
      <c r="A50" s="31"/>
      <c r="B50" s="74"/>
      <c r="C50" s="156"/>
      <c r="D50" s="156"/>
      <c r="E50" s="119"/>
      <c r="F50" s="119"/>
      <c r="G50" s="161" t="s">
        <v>273</v>
      </c>
      <c r="H50" s="161"/>
      <c r="I50" s="161"/>
      <c r="J50" s="32"/>
    </row>
    <row r="51" spans="1:10" ht="13.9" customHeight="1">
      <c r="A51" s="130" t="s">
        <v>249</v>
      </c>
      <c r="B51" s="153"/>
      <c r="C51" s="138" t="s">
        <v>284</v>
      </c>
      <c r="D51" s="139"/>
      <c r="E51" s="139"/>
      <c r="F51" s="139"/>
      <c r="G51" s="139"/>
      <c r="H51" s="139"/>
      <c r="I51" s="139"/>
      <c r="J51" s="140"/>
    </row>
    <row r="52" spans="1:10" ht="14.25">
      <c r="A52" s="25"/>
      <c r="B52" s="72"/>
      <c r="C52" s="146" t="s">
        <v>250</v>
      </c>
      <c r="D52" s="146"/>
      <c r="E52" s="146"/>
      <c r="F52" s="146"/>
      <c r="G52" s="146"/>
      <c r="H52" s="146"/>
      <c r="I52" s="146"/>
      <c r="J52" s="27"/>
    </row>
    <row r="53" spans="1:10" ht="14.25">
      <c r="A53" s="130" t="s">
        <v>251</v>
      </c>
      <c r="B53" s="153"/>
      <c r="C53" s="138" t="s">
        <v>285</v>
      </c>
      <c r="D53" s="139"/>
      <c r="E53" s="140"/>
      <c r="F53" s="119"/>
      <c r="G53" s="119"/>
      <c r="H53" s="150"/>
      <c r="I53" s="150"/>
      <c r="J53" s="167"/>
    </row>
    <row r="54" spans="1:10" ht="14.25">
      <c r="A54" s="25"/>
      <c r="B54" s="72"/>
      <c r="C54" s="74"/>
      <c r="D54" s="72"/>
      <c r="E54" s="119"/>
      <c r="F54" s="119"/>
      <c r="G54" s="119"/>
      <c r="H54" s="119"/>
      <c r="I54" s="72"/>
      <c r="J54" s="27"/>
    </row>
    <row r="55" spans="1:10" ht="14.45" customHeight="1">
      <c r="A55" s="130" t="s">
        <v>243</v>
      </c>
      <c r="B55" s="153"/>
      <c r="C55" s="163" t="s">
        <v>288</v>
      </c>
      <c r="D55" s="164"/>
      <c r="E55" s="164"/>
      <c r="F55" s="164"/>
      <c r="G55" s="164"/>
      <c r="H55" s="164"/>
      <c r="I55" s="164"/>
      <c r="J55" s="165"/>
    </row>
    <row r="56" spans="1:10" ht="14.25">
      <c r="A56" s="25"/>
      <c r="B56" s="72"/>
      <c r="C56" s="72"/>
      <c r="D56" s="72"/>
      <c r="E56" s="119"/>
      <c r="F56" s="119"/>
      <c r="G56" s="119"/>
      <c r="H56" s="119"/>
      <c r="I56" s="72"/>
      <c r="J56" s="27"/>
    </row>
    <row r="57" spans="1:10" ht="14.25">
      <c r="A57" s="130" t="s">
        <v>274</v>
      </c>
      <c r="B57" s="153"/>
      <c r="C57" s="163" t="s">
        <v>286</v>
      </c>
      <c r="D57" s="164"/>
      <c r="E57" s="164"/>
      <c r="F57" s="164"/>
      <c r="G57" s="164"/>
      <c r="H57" s="164"/>
      <c r="I57" s="164"/>
      <c r="J57" s="165"/>
    </row>
    <row r="58" spans="1:10" ht="14.45" customHeight="1">
      <c r="A58" s="25"/>
      <c r="B58" s="72"/>
      <c r="C58" s="161" t="s">
        <v>275</v>
      </c>
      <c r="D58" s="161"/>
      <c r="E58" s="161"/>
      <c r="F58" s="161"/>
      <c r="G58" s="72"/>
      <c r="H58" s="72"/>
      <c r="I58" s="72"/>
      <c r="J58" s="27"/>
    </row>
    <row r="59" spans="1:10" ht="14.25">
      <c r="A59" s="130" t="s">
        <v>276</v>
      </c>
      <c r="B59" s="153"/>
      <c r="C59" s="163" t="s">
        <v>287</v>
      </c>
      <c r="D59" s="164"/>
      <c r="E59" s="164"/>
      <c r="F59" s="164"/>
      <c r="G59" s="164"/>
      <c r="H59" s="164"/>
      <c r="I59" s="164"/>
      <c r="J59" s="165"/>
    </row>
    <row r="60" spans="1:10" ht="14.45" customHeight="1">
      <c r="A60" s="33"/>
      <c r="B60" s="34"/>
      <c r="C60" s="166" t="s">
        <v>277</v>
      </c>
      <c r="D60" s="166"/>
      <c r="E60" s="166"/>
      <c r="F60" s="166"/>
      <c r="G60" s="166"/>
      <c r="H60" s="34"/>
      <c r="I60" s="34"/>
      <c r="J60" s="35"/>
    </row>
    <row r="67" ht="27" customHeight="1"/>
    <row r="71" ht="38.450000000000003" customHeight="1"/>
  </sheetData>
  <sheetProtection password="CA29" sheet="1" objects="1" scenarios="1"/>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zoomScale="115" zoomScaleNormal="100" zoomScaleSheetLayoutView="115" workbookViewId="0">
      <selection activeCell="A4" sqref="A4:I4"/>
    </sheetView>
  </sheetViews>
  <sheetFormatPr defaultColWidth="8.85546875" defaultRowHeight="12.75"/>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c r="A1" s="179" t="s">
        <v>1</v>
      </c>
      <c r="B1" s="180"/>
      <c r="C1" s="180"/>
      <c r="D1" s="180"/>
      <c r="E1" s="180"/>
      <c r="F1" s="180"/>
      <c r="G1" s="180"/>
      <c r="H1" s="180"/>
    </row>
    <row r="2" spans="1:9">
      <c r="A2" s="181" t="s">
        <v>289</v>
      </c>
      <c r="B2" s="182"/>
      <c r="C2" s="182"/>
      <c r="D2" s="182"/>
      <c r="E2" s="182"/>
      <c r="F2" s="182"/>
      <c r="G2" s="182"/>
      <c r="H2" s="182"/>
    </row>
    <row r="3" spans="1:9">
      <c r="A3" s="192" t="s">
        <v>12</v>
      </c>
      <c r="B3" s="193"/>
      <c r="C3" s="193"/>
      <c r="D3" s="193"/>
      <c r="E3" s="193"/>
      <c r="F3" s="193"/>
      <c r="G3" s="193"/>
      <c r="H3" s="193"/>
      <c r="I3" s="194"/>
    </row>
    <row r="4" spans="1:9">
      <c r="A4" s="189" t="s">
        <v>290</v>
      </c>
      <c r="B4" s="190"/>
      <c r="C4" s="190"/>
      <c r="D4" s="190"/>
      <c r="E4" s="190"/>
      <c r="F4" s="190"/>
      <c r="G4" s="190"/>
      <c r="H4" s="190"/>
      <c r="I4" s="191"/>
    </row>
    <row r="5" spans="1:9" ht="45.75" thickBot="1">
      <c r="A5" s="186" t="s">
        <v>2</v>
      </c>
      <c r="B5" s="187"/>
      <c r="C5" s="187"/>
      <c r="D5" s="187"/>
      <c r="E5" s="187"/>
      <c r="F5" s="188"/>
      <c r="G5" s="17" t="s">
        <v>4</v>
      </c>
      <c r="H5" s="38" t="s">
        <v>227</v>
      </c>
      <c r="I5" s="39" t="s">
        <v>226</v>
      </c>
    </row>
    <row r="6" spans="1:9">
      <c r="A6" s="183">
        <v>1</v>
      </c>
      <c r="B6" s="184"/>
      <c r="C6" s="184"/>
      <c r="D6" s="184"/>
      <c r="E6" s="184"/>
      <c r="F6" s="185"/>
      <c r="G6" s="18">
        <v>2</v>
      </c>
      <c r="H6" s="19">
        <v>3</v>
      </c>
      <c r="I6" s="19">
        <v>4</v>
      </c>
    </row>
    <row r="7" spans="1:9">
      <c r="A7" s="196"/>
      <c r="B7" s="196"/>
      <c r="C7" s="196"/>
      <c r="D7" s="196"/>
      <c r="E7" s="196"/>
      <c r="F7" s="196"/>
      <c r="G7" s="196"/>
      <c r="H7" s="196"/>
      <c r="I7" s="197"/>
    </row>
    <row r="8" spans="1:9">
      <c r="A8" s="172" t="s">
        <v>14</v>
      </c>
      <c r="B8" s="173"/>
      <c r="C8" s="173"/>
      <c r="D8" s="173"/>
      <c r="E8" s="173"/>
      <c r="F8" s="173"/>
      <c r="G8" s="173"/>
      <c r="H8" s="173"/>
      <c r="I8" s="173"/>
    </row>
    <row r="9" spans="1:9" ht="28.5" customHeight="1">
      <c r="A9" s="198" t="s">
        <v>22</v>
      </c>
      <c r="B9" s="198"/>
      <c r="C9" s="198"/>
      <c r="D9" s="198"/>
      <c r="E9" s="198"/>
      <c r="F9" s="198"/>
      <c r="G9" s="20">
        <v>1</v>
      </c>
      <c r="H9" s="40">
        <f>H10+H11+H12</f>
        <v>352641414</v>
      </c>
      <c r="I9" s="40">
        <f>I10+I11+I12</f>
        <v>264520327</v>
      </c>
    </row>
    <row r="10" spans="1:9">
      <c r="A10" s="199" t="s">
        <v>23</v>
      </c>
      <c r="B10" s="199"/>
      <c r="C10" s="199"/>
      <c r="D10" s="199"/>
      <c r="E10" s="199"/>
      <c r="F10" s="199"/>
      <c r="G10" s="12">
        <v>2</v>
      </c>
      <c r="H10" s="41">
        <v>23607655</v>
      </c>
      <c r="I10" s="41">
        <v>29077648</v>
      </c>
    </row>
    <row r="11" spans="1:9">
      <c r="A11" s="199" t="s">
        <v>24</v>
      </c>
      <c r="B11" s="199"/>
      <c r="C11" s="199"/>
      <c r="D11" s="199"/>
      <c r="E11" s="199"/>
      <c r="F11" s="199"/>
      <c r="G11" s="12">
        <v>3</v>
      </c>
      <c r="H11" s="41">
        <v>318259820</v>
      </c>
      <c r="I11" s="41">
        <v>214634825</v>
      </c>
    </row>
    <row r="12" spans="1:9">
      <c r="A12" s="195" t="s">
        <v>25</v>
      </c>
      <c r="B12" s="195"/>
      <c r="C12" s="195"/>
      <c r="D12" s="195"/>
      <c r="E12" s="195"/>
      <c r="F12" s="195"/>
      <c r="G12" s="12">
        <v>4</v>
      </c>
      <c r="H12" s="41">
        <v>10773939</v>
      </c>
      <c r="I12" s="41">
        <v>20807854</v>
      </c>
    </row>
    <row r="13" spans="1:9">
      <c r="A13" s="175" t="s">
        <v>26</v>
      </c>
      <c r="B13" s="175"/>
      <c r="C13" s="175"/>
      <c r="D13" s="175"/>
      <c r="E13" s="175"/>
      <c r="F13" s="175"/>
      <c r="G13" s="20">
        <v>5</v>
      </c>
      <c r="H13" s="40">
        <f>H14+H15+H16+H17</f>
        <v>0</v>
      </c>
      <c r="I13" s="40">
        <f>I14+I15+I16+I17</f>
        <v>0</v>
      </c>
    </row>
    <row r="14" spans="1:9">
      <c r="A14" s="171" t="s">
        <v>27</v>
      </c>
      <c r="B14" s="171"/>
      <c r="C14" s="171"/>
      <c r="D14" s="171"/>
      <c r="E14" s="171"/>
      <c r="F14" s="171"/>
      <c r="G14" s="12">
        <v>6</v>
      </c>
      <c r="H14" s="41">
        <v>0</v>
      </c>
      <c r="I14" s="41">
        <v>0</v>
      </c>
    </row>
    <row r="15" spans="1:9">
      <c r="A15" s="171" t="s">
        <v>28</v>
      </c>
      <c r="B15" s="171"/>
      <c r="C15" s="171"/>
      <c r="D15" s="171"/>
      <c r="E15" s="171"/>
      <c r="F15" s="171"/>
      <c r="G15" s="12">
        <v>7</v>
      </c>
      <c r="H15" s="41">
        <v>0</v>
      </c>
      <c r="I15" s="41">
        <v>0</v>
      </c>
    </row>
    <row r="16" spans="1:9">
      <c r="A16" s="171" t="s">
        <v>29</v>
      </c>
      <c r="B16" s="171"/>
      <c r="C16" s="171"/>
      <c r="D16" s="171"/>
      <c r="E16" s="171"/>
      <c r="F16" s="171"/>
      <c r="G16" s="12">
        <v>8</v>
      </c>
      <c r="H16" s="41">
        <v>0</v>
      </c>
      <c r="I16" s="41">
        <v>0</v>
      </c>
    </row>
    <row r="17" spans="1:9">
      <c r="A17" s="171" t="s">
        <v>30</v>
      </c>
      <c r="B17" s="171"/>
      <c r="C17" s="171"/>
      <c r="D17" s="171"/>
      <c r="E17" s="171"/>
      <c r="F17" s="171"/>
      <c r="G17" s="12">
        <v>9</v>
      </c>
      <c r="H17" s="41">
        <v>0</v>
      </c>
      <c r="I17" s="41">
        <v>0</v>
      </c>
    </row>
    <row r="18" spans="1:9" ht="25.9" customHeight="1">
      <c r="A18" s="175" t="s">
        <v>31</v>
      </c>
      <c r="B18" s="175"/>
      <c r="C18" s="175"/>
      <c r="D18" s="175"/>
      <c r="E18" s="175"/>
      <c r="F18" s="175"/>
      <c r="G18" s="20">
        <v>10</v>
      </c>
      <c r="H18" s="40">
        <f>H19+H20+H21</f>
        <v>0</v>
      </c>
      <c r="I18" s="40">
        <f>I19+I20+I21</f>
        <v>0</v>
      </c>
    </row>
    <row r="19" spans="1:9">
      <c r="A19" s="171" t="s">
        <v>28</v>
      </c>
      <c r="B19" s="171"/>
      <c r="C19" s="171"/>
      <c r="D19" s="171"/>
      <c r="E19" s="171"/>
      <c r="F19" s="171"/>
      <c r="G19" s="12">
        <v>11</v>
      </c>
      <c r="H19" s="41">
        <v>0</v>
      </c>
      <c r="I19" s="41">
        <v>0</v>
      </c>
    </row>
    <row r="20" spans="1:9">
      <c r="A20" s="171" t="s">
        <v>29</v>
      </c>
      <c r="B20" s="171"/>
      <c r="C20" s="171"/>
      <c r="D20" s="171"/>
      <c r="E20" s="171"/>
      <c r="F20" s="171"/>
      <c r="G20" s="12">
        <v>12</v>
      </c>
      <c r="H20" s="41">
        <v>0</v>
      </c>
      <c r="I20" s="41">
        <v>0</v>
      </c>
    </row>
    <row r="21" spans="1:9">
      <c r="A21" s="171" t="s">
        <v>30</v>
      </c>
      <c r="B21" s="171"/>
      <c r="C21" s="171"/>
      <c r="D21" s="171"/>
      <c r="E21" s="171"/>
      <c r="F21" s="171"/>
      <c r="G21" s="12">
        <v>13</v>
      </c>
      <c r="H21" s="41">
        <v>0</v>
      </c>
      <c r="I21" s="41">
        <v>0</v>
      </c>
    </row>
    <row r="22" spans="1:9">
      <c r="A22" s="175" t="s">
        <v>32</v>
      </c>
      <c r="B22" s="175"/>
      <c r="C22" s="175"/>
      <c r="D22" s="175"/>
      <c r="E22" s="175"/>
      <c r="F22" s="175"/>
      <c r="G22" s="20">
        <v>14</v>
      </c>
      <c r="H22" s="40">
        <f>H23+H24</f>
        <v>0</v>
      </c>
      <c r="I22" s="40">
        <f>I23+I24</f>
        <v>0</v>
      </c>
    </row>
    <row r="23" spans="1:9">
      <c r="A23" s="171" t="s">
        <v>29</v>
      </c>
      <c r="B23" s="171"/>
      <c r="C23" s="171"/>
      <c r="D23" s="171"/>
      <c r="E23" s="171"/>
      <c r="F23" s="171"/>
      <c r="G23" s="12">
        <v>15</v>
      </c>
      <c r="H23" s="41">
        <v>0</v>
      </c>
      <c r="I23" s="41">
        <v>0</v>
      </c>
    </row>
    <row r="24" spans="1:9">
      <c r="A24" s="171" t="s">
        <v>30</v>
      </c>
      <c r="B24" s="171"/>
      <c r="C24" s="171"/>
      <c r="D24" s="171"/>
      <c r="E24" s="171"/>
      <c r="F24" s="171"/>
      <c r="G24" s="12">
        <v>16</v>
      </c>
      <c r="H24" s="41">
        <v>0</v>
      </c>
      <c r="I24" s="41">
        <v>0</v>
      </c>
    </row>
    <row r="25" spans="1:9" ht="25.9" customHeight="1">
      <c r="A25" s="175" t="s">
        <v>33</v>
      </c>
      <c r="B25" s="175"/>
      <c r="C25" s="175"/>
      <c r="D25" s="175"/>
      <c r="E25" s="175"/>
      <c r="F25" s="175"/>
      <c r="G25" s="20">
        <v>17</v>
      </c>
      <c r="H25" s="40">
        <f>H26+H27+H28</f>
        <v>264812105</v>
      </c>
      <c r="I25" s="40">
        <f>I26+I27+I28</f>
        <v>340930278</v>
      </c>
    </row>
    <row r="26" spans="1:9">
      <c r="A26" s="171" t="s">
        <v>28</v>
      </c>
      <c r="B26" s="171"/>
      <c r="C26" s="171"/>
      <c r="D26" s="171"/>
      <c r="E26" s="171"/>
      <c r="F26" s="171"/>
      <c r="G26" s="12">
        <v>18</v>
      </c>
      <c r="H26" s="42">
        <v>21256106</v>
      </c>
      <c r="I26" s="42">
        <v>16369377</v>
      </c>
    </row>
    <row r="27" spans="1:9">
      <c r="A27" s="171" t="s">
        <v>29</v>
      </c>
      <c r="B27" s="171"/>
      <c r="C27" s="171"/>
      <c r="D27" s="171"/>
      <c r="E27" s="171"/>
      <c r="F27" s="171"/>
      <c r="G27" s="12">
        <v>19</v>
      </c>
      <c r="H27" s="42">
        <v>243555999</v>
      </c>
      <c r="I27" s="42">
        <v>324560901</v>
      </c>
    </row>
    <row r="28" spans="1:9">
      <c r="A28" s="171" t="s">
        <v>30</v>
      </c>
      <c r="B28" s="171"/>
      <c r="C28" s="171"/>
      <c r="D28" s="171"/>
      <c r="E28" s="171"/>
      <c r="F28" s="171"/>
      <c r="G28" s="12">
        <v>20</v>
      </c>
      <c r="H28" s="42">
        <v>0</v>
      </c>
      <c r="I28" s="42">
        <v>0</v>
      </c>
    </row>
    <row r="29" spans="1:9">
      <c r="A29" s="175" t="s">
        <v>34</v>
      </c>
      <c r="B29" s="175"/>
      <c r="C29" s="175"/>
      <c r="D29" s="175"/>
      <c r="E29" s="175"/>
      <c r="F29" s="175"/>
      <c r="G29" s="20">
        <v>21</v>
      </c>
      <c r="H29" s="40">
        <f>H30+H31</f>
        <v>906726159</v>
      </c>
      <c r="I29" s="40">
        <f>I30+I31</f>
        <v>901692528</v>
      </c>
    </row>
    <row r="30" spans="1:9">
      <c r="A30" s="171" t="s">
        <v>29</v>
      </c>
      <c r="B30" s="171"/>
      <c r="C30" s="171"/>
      <c r="D30" s="171"/>
      <c r="E30" s="171"/>
      <c r="F30" s="171"/>
      <c r="G30" s="12">
        <v>22</v>
      </c>
      <c r="H30" s="42">
        <v>14776555</v>
      </c>
      <c r="I30" s="42">
        <v>5885175</v>
      </c>
    </row>
    <row r="31" spans="1:9">
      <c r="A31" s="171" t="s">
        <v>30</v>
      </c>
      <c r="B31" s="171"/>
      <c r="C31" s="171"/>
      <c r="D31" s="171"/>
      <c r="E31" s="171"/>
      <c r="F31" s="171"/>
      <c r="G31" s="12">
        <v>23</v>
      </c>
      <c r="H31" s="42">
        <v>891949604</v>
      </c>
      <c r="I31" s="42">
        <v>895807353</v>
      </c>
    </row>
    <row r="32" spans="1:9">
      <c r="A32" s="171" t="s">
        <v>35</v>
      </c>
      <c r="B32" s="171"/>
      <c r="C32" s="171"/>
      <c r="D32" s="171"/>
      <c r="E32" s="171"/>
      <c r="F32" s="171"/>
      <c r="G32" s="12">
        <v>24</v>
      </c>
      <c r="H32" s="42">
        <v>0</v>
      </c>
      <c r="I32" s="42">
        <v>0</v>
      </c>
    </row>
    <row r="33" spans="1:9" ht="28.9" customHeight="1">
      <c r="A33" s="171" t="s">
        <v>36</v>
      </c>
      <c r="B33" s="171"/>
      <c r="C33" s="171"/>
      <c r="D33" s="171"/>
      <c r="E33" s="171"/>
      <c r="F33" s="171"/>
      <c r="G33" s="12">
        <v>25</v>
      </c>
      <c r="H33" s="42">
        <v>0</v>
      </c>
      <c r="I33" s="42">
        <v>0</v>
      </c>
    </row>
    <row r="34" spans="1:9">
      <c r="A34" s="171" t="s">
        <v>37</v>
      </c>
      <c r="B34" s="171"/>
      <c r="C34" s="171"/>
      <c r="D34" s="171"/>
      <c r="E34" s="171"/>
      <c r="F34" s="171"/>
      <c r="G34" s="12">
        <v>26</v>
      </c>
      <c r="H34" s="42">
        <v>0</v>
      </c>
      <c r="I34" s="42">
        <v>0</v>
      </c>
    </row>
    <row r="35" spans="1:9">
      <c r="A35" s="171" t="s">
        <v>38</v>
      </c>
      <c r="B35" s="171"/>
      <c r="C35" s="171"/>
      <c r="D35" s="171"/>
      <c r="E35" s="171"/>
      <c r="F35" s="171"/>
      <c r="G35" s="12">
        <v>27</v>
      </c>
      <c r="H35" s="42">
        <v>28771645</v>
      </c>
      <c r="I35" s="42">
        <v>25505345</v>
      </c>
    </row>
    <row r="36" spans="1:9">
      <c r="A36" s="171" t="s">
        <v>39</v>
      </c>
      <c r="B36" s="171"/>
      <c r="C36" s="171"/>
      <c r="D36" s="171"/>
      <c r="E36" s="171"/>
      <c r="F36" s="171"/>
      <c r="G36" s="12">
        <v>28</v>
      </c>
      <c r="H36" s="42">
        <v>7192158</v>
      </c>
      <c r="I36" s="42">
        <v>7005482</v>
      </c>
    </row>
    <row r="37" spans="1:9">
      <c r="A37" s="171" t="s">
        <v>40</v>
      </c>
      <c r="B37" s="171"/>
      <c r="C37" s="171"/>
      <c r="D37" s="171"/>
      <c r="E37" s="171"/>
      <c r="F37" s="171"/>
      <c r="G37" s="12">
        <v>29</v>
      </c>
      <c r="H37" s="42">
        <v>3862807</v>
      </c>
      <c r="I37" s="42">
        <v>3309371</v>
      </c>
    </row>
    <row r="38" spans="1:9">
      <c r="A38" s="171" t="s">
        <v>41</v>
      </c>
      <c r="B38" s="171"/>
      <c r="C38" s="171"/>
      <c r="D38" s="171"/>
      <c r="E38" s="171"/>
      <c r="F38" s="171"/>
      <c r="G38" s="12">
        <v>30</v>
      </c>
      <c r="H38" s="42">
        <v>25560970</v>
      </c>
      <c r="I38" s="42">
        <v>21327332</v>
      </c>
    </row>
    <row r="39" spans="1:9" ht="27.6" customHeight="1">
      <c r="A39" s="171" t="s">
        <v>42</v>
      </c>
      <c r="B39" s="171"/>
      <c r="C39" s="171"/>
      <c r="D39" s="171"/>
      <c r="E39" s="171"/>
      <c r="F39" s="171"/>
      <c r="G39" s="12">
        <v>31</v>
      </c>
      <c r="H39" s="42">
        <v>0</v>
      </c>
      <c r="I39" s="42">
        <v>0</v>
      </c>
    </row>
    <row r="40" spans="1:9">
      <c r="A40" s="169" t="s">
        <v>43</v>
      </c>
      <c r="B40" s="169"/>
      <c r="C40" s="169"/>
      <c r="D40" s="169"/>
      <c r="E40" s="169"/>
      <c r="F40" s="169"/>
      <c r="G40" s="20">
        <v>32</v>
      </c>
      <c r="H40" s="43">
        <f>H9+H13+H18+H22+H25+H29+H32+H33+H34+H35+H36+H37+H38+H39</f>
        <v>1589567258</v>
      </c>
      <c r="I40" s="43">
        <f>I9+I13+I18+I22+I25+I29+I32+I33+I34+I35+I36+I37+I38+I39</f>
        <v>1564290663</v>
      </c>
    </row>
    <row r="41" spans="1:9">
      <c r="A41" s="172" t="s">
        <v>15</v>
      </c>
      <c r="B41" s="173"/>
      <c r="C41" s="173"/>
      <c r="D41" s="173"/>
      <c r="E41" s="173"/>
      <c r="F41" s="173"/>
      <c r="G41" s="173"/>
      <c r="H41" s="173"/>
      <c r="I41" s="173"/>
    </row>
    <row r="42" spans="1:9">
      <c r="A42" s="174" t="s">
        <v>44</v>
      </c>
      <c r="B42" s="175"/>
      <c r="C42" s="175"/>
      <c r="D42" s="175"/>
      <c r="E42" s="175"/>
      <c r="F42" s="175"/>
      <c r="G42" s="20">
        <v>33</v>
      </c>
      <c r="H42" s="40">
        <f>H43+H44+H45+H46+H47</f>
        <v>0</v>
      </c>
      <c r="I42" s="40">
        <f>I43+I44+I45+I46+I47</f>
        <v>0</v>
      </c>
    </row>
    <row r="43" spans="1:9">
      <c r="A43" s="171" t="s">
        <v>45</v>
      </c>
      <c r="B43" s="171"/>
      <c r="C43" s="171"/>
      <c r="D43" s="171"/>
      <c r="E43" s="171"/>
      <c r="F43" s="171"/>
      <c r="G43" s="12">
        <v>34</v>
      </c>
      <c r="H43" s="41">
        <v>0</v>
      </c>
      <c r="I43" s="41">
        <v>0</v>
      </c>
    </row>
    <row r="44" spans="1:9">
      <c r="A44" s="171" t="s">
        <v>46</v>
      </c>
      <c r="B44" s="171"/>
      <c r="C44" s="171"/>
      <c r="D44" s="171"/>
      <c r="E44" s="171"/>
      <c r="F44" s="171"/>
      <c r="G44" s="12">
        <v>35</v>
      </c>
      <c r="H44" s="41">
        <v>0</v>
      </c>
      <c r="I44" s="41">
        <v>0</v>
      </c>
    </row>
    <row r="45" spans="1:9">
      <c r="A45" s="171" t="s">
        <v>47</v>
      </c>
      <c r="B45" s="171"/>
      <c r="C45" s="171"/>
      <c r="D45" s="171"/>
      <c r="E45" s="171"/>
      <c r="F45" s="171"/>
      <c r="G45" s="12">
        <v>36</v>
      </c>
      <c r="H45" s="41">
        <v>0</v>
      </c>
      <c r="I45" s="41">
        <v>0</v>
      </c>
    </row>
    <row r="46" spans="1:9">
      <c r="A46" s="171" t="s">
        <v>48</v>
      </c>
      <c r="B46" s="171"/>
      <c r="C46" s="171"/>
      <c r="D46" s="171"/>
      <c r="E46" s="171"/>
      <c r="F46" s="171"/>
      <c r="G46" s="12">
        <v>37</v>
      </c>
      <c r="H46" s="41">
        <v>0</v>
      </c>
      <c r="I46" s="41">
        <v>0</v>
      </c>
    </row>
    <row r="47" spans="1:9">
      <c r="A47" s="171" t="s">
        <v>49</v>
      </c>
      <c r="B47" s="171"/>
      <c r="C47" s="171"/>
      <c r="D47" s="171"/>
      <c r="E47" s="171"/>
      <c r="F47" s="171"/>
      <c r="G47" s="12">
        <v>38</v>
      </c>
      <c r="H47" s="41">
        <v>0</v>
      </c>
      <c r="I47" s="41">
        <v>0</v>
      </c>
    </row>
    <row r="48" spans="1:9" ht="27.6" customHeight="1">
      <c r="A48" s="174" t="s">
        <v>50</v>
      </c>
      <c r="B48" s="175"/>
      <c r="C48" s="175"/>
      <c r="D48" s="175"/>
      <c r="E48" s="175"/>
      <c r="F48" s="175"/>
      <c r="G48" s="20">
        <v>39</v>
      </c>
      <c r="H48" s="40">
        <f>H49+H50+H51</f>
        <v>0</v>
      </c>
      <c r="I48" s="40">
        <f>I49+I50+I51</f>
        <v>0</v>
      </c>
    </row>
    <row r="49" spans="1:9">
      <c r="A49" s="171" t="s">
        <v>47</v>
      </c>
      <c r="B49" s="171"/>
      <c r="C49" s="171"/>
      <c r="D49" s="171"/>
      <c r="E49" s="171"/>
      <c r="F49" s="171"/>
      <c r="G49" s="12">
        <v>40</v>
      </c>
      <c r="H49" s="41">
        <v>0</v>
      </c>
      <c r="I49" s="41">
        <v>0</v>
      </c>
    </row>
    <row r="50" spans="1:9">
      <c r="A50" s="171" t="s">
        <v>48</v>
      </c>
      <c r="B50" s="171"/>
      <c r="C50" s="171"/>
      <c r="D50" s="171"/>
      <c r="E50" s="171"/>
      <c r="F50" s="171"/>
      <c r="G50" s="12">
        <v>41</v>
      </c>
      <c r="H50" s="41">
        <v>0</v>
      </c>
      <c r="I50" s="41">
        <v>0</v>
      </c>
    </row>
    <row r="51" spans="1:9">
      <c r="A51" s="171" t="s">
        <v>49</v>
      </c>
      <c r="B51" s="171"/>
      <c r="C51" s="171"/>
      <c r="D51" s="171"/>
      <c r="E51" s="171"/>
      <c r="F51" s="171"/>
      <c r="G51" s="12">
        <v>42</v>
      </c>
      <c r="H51" s="41">
        <v>0</v>
      </c>
      <c r="I51" s="41">
        <v>0</v>
      </c>
    </row>
    <row r="52" spans="1:9">
      <c r="A52" s="174" t="s">
        <v>51</v>
      </c>
      <c r="B52" s="175"/>
      <c r="C52" s="175"/>
      <c r="D52" s="175"/>
      <c r="E52" s="175"/>
      <c r="F52" s="175"/>
      <c r="G52" s="20">
        <v>43</v>
      </c>
      <c r="H52" s="40">
        <f>H53+H54+H55</f>
        <v>1402816539</v>
      </c>
      <c r="I52" s="40">
        <f>I53+I54+I55</f>
        <v>1376674306</v>
      </c>
    </row>
    <row r="53" spans="1:9">
      <c r="A53" s="171" t="s">
        <v>47</v>
      </c>
      <c r="B53" s="171"/>
      <c r="C53" s="171"/>
      <c r="D53" s="171"/>
      <c r="E53" s="171"/>
      <c r="F53" s="171"/>
      <c r="G53" s="12">
        <v>44</v>
      </c>
      <c r="H53" s="41">
        <f>1406990907-523349-3774124</f>
        <v>1402693434</v>
      </c>
      <c r="I53" s="41">
        <v>1376551994</v>
      </c>
    </row>
    <row r="54" spans="1:9">
      <c r="A54" s="171" t="s">
        <v>48</v>
      </c>
      <c r="B54" s="171"/>
      <c r="C54" s="171"/>
      <c r="D54" s="171"/>
      <c r="E54" s="171"/>
      <c r="F54" s="171"/>
      <c r="G54" s="12">
        <v>45</v>
      </c>
      <c r="H54" s="41">
        <v>0</v>
      </c>
      <c r="I54" s="41">
        <v>0</v>
      </c>
    </row>
    <row r="55" spans="1:9">
      <c r="A55" s="171" t="s">
        <v>49</v>
      </c>
      <c r="B55" s="171"/>
      <c r="C55" s="171"/>
      <c r="D55" s="171"/>
      <c r="E55" s="171"/>
      <c r="F55" s="171"/>
      <c r="G55" s="12">
        <v>46</v>
      </c>
      <c r="H55" s="41">
        <v>123105</v>
      </c>
      <c r="I55" s="41">
        <v>122312</v>
      </c>
    </row>
    <row r="56" spans="1:9">
      <c r="A56" s="171" t="s">
        <v>52</v>
      </c>
      <c r="B56" s="171"/>
      <c r="C56" s="171"/>
      <c r="D56" s="171"/>
      <c r="E56" s="171"/>
      <c r="F56" s="171"/>
      <c r="G56" s="12">
        <v>47</v>
      </c>
      <c r="H56" s="41">
        <v>0</v>
      </c>
      <c r="I56" s="41">
        <v>0</v>
      </c>
    </row>
    <row r="57" spans="1:9" ht="24" customHeight="1">
      <c r="A57" s="176" t="s">
        <v>53</v>
      </c>
      <c r="B57" s="176"/>
      <c r="C57" s="176"/>
      <c r="D57" s="176"/>
      <c r="E57" s="176"/>
      <c r="F57" s="176"/>
      <c r="G57" s="12">
        <v>48</v>
      </c>
      <c r="H57" s="41">
        <v>0</v>
      </c>
      <c r="I57" s="41">
        <v>0</v>
      </c>
    </row>
    <row r="58" spans="1:9">
      <c r="A58" s="176" t="s">
        <v>54</v>
      </c>
      <c r="B58" s="176"/>
      <c r="C58" s="176"/>
      <c r="D58" s="176"/>
      <c r="E58" s="176"/>
      <c r="F58" s="176"/>
      <c r="G58" s="12">
        <v>49</v>
      </c>
      <c r="H58" s="41">
        <v>4827368</v>
      </c>
      <c r="I58" s="41">
        <v>4676977</v>
      </c>
    </row>
    <row r="59" spans="1:9">
      <c r="A59" s="176" t="s">
        <v>55</v>
      </c>
      <c r="B59" s="171"/>
      <c r="C59" s="171"/>
      <c r="D59" s="171"/>
      <c r="E59" s="171"/>
      <c r="F59" s="171"/>
      <c r="G59" s="12">
        <v>50</v>
      </c>
      <c r="H59" s="41">
        <v>0</v>
      </c>
      <c r="I59" s="41">
        <v>0</v>
      </c>
    </row>
    <row r="60" spans="1:9">
      <c r="A60" s="176" t="s">
        <v>56</v>
      </c>
      <c r="B60" s="176"/>
      <c r="C60" s="176"/>
      <c r="D60" s="176"/>
      <c r="E60" s="176"/>
      <c r="F60" s="176"/>
      <c r="G60" s="12">
        <v>51</v>
      </c>
      <c r="H60" s="41">
        <v>0</v>
      </c>
      <c r="I60" s="41">
        <v>0</v>
      </c>
    </row>
    <row r="61" spans="1:9">
      <c r="A61" s="176" t="s">
        <v>57</v>
      </c>
      <c r="B61" s="176"/>
      <c r="C61" s="176"/>
      <c r="D61" s="176"/>
      <c r="E61" s="176"/>
      <c r="F61" s="176"/>
      <c r="G61" s="12">
        <v>52</v>
      </c>
      <c r="H61" s="41">
        <v>17103692</v>
      </c>
      <c r="I61" s="41">
        <v>18663776</v>
      </c>
    </row>
    <row r="62" spans="1:9" ht="31.15" customHeight="1">
      <c r="A62" s="176" t="s">
        <v>58</v>
      </c>
      <c r="B62" s="176"/>
      <c r="C62" s="176"/>
      <c r="D62" s="176"/>
      <c r="E62" s="176"/>
      <c r="F62" s="176"/>
      <c r="G62" s="12">
        <v>53</v>
      </c>
      <c r="H62" s="41">
        <v>0</v>
      </c>
      <c r="I62" s="41">
        <v>0</v>
      </c>
    </row>
    <row r="63" spans="1:9">
      <c r="A63" s="169" t="s">
        <v>59</v>
      </c>
      <c r="B63" s="170"/>
      <c r="C63" s="170"/>
      <c r="D63" s="170"/>
      <c r="E63" s="170"/>
      <c r="F63" s="170"/>
      <c r="G63" s="20">
        <v>54</v>
      </c>
      <c r="H63" s="43">
        <f>H42+H48+H52+H56+H57+H58+H59+H60+H61+H62</f>
        <v>1424747599</v>
      </c>
      <c r="I63" s="43">
        <f>I42+I48+I52+I56+I57+I58+I59+I60+I61+I62</f>
        <v>1400015059</v>
      </c>
    </row>
    <row r="64" spans="1:9">
      <c r="A64" s="177" t="s">
        <v>16</v>
      </c>
      <c r="B64" s="178"/>
      <c r="C64" s="178"/>
      <c r="D64" s="178"/>
      <c r="E64" s="178"/>
      <c r="F64" s="178"/>
      <c r="G64" s="178"/>
      <c r="H64" s="178"/>
      <c r="I64" s="178"/>
    </row>
    <row r="65" spans="1:9">
      <c r="A65" s="171" t="s">
        <v>60</v>
      </c>
      <c r="B65" s="171"/>
      <c r="C65" s="171"/>
      <c r="D65" s="171"/>
      <c r="E65" s="171"/>
      <c r="F65" s="171"/>
      <c r="G65" s="12">
        <v>55</v>
      </c>
      <c r="H65" s="41">
        <v>91897200</v>
      </c>
      <c r="I65" s="41">
        <v>91897200</v>
      </c>
    </row>
    <row r="66" spans="1:9">
      <c r="A66" s="171" t="s">
        <v>61</v>
      </c>
      <c r="B66" s="171"/>
      <c r="C66" s="171"/>
      <c r="D66" s="171"/>
      <c r="E66" s="171"/>
      <c r="F66" s="171"/>
      <c r="G66" s="12">
        <v>56</v>
      </c>
      <c r="H66" s="41">
        <v>148620</v>
      </c>
      <c r="I66" s="41">
        <v>148620</v>
      </c>
    </row>
    <row r="67" spans="1:9">
      <c r="A67" s="171" t="s">
        <v>62</v>
      </c>
      <c r="B67" s="171"/>
      <c r="C67" s="171"/>
      <c r="D67" s="171"/>
      <c r="E67" s="171"/>
      <c r="F67" s="171"/>
      <c r="G67" s="12">
        <v>57</v>
      </c>
      <c r="H67" s="41">
        <v>0</v>
      </c>
      <c r="I67" s="41">
        <v>0</v>
      </c>
    </row>
    <row r="68" spans="1:9">
      <c r="A68" s="171" t="s">
        <v>63</v>
      </c>
      <c r="B68" s="171"/>
      <c r="C68" s="171"/>
      <c r="D68" s="171"/>
      <c r="E68" s="171"/>
      <c r="F68" s="171"/>
      <c r="G68" s="12">
        <v>58</v>
      </c>
      <c r="H68" s="41">
        <v>0</v>
      </c>
      <c r="I68" s="41">
        <v>0</v>
      </c>
    </row>
    <row r="69" spans="1:9">
      <c r="A69" s="171" t="s">
        <v>64</v>
      </c>
      <c r="B69" s="171"/>
      <c r="C69" s="171"/>
      <c r="D69" s="171"/>
      <c r="E69" s="171"/>
      <c r="F69" s="171"/>
      <c r="G69" s="12">
        <v>59</v>
      </c>
      <c r="H69" s="41">
        <v>20517</v>
      </c>
      <c r="I69" s="41">
        <v>240321</v>
      </c>
    </row>
    <row r="70" spans="1:9">
      <c r="A70" s="171" t="s">
        <v>65</v>
      </c>
      <c r="B70" s="171"/>
      <c r="C70" s="171"/>
      <c r="D70" s="171"/>
      <c r="E70" s="171"/>
      <c r="F70" s="171"/>
      <c r="G70" s="12">
        <v>60</v>
      </c>
      <c r="H70" s="41">
        <v>63513889</v>
      </c>
      <c r="I70" s="41">
        <v>58622089</v>
      </c>
    </row>
    <row r="71" spans="1:9">
      <c r="A71" s="171" t="s">
        <v>66</v>
      </c>
      <c r="B71" s="171"/>
      <c r="C71" s="171"/>
      <c r="D71" s="171"/>
      <c r="E71" s="171"/>
      <c r="F71" s="171"/>
      <c r="G71" s="12">
        <v>61</v>
      </c>
      <c r="H71" s="41">
        <v>0</v>
      </c>
      <c r="I71" s="41">
        <v>0</v>
      </c>
    </row>
    <row r="72" spans="1:9">
      <c r="A72" s="171" t="s">
        <v>67</v>
      </c>
      <c r="B72" s="171"/>
      <c r="C72" s="171"/>
      <c r="D72" s="171"/>
      <c r="E72" s="171"/>
      <c r="F72" s="171"/>
      <c r="G72" s="12">
        <v>62</v>
      </c>
      <c r="H72" s="41">
        <v>15182803</v>
      </c>
      <c r="I72" s="41">
        <v>15182803</v>
      </c>
    </row>
    <row r="73" spans="1:9">
      <c r="A73" s="171" t="s">
        <v>68</v>
      </c>
      <c r="B73" s="171"/>
      <c r="C73" s="171"/>
      <c r="D73" s="171"/>
      <c r="E73" s="171"/>
      <c r="F73" s="171"/>
      <c r="G73" s="12">
        <v>63</v>
      </c>
      <c r="H73" s="41">
        <v>-6592348</v>
      </c>
      <c r="I73" s="41">
        <v>-6592348</v>
      </c>
    </row>
    <row r="74" spans="1:9">
      <c r="A74" s="171" t="s">
        <v>69</v>
      </c>
      <c r="B74" s="171"/>
      <c r="C74" s="171"/>
      <c r="D74" s="171"/>
      <c r="E74" s="171"/>
      <c r="F74" s="171"/>
      <c r="G74" s="12">
        <v>64</v>
      </c>
      <c r="H74" s="41">
        <v>648978</v>
      </c>
      <c r="I74" s="41">
        <v>4776919</v>
      </c>
    </row>
    <row r="75" spans="1:9">
      <c r="A75" s="171" t="s">
        <v>70</v>
      </c>
      <c r="B75" s="171"/>
      <c r="C75" s="171"/>
      <c r="D75" s="171"/>
      <c r="E75" s="171"/>
      <c r="F75" s="171"/>
      <c r="G75" s="12">
        <v>65</v>
      </c>
      <c r="H75" s="41">
        <v>0</v>
      </c>
      <c r="I75" s="41">
        <v>0</v>
      </c>
    </row>
    <row r="76" spans="1:9">
      <c r="A76" s="171" t="s">
        <v>71</v>
      </c>
      <c r="B76" s="171"/>
      <c r="C76" s="171"/>
      <c r="D76" s="171"/>
      <c r="E76" s="171"/>
      <c r="F76" s="171"/>
      <c r="G76" s="12">
        <v>66</v>
      </c>
      <c r="H76" s="41">
        <v>0</v>
      </c>
      <c r="I76" s="41">
        <v>0</v>
      </c>
    </row>
    <row r="77" spans="1:9">
      <c r="A77" s="168" t="s">
        <v>72</v>
      </c>
      <c r="B77" s="168"/>
      <c r="C77" s="168"/>
      <c r="D77" s="168"/>
      <c r="E77" s="168"/>
      <c r="F77" s="168"/>
      <c r="G77" s="20">
        <v>67</v>
      </c>
      <c r="H77" s="44">
        <f>H65+H66+H67+H68+H69+H70+H71+H72+H73+H74+H75+H76</f>
        <v>164819659</v>
      </c>
      <c r="I77" s="44">
        <f>I65+I66+I67+I68+I69+I70+I71+I72+I73+I74+I75+I76</f>
        <v>164275604</v>
      </c>
    </row>
    <row r="78" spans="1:9">
      <c r="A78" s="169" t="s">
        <v>73</v>
      </c>
      <c r="B78" s="170"/>
      <c r="C78" s="170"/>
      <c r="D78" s="170"/>
      <c r="E78" s="170"/>
      <c r="F78" s="170"/>
      <c r="G78" s="20">
        <v>68</v>
      </c>
      <c r="H78" s="43">
        <f>H63+H77</f>
        <v>1589567258</v>
      </c>
      <c r="I78" s="43">
        <f>I63+I77</f>
        <v>1564290663</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40" zoomScaleNormal="100" zoomScaleSheetLayoutView="110" workbookViewId="0">
      <selection activeCell="I71" sqref="I71"/>
    </sheetView>
  </sheetViews>
  <sheetFormatPr defaultRowHeight="12.75"/>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c r="A1" s="201" t="s">
        <v>5</v>
      </c>
      <c r="B1" s="180"/>
      <c r="C1" s="180"/>
      <c r="D1" s="180"/>
      <c r="E1" s="180"/>
      <c r="F1" s="180"/>
      <c r="G1" s="180"/>
      <c r="H1" s="180"/>
    </row>
    <row r="2" spans="1:9">
      <c r="A2" s="200" t="s">
        <v>291</v>
      </c>
      <c r="B2" s="182"/>
      <c r="C2" s="182"/>
      <c r="D2" s="182"/>
      <c r="E2" s="182"/>
      <c r="F2" s="182"/>
      <c r="G2" s="182"/>
      <c r="H2" s="182"/>
    </row>
    <row r="3" spans="1:9">
      <c r="A3" s="204" t="s">
        <v>12</v>
      </c>
      <c r="B3" s="194"/>
      <c r="C3" s="194"/>
      <c r="D3" s="194"/>
      <c r="E3" s="194"/>
      <c r="F3" s="194"/>
      <c r="G3" s="194"/>
      <c r="H3" s="194"/>
      <c r="I3" s="194"/>
    </row>
    <row r="4" spans="1:9">
      <c r="A4" s="211" t="s">
        <v>292</v>
      </c>
      <c r="B4" s="191"/>
      <c r="C4" s="191"/>
      <c r="D4" s="191"/>
      <c r="E4" s="191"/>
      <c r="F4" s="191"/>
      <c r="G4" s="191"/>
      <c r="H4" s="191"/>
      <c r="I4" s="191"/>
    </row>
    <row r="5" spans="1:9" ht="33.75">
      <c r="A5" s="205" t="s">
        <v>2</v>
      </c>
      <c r="B5" s="206"/>
      <c r="C5" s="206"/>
      <c r="D5" s="206"/>
      <c r="E5" s="206"/>
      <c r="F5" s="207"/>
      <c r="G5" s="13" t="s">
        <v>6</v>
      </c>
      <c r="H5" s="66" t="s">
        <v>228</v>
      </c>
      <c r="I5" s="46" t="s">
        <v>226</v>
      </c>
    </row>
    <row r="6" spans="1:9">
      <c r="A6" s="208">
        <v>1</v>
      </c>
      <c r="B6" s="209"/>
      <c r="C6" s="209"/>
      <c r="D6" s="209"/>
      <c r="E6" s="209"/>
      <c r="F6" s="209"/>
      <c r="G6" s="14">
        <v>2</v>
      </c>
      <c r="H6" s="15">
        <v>3</v>
      </c>
      <c r="I6" s="15">
        <v>4</v>
      </c>
    </row>
    <row r="7" spans="1:9">
      <c r="A7" s="212" t="s">
        <v>75</v>
      </c>
      <c r="B7" s="212"/>
      <c r="C7" s="212"/>
      <c r="D7" s="212"/>
      <c r="E7" s="212"/>
      <c r="F7" s="212"/>
      <c r="G7" s="6">
        <v>1</v>
      </c>
      <c r="H7" s="47">
        <v>63391084</v>
      </c>
      <c r="I7" s="47">
        <v>61264843</v>
      </c>
    </row>
    <row r="8" spans="1:9">
      <c r="A8" s="212" t="s">
        <v>74</v>
      </c>
      <c r="B8" s="212"/>
      <c r="C8" s="212"/>
      <c r="D8" s="212"/>
      <c r="E8" s="212"/>
      <c r="F8" s="212"/>
      <c r="G8" s="6">
        <v>2</v>
      </c>
      <c r="H8" s="47">
        <v>19383957</v>
      </c>
      <c r="I8" s="47">
        <v>13998820</v>
      </c>
    </row>
    <row r="9" spans="1:9">
      <c r="A9" s="212" t="s">
        <v>76</v>
      </c>
      <c r="B9" s="212"/>
      <c r="C9" s="212"/>
      <c r="D9" s="212"/>
      <c r="E9" s="212"/>
      <c r="F9" s="212"/>
      <c r="G9" s="6">
        <v>3</v>
      </c>
      <c r="H9" s="47">
        <v>0</v>
      </c>
      <c r="I9" s="47">
        <v>0</v>
      </c>
    </row>
    <row r="10" spans="1:9">
      <c r="A10" s="212" t="s">
        <v>77</v>
      </c>
      <c r="B10" s="212"/>
      <c r="C10" s="212"/>
      <c r="D10" s="212"/>
      <c r="E10" s="212"/>
      <c r="F10" s="212"/>
      <c r="G10" s="6">
        <v>4</v>
      </c>
      <c r="H10" s="47">
        <v>7801</v>
      </c>
      <c r="I10" s="47">
        <v>0</v>
      </c>
    </row>
    <row r="11" spans="1:9">
      <c r="A11" s="212" t="s">
        <v>78</v>
      </c>
      <c r="B11" s="212"/>
      <c r="C11" s="212"/>
      <c r="D11" s="212"/>
      <c r="E11" s="212"/>
      <c r="F11" s="212"/>
      <c r="G11" s="6">
        <v>5</v>
      </c>
      <c r="H11" s="47">
        <v>12828514</v>
      </c>
      <c r="I11" s="47">
        <v>13020740</v>
      </c>
    </row>
    <row r="12" spans="1:9" ht="12.6" customHeight="1">
      <c r="A12" s="212" t="s">
        <v>79</v>
      </c>
      <c r="B12" s="212"/>
      <c r="C12" s="212"/>
      <c r="D12" s="212"/>
      <c r="E12" s="212"/>
      <c r="F12" s="212"/>
      <c r="G12" s="6">
        <v>6</v>
      </c>
      <c r="H12" s="47">
        <v>3632215</v>
      </c>
      <c r="I12" s="47">
        <v>4000143</v>
      </c>
    </row>
    <row r="13" spans="1:9" ht="35.450000000000003" customHeight="1">
      <c r="A13" s="212" t="s">
        <v>80</v>
      </c>
      <c r="B13" s="212"/>
      <c r="C13" s="212"/>
      <c r="D13" s="212"/>
      <c r="E13" s="212"/>
      <c r="F13" s="212"/>
      <c r="G13" s="6">
        <v>7</v>
      </c>
      <c r="H13" s="47">
        <v>5920295</v>
      </c>
      <c r="I13" s="47">
        <v>910838</v>
      </c>
    </row>
    <row r="14" spans="1:9" ht="28.9" customHeight="1">
      <c r="A14" s="212" t="s">
        <v>81</v>
      </c>
      <c r="B14" s="212"/>
      <c r="C14" s="212"/>
      <c r="D14" s="212"/>
      <c r="E14" s="212"/>
      <c r="F14" s="212"/>
      <c r="G14" s="6">
        <v>8</v>
      </c>
      <c r="H14" s="47">
        <v>3210555</v>
      </c>
      <c r="I14" s="47">
        <v>2938906</v>
      </c>
    </row>
    <row r="15" spans="1:9" ht="28.9" customHeight="1">
      <c r="A15" s="212" t="s">
        <v>82</v>
      </c>
      <c r="B15" s="212"/>
      <c r="C15" s="212"/>
      <c r="D15" s="212"/>
      <c r="E15" s="212"/>
      <c r="F15" s="212"/>
      <c r="G15" s="6">
        <v>9</v>
      </c>
      <c r="H15" s="47">
        <v>0</v>
      </c>
      <c r="I15" s="47">
        <v>0</v>
      </c>
    </row>
    <row r="16" spans="1:9" ht="28.9" customHeight="1">
      <c r="A16" s="212" t="s">
        <v>83</v>
      </c>
      <c r="B16" s="212"/>
      <c r="C16" s="212"/>
      <c r="D16" s="212"/>
      <c r="E16" s="212"/>
      <c r="F16" s="212"/>
      <c r="G16" s="6">
        <v>10</v>
      </c>
      <c r="H16" s="47">
        <v>0</v>
      </c>
      <c r="I16" s="47">
        <v>0</v>
      </c>
    </row>
    <row r="17" spans="1:9">
      <c r="A17" s="212" t="s">
        <v>84</v>
      </c>
      <c r="B17" s="212"/>
      <c r="C17" s="212"/>
      <c r="D17" s="212"/>
      <c r="E17" s="212"/>
      <c r="F17" s="212"/>
      <c r="G17" s="6">
        <v>11</v>
      </c>
      <c r="H17" s="47">
        <v>246</v>
      </c>
      <c r="I17" s="47">
        <v>0</v>
      </c>
    </row>
    <row r="18" spans="1:9">
      <c r="A18" s="212" t="s">
        <v>85</v>
      </c>
      <c r="B18" s="212"/>
      <c r="C18" s="212"/>
      <c r="D18" s="212"/>
      <c r="E18" s="212"/>
      <c r="F18" s="212"/>
      <c r="G18" s="6">
        <v>12</v>
      </c>
      <c r="H18" s="47">
        <v>177038</v>
      </c>
      <c r="I18" s="47">
        <v>-294217</v>
      </c>
    </row>
    <row r="19" spans="1:9">
      <c r="A19" s="212" t="s">
        <v>86</v>
      </c>
      <c r="B19" s="212"/>
      <c r="C19" s="212"/>
      <c r="D19" s="212"/>
      <c r="E19" s="212"/>
      <c r="F19" s="212"/>
      <c r="G19" s="6">
        <v>13</v>
      </c>
      <c r="H19" s="47">
        <v>0</v>
      </c>
      <c r="I19" s="47">
        <v>0</v>
      </c>
    </row>
    <row r="20" spans="1:9">
      <c r="A20" s="212" t="s">
        <v>87</v>
      </c>
      <c r="B20" s="212"/>
      <c r="C20" s="212"/>
      <c r="D20" s="212"/>
      <c r="E20" s="212"/>
      <c r="F20" s="212"/>
      <c r="G20" s="6">
        <v>14</v>
      </c>
      <c r="H20" s="47">
        <v>5322039</v>
      </c>
      <c r="I20" s="47">
        <v>2261275</v>
      </c>
    </row>
    <row r="21" spans="1:9">
      <c r="A21" s="212" t="s">
        <v>88</v>
      </c>
      <c r="B21" s="212"/>
      <c r="C21" s="212"/>
      <c r="D21" s="212"/>
      <c r="E21" s="212"/>
      <c r="F21" s="212"/>
      <c r="G21" s="6">
        <v>15</v>
      </c>
      <c r="H21" s="47">
        <v>4967382</v>
      </c>
      <c r="I21" s="47">
        <v>4265796</v>
      </c>
    </row>
    <row r="22" spans="1:9" ht="25.15" customHeight="1">
      <c r="A22" s="216" t="s">
        <v>89</v>
      </c>
      <c r="B22" s="216"/>
      <c r="C22" s="216"/>
      <c r="D22" s="216"/>
      <c r="E22" s="216"/>
      <c r="F22" s="216"/>
      <c r="G22" s="7">
        <v>16</v>
      </c>
      <c r="H22" s="48">
        <f>H7-H8-H9+H10+H11-H12+H13+H14+H15+H16+H17+H18+H19+H20-H21</f>
        <v>62874018</v>
      </c>
      <c r="I22" s="48">
        <f>I7-I8-I9+I10+I11-I12+I13+I14+I15+I16+I17+I18+I19+I20-I21</f>
        <v>57837626</v>
      </c>
    </row>
    <row r="23" spans="1:9">
      <c r="A23" s="212" t="s">
        <v>90</v>
      </c>
      <c r="B23" s="212"/>
      <c r="C23" s="212"/>
      <c r="D23" s="212"/>
      <c r="E23" s="212"/>
      <c r="F23" s="212"/>
      <c r="G23" s="6">
        <v>17</v>
      </c>
      <c r="H23" s="47">
        <v>35139543</v>
      </c>
      <c r="I23" s="47">
        <v>35979750</v>
      </c>
    </row>
    <row r="24" spans="1:9">
      <c r="A24" s="212" t="s">
        <v>91</v>
      </c>
      <c r="B24" s="212"/>
      <c r="C24" s="212"/>
      <c r="D24" s="212"/>
      <c r="E24" s="212"/>
      <c r="F24" s="212"/>
      <c r="G24" s="6">
        <v>18</v>
      </c>
      <c r="H24" s="47">
        <v>3360517</v>
      </c>
      <c r="I24" s="47">
        <v>3368465</v>
      </c>
    </row>
    <row r="25" spans="1:9">
      <c r="A25" s="212" t="s">
        <v>92</v>
      </c>
      <c r="B25" s="212"/>
      <c r="C25" s="212"/>
      <c r="D25" s="212"/>
      <c r="E25" s="212"/>
      <c r="F25" s="212"/>
      <c r="G25" s="6">
        <v>19</v>
      </c>
      <c r="H25" s="47">
        <v>0</v>
      </c>
      <c r="I25" s="47">
        <v>0</v>
      </c>
    </row>
    <row r="26" spans="1:9">
      <c r="A26" s="212" t="s">
        <v>93</v>
      </c>
      <c r="B26" s="212"/>
      <c r="C26" s="212"/>
      <c r="D26" s="212"/>
      <c r="E26" s="212"/>
      <c r="F26" s="212"/>
      <c r="G26" s="6">
        <v>20</v>
      </c>
      <c r="H26" s="47">
        <v>-88146</v>
      </c>
      <c r="I26" s="47">
        <v>317812</v>
      </c>
    </row>
    <row r="27" spans="1:9" ht="26.45" customHeight="1">
      <c r="A27" s="212" t="s">
        <v>94</v>
      </c>
      <c r="B27" s="212"/>
      <c r="C27" s="212"/>
      <c r="D27" s="212"/>
      <c r="E27" s="212"/>
      <c r="F27" s="212"/>
      <c r="G27" s="6">
        <v>21</v>
      </c>
      <c r="H27" s="47">
        <v>23192740</v>
      </c>
      <c r="I27" s="47">
        <v>11428688</v>
      </c>
    </row>
    <row r="28" spans="1:9" ht="26.45" customHeight="1">
      <c r="A28" s="212" t="s">
        <v>95</v>
      </c>
      <c r="B28" s="212"/>
      <c r="C28" s="212"/>
      <c r="D28" s="212"/>
      <c r="E28" s="212"/>
      <c r="F28" s="212"/>
      <c r="G28" s="6">
        <v>22</v>
      </c>
      <c r="H28" s="47">
        <v>0</v>
      </c>
      <c r="I28" s="47">
        <v>0</v>
      </c>
    </row>
    <row r="29" spans="1:9" ht="26.45" customHeight="1">
      <c r="A29" s="212" t="s">
        <v>96</v>
      </c>
      <c r="B29" s="212"/>
      <c r="C29" s="212"/>
      <c r="D29" s="212"/>
      <c r="E29" s="212"/>
      <c r="F29" s="212"/>
      <c r="G29" s="6">
        <v>23</v>
      </c>
      <c r="H29" s="47">
        <v>0</v>
      </c>
      <c r="I29" s="47">
        <v>201632</v>
      </c>
    </row>
    <row r="30" spans="1:9" ht="14.45" customHeight="1">
      <c r="A30" s="212" t="s">
        <v>97</v>
      </c>
      <c r="B30" s="212"/>
      <c r="C30" s="212"/>
      <c r="D30" s="212"/>
      <c r="E30" s="212"/>
      <c r="F30" s="212"/>
      <c r="G30" s="6">
        <v>24</v>
      </c>
      <c r="H30" s="47">
        <v>0</v>
      </c>
      <c r="I30" s="47">
        <v>0</v>
      </c>
    </row>
    <row r="31" spans="1:9" ht="21" customHeight="1">
      <c r="A31" s="212" t="s">
        <v>98</v>
      </c>
      <c r="B31" s="212"/>
      <c r="C31" s="212"/>
      <c r="D31" s="212"/>
      <c r="E31" s="212"/>
      <c r="F31" s="212"/>
      <c r="G31" s="6">
        <v>25</v>
      </c>
      <c r="H31" s="47">
        <v>0</v>
      </c>
      <c r="I31" s="47">
        <v>0</v>
      </c>
    </row>
    <row r="32" spans="1:9" ht="21" customHeight="1">
      <c r="A32" s="212" t="s">
        <v>99</v>
      </c>
      <c r="B32" s="212"/>
      <c r="C32" s="212"/>
      <c r="D32" s="212"/>
      <c r="E32" s="212"/>
      <c r="F32" s="212"/>
      <c r="G32" s="6">
        <v>26</v>
      </c>
      <c r="H32" s="47">
        <v>0</v>
      </c>
      <c r="I32" s="47">
        <v>0</v>
      </c>
    </row>
    <row r="33" spans="1:10" ht="21" customHeight="1">
      <c r="A33" s="213" t="s">
        <v>100</v>
      </c>
      <c r="B33" s="213"/>
      <c r="C33" s="213"/>
      <c r="D33" s="213"/>
      <c r="E33" s="213"/>
      <c r="F33" s="213"/>
      <c r="G33" s="7">
        <v>27</v>
      </c>
      <c r="H33" s="48">
        <f>H22-H23+H25-H24-H26-H27-H28-H29+H30+H31+H32</f>
        <v>1269364</v>
      </c>
      <c r="I33" s="48">
        <f>I22-I23+I25-I24-I26-I27-I28-I29+I30+I31+I32</f>
        <v>6541279</v>
      </c>
    </row>
    <row r="34" spans="1:10" ht="21" customHeight="1">
      <c r="A34" s="212" t="s">
        <v>101</v>
      </c>
      <c r="B34" s="212"/>
      <c r="C34" s="212"/>
      <c r="D34" s="212"/>
      <c r="E34" s="212"/>
      <c r="F34" s="212"/>
      <c r="G34" s="6">
        <v>28</v>
      </c>
      <c r="H34" s="47">
        <v>620386</v>
      </c>
      <c r="I34" s="47">
        <v>1764360</v>
      </c>
    </row>
    <row r="35" spans="1:10" ht="21" customHeight="1">
      <c r="A35" s="213" t="s">
        <v>102</v>
      </c>
      <c r="B35" s="213"/>
      <c r="C35" s="213"/>
      <c r="D35" s="213"/>
      <c r="E35" s="213"/>
      <c r="F35" s="213"/>
      <c r="G35" s="7">
        <v>29</v>
      </c>
      <c r="H35" s="48">
        <f>H33-H34</f>
        <v>648978</v>
      </c>
      <c r="I35" s="48">
        <f>I33-I34</f>
        <v>4776919</v>
      </c>
    </row>
    <row r="36" spans="1:10" ht="21" customHeight="1">
      <c r="A36" s="213" t="s">
        <v>103</v>
      </c>
      <c r="B36" s="213"/>
      <c r="C36" s="213"/>
      <c r="D36" s="213"/>
      <c r="E36" s="213"/>
      <c r="F36" s="213"/>
      <c r="G36" s="7">
        <v>30</v>
      </c>
      <c r="H36" s="48">
        <f>H37-H38</f>
        <v>0</v>
      </c>
      <c r="I36" s="48">
        <f>I37-I38</f>
        <v>0</v>
      </c>
    </row>
    <row r="37" spans="1:10">
      <c r="A37" s="212" t="s">
        <v>104</v>
      </c>
      <c r="B37" s="212"/>
      <c r="C37" s="212"/>
      <c r="D37" s="212"/>
      <c r="E37" s="212"/>
      <c r="F37" s="212"/>
      <c r="G37" s="6">
        <v>31</v>
      </c>
      <c r="H37" s="47">
        <v>0</v>
      </c>
      <c r="I37" s="47">
        <v>0</v>
      </c>
    </row>
    <row r="38" spans="1:10" ht="22.9" customHeight="1">
      <c r="A38" s="212" t="s">
        <v>105</v>
      </c>
      <c r="B38" s="212"/>
      <c r="C38" s="212"/>
      <c r="D38" s="212"/>
      <c r="E38" s="212"/>
      <c r="F38" s="212"/>
      <c r="G38" s="6">
        <v>32</v>
      </c>
      <c r="H38" s="47">
        <v>0</v>
      </c>
      <c r="I38" s="47">
        <v>0</v>
      </c>
    </row>
    <row r="39" spans="1:10">
      <c r="A39" s="213" t="s">
        <v>106</v>
      </c>
      <c r="B39" s="213"/>
      <c r="C39" s="213"/>
      <c r="D39" s="213"/>
      <c r="E39" s="213"/>
      <c r="F39" s="213"/>
      <c r="G39" s="7">
        <v>33</v>
      </c>
      <c r="H39" s="48">
        <f>H35+H36</f>
        <v>648978</v>
      </c>
      <c r="I39" s="48">
        <f>I35+I36</f>
        <v>4776919</v>
      </c>
    </row>
    <row r="40" spans="1:10">
      <c r="A40" s="212" t="s">
        <v>107</v>
      </c>
      <c r="B40" s="212"/>
      <c r="C40" s="212"/>
      <c r="D40" s="212"/>
      <c r="E40" s="212"/>
      <c r="F40" s="212"/>
      <c r="G40" s="6">
        <v>34</v>
      </c>
      <c r="H40" s="47">
        <v>0</v>
      </c>
      <c r="I40" s="47">
        <v>0</v>
      </c>
    </row>
    <row r="41" spans="1:10">
      <c r="A41" s="212" t="s">
        <v>108</v>
      </c>
      <c r="B41" s="212"/>
      <c r="C41" s="212"/>
      <c r="D41" s="212"/>
      <c r="E41" s="212"/>
      <c r="F41" s="212"/>
      <c r="G41" s="6">
        <v>35</v>
      </c>
      <c r="H41" s="47">
        <f>H39</f>
        <v>648978</v>
      </c>
      <c r="I41" s="47">
        <f>I39</f>
        <v>4776919</v>
      </c>
    </row>
    <row r="42" spans="1:10">
      <c r="A42" s="217" t="s">
        <v>17</v>
      </c>
      <c r="B42" s="218"/>
      <c r="C42" s="218"/>
      <c r="D42" s="218"/>
      <c r="E42" s="218"/>
      <c r="F42" s="218"/>
      <c r="G42" s="219"/>
      <c r="H42" s="219"/>
      <c r="I42" s="219"/>
      <c r="J42" s="4"/>
    </row>
    <row r="43" spans="1:10">
      <c r="A43" s="214" t="s">
        <v>109</v>
      </c>
      <c r="B43" s="214"/>
      <c r="C43" s="214"/>
      <c r="D43" s="214"/>
      <c r="E43" s="214"/>
      <c r="F43" s="214"/>
      <c r="G43" s="6">
        <v>36</v>
      </c>
      <c r="H43" s="49">
        <f>H39</f>
        <v>648978</v>
      </c>
      <c r="I43" s="49">
        <f>I39</f>
        <v>4776919</v>
      </c>
    </row>
    <row r="44" spans="1:10">
      <c r="A44" s="216" t="s">
        <v>233</v>
      </c>
      <c r="B44" s="216"/>
      <c r="C44" s="216"/>
      <c r="D44" s="216"/>
      <c r="E44" s="216"/>
      <c r="F44" s="216"/>
      <c r="G44" s="7">
        <v>37</v>
      </c>
      <c r="H44" s="48">
        <f>H45+H57</f>
        <v>499205</v>
      </c>
      <c r="I44" s="48">
        <f>I45+I57</f>
        <v>211947</v>
      </c>
    </row>
    <row r="45" spans="1:10" ht="21.6" customHeight="1">
      <c r="A45" s="202" t="s">
        <v>234</v>
      </c>
      <c r="B45" s="202"/>
      <c r="C45" s="202"/>
      <c r="D45" s="202"/>
      <c r="E45" s="202"/>
      <c r="F45" s="202"/>
      <c r="G45" s="7">
        <v>38</v>
      </c>
      <c r="H45" s="48">
        <f>SUM(H46:H52)+H55+H56</f>
        <v>0</v>
      </c>
      <c r="I45" s="48">
        <f>SUM(I46:I52)+I55+I56</f>
        <v>37021</v>
      </c>
    </row>
    <row r="46" spans="1:10">
      <c r="A46" s="210" t="s">
        <v>110</v>
      </c>
      <c r="B46" s="210"/>
      <c r="C46" s="210"/>
      <c r="D46" s="210"/>
      <c r="E46" s="210"/>
      <c r="F46" s="210"/>
      <c r="G46" s="6">
        <v>39</v>
      </c>
      <c r="H46" s="103">
        <v>0</v>
      </c>
      <c r="I46" s="103">
        <v>0</v>
      </c>
    </row>
    <row r="47" spans="1:10">
      <c r="A47" s="210" t="s">
        <v>111</v>
      </c>
      <c r="B47" s="210"/>
      <c r="C47" s="210"/>
      <c r="D47" s="210"/>
      <c r="E47" s="210"/>
      <c r="F47" s="210"/>
      <c r="G47" s="6">
        <v>40</v>
      </c>
      <c r="H47" s="103">
        <v>0</v>
      </c>
      <c r="I47" s="103">
        <v>0</v>
      </c>
    </row>
    <row r="48" spans="1:10" ht="23.45" customHeight="1">
      <c r="A48" s="210" t="s">
        <v>112</v>
      </c>
      <c r="B48" s="210"/>
      <c r="C48" s="210"/>
      <c r="D48" s="210"/>
      <c r="E48" s="210"/>
      <c r="F48" s="210"/>
      <c r="G48" s="6">
        <v>41</v>
      </c>
      <c r="H48" s="103">
        <v>0</v>
      </c>
      <c r="I48" s="103">
        <v>0</v>
      </c>
    </row>
    <row r="49" spans="1:9">
      <c r="A49" s="210" t="s">
        <v>113</v>
      </c>
      <c r="B49" s="210"/>
      <c r="C49" s="210"/>
      <c r="D49" s="210"/>
      <c r="E49" s="210"/>
      <c r="F49" s="210"/>
      <c r="G49" s="6">
        <v>42</v>
      </c>
      <c r="H49" s="103">
        <v>0</v>
      </c>
      <c r="I49" s="103">
        <v>0</v>
      </c>
    </row>
    <row r="50" spans="1:9" ht="21" customHeight="1">
      <c r="A50" s="210" t="s">
        <v>114</v>
      </c>
      <c r="B50" s="210"/>
      <c r="C50" s="210"/>
      <c r="D50" s="210"/>
      <c r="E50" s="210"/>
      <c r="F50" s="210"/>
      <c r="G50" s="6">
        <v>43</v>
      </c>
      <c r="H50" s="103">
        <v>0</v>
      </c>
      <c r="I50" s="103">
        <v>0</v>
      </c>
    </row>
    <row r="51" spans="1:9" ht="27.6" customHeight="1">
      <c r="A51" s="210" t="s">
        <v>115</v>
      </c>
      <c r="B51" s="210"/>
      <c r="C51" s="210"/>
      <c r="D51" s="210"/>
      <c r="E51" s="210"/>
      <c r="F51" s="210"/>
      <c r="G51" s="6">
        <v>44</v>
      </c>
      <c r="H51" s="103">
        <v>0</v>
      </c>
      <c r="I51" s="103">
        <v>37021</v>
      </c>
    </row>
    <row r="52" spans="1:9">
      <c r="A52" s="203" t="s">
        <v>116</v>
      </c>
      <c r="B52" s="203"/>
      <c r="C52" s="203"/>
      <c r="D52" s="203"/>
      <c r="E52" s="203"/>
      <c r="F52" s="203"/>
      <c r="G52" s="6">
        <v>45</v>
      </c>
      <c r="H52" s="103">
        <v>0</v>
      </c>
      <c r="I52" s="103">
        <v>0</v>
      </c>
    </row>
    <row r="53" spans="1:9" ht="12.75" customHeight="1">
      <c r="A53" s="203" t="s">
        <v>117</v>
      </c>
      <c r="B53" s="203"/>
      <c r="C53" s="203"/>
      <c r="D53" s="203"/>
      <c r="E53" s="203"/>
      <c r="F53" s="203"/>
      <c r="G53" s="6">
        <v>46</v>
      </c>
      <c r="H53" s="103">
        <v>0</v>
      </c>
      <c r="I53" s="103">
        <v>0</v>
      </c>
    </row>
    <row r="54" spans="1:9" ht="12.75" customHeight="1">
      <c r="A54" s="203" t="s">
        <v>118</v>
      </c>
      <c r="B54" s="203"/>
      <c r="C54" s="203"/>
      <c r="D54" s="203"/>
      <c r="E54" s="203"/>
      <c r="F54" s="203"/>
      <c r="G54" s="6">
        <v>47</v>
      </c>
      <c r="H54" s="103">
        <v>0</v>
      </c>
      <c r="I54" s="103">
        <v>0</v>
      </c>
    </row>
    <row r="55" spans="1:9" ht="12.75" customHeight="1">
      <c r="A55" s="203" t="s">
        <v>119</v>
      </c>
      <c r="B55" s="203"/>
      <c r="C55" s="203"/>
      <c r="D55" s="203"/>
      <c r="E55" s="203"/>
      <c r="F55" s="203"/>
      <c r="G55" s="6">
        <v>48</v>
      </c>
      <c r="H55" s="103">
        <v>0</v>
      </c>
      <c r="I55" s="103">
        <v>0</v>
      </c>
    </row>
    <row r="56" spans="1:9" ht="12" customHeight="1">
      <c r="A56" s="203" t="s">
        <v>232</v>
      </c>
      <c r="B56" s="203"/>
      <c r="C56" s="203"/>
      <c r="D56" s="203"/>
      <c r="E56" s="203"/>
      <c r="F56" s="203"/>
      <c r="G56" s="6">
        <v>49</v>
      </c>
      <c r="H56" s="103">
        <v>0</v>
      </c>
      <c r="I56" s="103">
        <v>0</v>
      </c>
    </row>
    <row r="57" spans="1:9" ht="25.15" customHeight="1">
      <c r="A57" s="202" t="s">
        <v>235</v>
      </c>
      <c r="B57" s="202"/>
      <c r="C57" s="202"/>
      <c r="D57" s="202"/>
      <c r="E57" s="202"/>
      <c r="F57" s="202"/>
      <c r="G57" s="7">
        <v>50</v>
      </c>
      <c r="H57" s="48">
        <f>SUM(H58:H65)</f>
        <v>499205</v>
      </c>
      <c r="I57" s="48">
        <f>SUM(I58:I65)</f>
        <v>174926</v>
      </c>
    </row>
    <row r="58" spans="1:9" ht="12.75" customHeight="1">
      <c r="A58" s="203" t="s">
        <v>120</v>
      </c>
      <c r="B58" s="203"/>
      <c r="C58" s="203"/>
      <c r="D58" s="203"/>
      <c r="E58" s="203"/>
      <c r="F58" s="203"/>
      <c r="G58" s="6">
        <v>51</v>
      </c>
      <c r="H58" s="103">
        <v>0</v>
      </c>
      <c r="I58" s="103">
        <v>0</v>
      </c>
    </row>
    <row r="59" spans="1:9" ht="12.75" customHeight="1">
      <c r="A59" s="203" t="s">
        <v>121</v>
      </c>
      <c r="B59" s="203"/>
      <c r="C59" s="203"/>
      <c r="D59" s="203"/>
      <c r="E59" s="203"/>
      <c r="F59" s="203"/>
      <c r="G59" s="6">
        <v>52</v>
      </c>
      <c r="H59" s="103">
        <v>0</v>
      </c>
      <c r="I59" s="103">
        <v>0</v>
      </c>
    </row>
    <row r="60" spans="1:9" ht="12.75" customHeight="1">
      <c r="A60" s="203" t="s">
        <v>122</v>
      </c>
      <c r="B60" s="203"/>
      <c r="C60" s="203"/>
      <c r="D60" s="203"/>
      <c r="E60" s="203"/>
      <c r="F60" s="203"/>
      <c r="G60" s="6">
        <v>53</v>
      </c>
      <c r="H60" s="103">
        <v>0</v>
      </c>
      <c r="I60" s="103">
        <v>0</v>
      </c>
    </row>
    <row r="61" spans="1:9" ht="12.75" customHeight="1">
      <c r="A61" s="203" t="s">
        <v>123</v>
      </c>
      <c r="B61" s="203"/>
      <c r="C61" s="203"/>
      <c r="D61" s="203"/>
      <c r="E61" s="203"/>
      <c r="F61" s="203"/>
      <c r="G61" s="6">
        <v>54</v>
      </c>
      <c r="H61" s="103">
        <v>0</v>
      </c>
      <c r="I61" s="103">
        <v>0</v>
      </c>
    </row>
    <row r="62" spans="1:9" ht="12.75" customHeight="1">
      <c r="A62" s="203" t="s">
        <v>124</v>
      </c>
      <c r="B62" s="203"/>
      <c r="C62" s="203"/>
      <c r="D62" s="203"/>
      <c r="E62" s="203"/>
      <c r="F62" s="203"/>
      <c r="G62" s="6">
        <v>55</v>
      </c>
      <c r="H62" s="103">
        <v>499205</v>
      </c>
      <c r="I62" s="103">
        <v>174926</v>
      </c>
    </row>
    <row r="63" spans="1:9" ht="12.75" customHeight="1">
      <c r="A63" s="203" t="s">
        <v>113</v>
      </c>
      <c r="B63" s="203"/>
      <c r="C63" s="203"/>
      <c r="D63" s="203"/>
      <c r="E63" s="203"/>
      <c r="F63" s="203"/>
      <c r="G63" s="6">
        <v>56</v>
      </c>
      <c r="H63" s="103">
        <v>0</v>
      </c>
      <c r="I63" s="103">
        <v>0</v>
      </c>
    </row>
    <row r="64" spans="1:9" ht="21.6" customHeight="1">
      <c r="A64" s="203" t="s">
        <v>125</v>
      </c>
      <c r="B64" s="203"/>
      <c r="C64" s="203"/>
      <c r="D64" s="203"/>
      <c r="E64" s="203"/>
      <c r="F64" s="203"/>
      <c r="G64" s="6">
        <v>57</v>
      </c>
      <c r="H64" s="103">
        <v>0</v>
      </c>
      <c r="I64" s="103">
        <v>0</v>
      </c>
    </row>
    <row r="65" spans="1:9" ht="22.9" customHeight="1">
      <c r="A65" s="203" t="s">
        <v>126</v>
      </c>
      <c r="B65" s="203"/>
      <c r="C65" s="203"/>
      <c r="D65" s="203"/>
      <c r="E65" s="203"/>
      <c r="F65" s="203"/>
      <c r="G65" s="6">
        <v>58</v>
      </c>
      <c r="H65" s="103">
        <v>0</v>
      </c>
      <c r="I65" s="103">
        <v>0</v>
      </c>
    </row>
    <row r="66" spans="1:9" ht="12.75" customHeight="1">
      <c r="A66" s="202" t="s">
        <v>236</v>
      </c>
      <c r="B66" s="202"/>
      <c r="C66" s="202"/>
      <c r="D66" s="202"/>
      <c r="E66" s="202"/>
      <c r="F66" s="202"/>
      <c r="G66" s="7">
        <v>59</v>
      </c>
      <c r="H66" s="50">
        <f>H43+H44</f>
        <v>1148183</v>
      </c>
      <c r="I66" s="50">
        <f>I43+I44</f>
        <v>4988866</v>
      </c>
    </row>
    <row r="67" spans="1:9" ht="12.75" customHeight="1">
      <c r="A67" s="215" t="s">
        <v>127</v>
      </c>
      <c r="B67" s="215"/>
      <c r="C67" s="215"/>
      <c r="D67" s="215"/>
      <c r="E67" s="215"/>
      <c r="F67" s="215"/>
      <c r="G67" s="6">
        <v>60</v>
      </c>
      <c r="H67" s="47">
        <v>0</v>
      </c>
      <c r="I67" s="47">
        <v>0</v>
      </c>
    </row>
    <row r="68" spans="1:9">
      <c r="A68" s="214" t="s">
        <v>128</v>
      </c>
      <c r="B68" s="214"/>
      <c r="C68" s="214"/>
      <c r="D68" s="214"/>
      <c r="E68" s="214"/>
      <c r="F68" s="214"/>
      <c r="G68" s="6">
        <v>61</v>
      </c>
      <c r="H68" s="103">
        <f>H66</f>
        <v>1148183</v>
      </c>
      <c r="I68" s="104">
        <f>I66</f>
        <v>4988866</v>
      </c>
    </row>
  </sheetData>
  <sheetProtection algorithmName="SHA-512" hashValue="4mRvNnftn52dOlmP8N3KAT4hGjKFlHA2JDLhFrauiq5JUMueeEC7HErDK2eDp9m6ZCEesGAXhkJyqhDxdugZaQ==" saltValue="axGtEaVU0vv4A1RHdc7oCg=="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topLeftCell="A36" zoomScale="110" zoomScaleNormal="100" workbookViewId="0">
      <selection activeCell="J62" sqref="J62"/>
    </sheetView>
  </sheetViews>
  <sheetFormatPr defaultRowHeight="12.75"/>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c r="A1" s="201" t="s">
        <v>182</v>
      </c>
      <c r="B1" s="223"/>
      <c r="C1" s="223"/>
      <c r="D1" s="223"/>
      <c r="E1" s="223"/>
      <c r="F1" s="223"/>
      <c r="G1" s="223"/>
      <c r="H1" s="223"/>
    </row>
    <row r="2" spans="1:9" ht="12.75" customHeight="1">
      <c r="A2" s="200" t="s">
        <v>293</v>
      </c>
      <c r="B2" s="182"/>
      <c r="C2" s="182"/>
      <c r="D2" s="182"/>
      <c r="E2" s="182"/>
      <c r="F2" s="182"/>
      <c r="G2" s="182"/>
      <c r="H2" s="182"/>
    </row>
    <row r="3" spans="1:9">
      <c r="A3" s="226" t="s">
        <v>12</v>
      </c>
      <c r="B3" s="227"/>
      <c r="C3" s="227"/>
      <c r="D3" s="227"/>
      <c r="E3" s="227"/>
      <c r="F3" s="227"/>
      <c r="G3" s="227"/>
      <c r="H3" s="227"/>
      <c r="I3" s="194"/>
    </row>
    <row r="4" spans="1:9">
      <c r="A4" s="231" t="s">
        <v>294</v>
      </c>
      <c r="B4" s="190"/>
      <c r="C4" s="190"/>
      <c r="D4" s="190"/>
      <c r="E4" s="190"/>
      <c r="F4" s="190"/>
      <c r="G4" s="190"/>
      <c r="H4" s="190"/>
      <c r="I4" s="191"/>
    </row>
    <row r="5" spans="1:9" ht="45">
      <c r="A5" s="224" t="s">
        <v>2</v>
      </c>
      <c r="B5" s="225"/>
      <c r="C5" s="225"/>
      <c r="D5" s="225"/>
      <c r="E5" s="225"/>
      <c r="F5" s="225"/>
      <c r="G5" s="67" t="s">
        <v>6</v>
      </c>
      <c r="H5" s="15" t="s">
        <v>228</v>
      </c>
      <c r="I5" s="68" t="s">
        <v>231</v>
      </c>
    </row>
    <row r="6" spans="1:9">
      <c r="A6" s="228">
        <v>1</v>
      </c>
      <c r="B6" s="225"/>
      <c r="C6" s="225"/>
      <c r="D6" s="225"/>
      <c r="E6" s="225"/>
      <c r="F6" s="225"/>
      <c r="G6" s="64">
        <v>2</v>
      </c>
      <c r="H6" s="15" t="s">
        <v>7</v>
      </c>
      <c r="I6" s="15" t="s">
        <v>8</v>
      </c>
    </row>
    <row r="7" spans="1:9">
      <c r="A7" s="221" t="s">
        <v>136</v>
      </c>
      <c r="B7" s="222"/>
      <c r="C7" s="222"/>
      <c r="D7" s="222"/>
      <c r="E7" s="222"/>
      <c r="F7" s="222"/>
      <c r="G7" s="222"/>
      <c r="H7" s="222"/>
      <c r="I7" s="222"/>
    </row>
    <row r="8" spans="1:9">
      <c r="A8" s="220" t="s">
        <v>129</v>
      </c>
      <c r="B8" s="220"/>
      <c r="C8" s="220"/>
      <c r="D8" s="220"/>
      <c r="E8" s="220"/>
      <c r="F8" s="220"/>
      <c r="G8" s="6">
        <v>1</v>
      </c>
      <c r="H8" s="69">
        <v>0</v>
      </c>
      <c r="I8" s="69">
        <v>0</v>
      </c>
    </row>
    <row r="9" spans="1:9">
      <c r="A9" s="220" t="s">
        <v>130</v>
      </c>
      <c r="B9" s="220"/>
      <c r="C9" s="220"/>
      <c r="D9" s="220"/>
      <c r="E9" s="220"/>
      <c r="F9" s="220"/>
      <c r="G9" s="6">
        <v>2</v>
      </c>
      <c r="H9" s="69">
        <v>0</v>
      </c>
      <c r="I9" s="69">
        <v>0</v>
      </c>
    </row>
    <row r="10" spans="1:9">
      <c r="A10" s="220" t="s">
        <v>131</v>
      </c>
      <c r="B10" s="220"/>
      <c r="C10" s="220"/>
      <c r="D10" s="220"/>
      <c r="E10" s="220"/>
      <c r="F10" s="220"/>
      <c r="G10" s="6">
        <v>3</v>
      </c>
      <c r="H10" s="69">
        <v>0</v>
      </c>
      <c r="I10" s="69">
        <v>0</v>
      </c>
    </row>
    <row r="11" spans="1:9">
      <c r="A11" s="220" t="s">
        <v>132</v>
      </c>
      <c r="B11" s="220"/>
      <c r="C11" s="220"/>
      <c r="D11" s="220"/>
      <c r="E11" s="220"/>
      <c r="F11" s="220"/>
      <c r="G11" s="6">
        <v>4</v>
      </c>
      <c r="H11" s="69">
        <v>0</v>
      </c>
      <c r="I11" s="69">
        <v>0</v>
      </c>
    </row>
    <row r="12" spans="1:9">
      <c r="A12" s="220" t="s">
        <v>133</v>
      </c>
      <c r="B12" s="220"/>
      <c r="C12" s="220"/>
      <c r="D12" s="220"/>
      <c r="E12" s="220"/>
      <c r="F12" s="220"/>
      <c r="G12" s="6">
        <v>5</v>
      </c>
      <c r="H12" s="69">
        <v>0</v>
      </c>
      <c r="I12" s="69">
        <v>0</v>
      </c>
    </row>
    <row r="13" spans="1:9" ht="22.5" customHeight="1">
      <c r="A13" s="220" t="s">
        <v>153</v>
      </c>
      <c r="B13" s="220"/>
      <c r="C13" s="220"/>
      <c r="D13" s="220"/>
      <c r="E13" s="220"/>
      <c r="F13" s="220"/>
      <c r="G13" s="6">
        <v>6</v>
      </c>
      <c r="H13" s="69">
        <v>0</v>
      </c>
      <c r="I13" s="69">
        <v>0</v>
      </c>
    </row>
    <row r="14" spans="1:9">
      <c r="A14" s="220" t="s">
        <v>134</v>
      </c>
      <c r="B14" s="220"/>
      <c r="C14" s="220"/>
      <c r="D14" s="220"/>
      <c r="E14" s="220"/>
      <c r="F14" s="220"/>
      <c r="G14" s="6">
        <v>7</v>
      </c>
      <c r="H14" s="69">
        <v>0</v>
      </c>
      <c r="I14" s="69">
        <v>0</v>
      </c>
    </row>
    <row r="15" spans="1:9">
      <c r="A15" s="220" t="s">
        <v>135</v>
      </c>
      <c r="B15" s="220"/>
      <c r="C15" s="220"/>
      <c r="D15" s="220"/>
      <c r="E15" s="220"/>
      <c r="F15" s="220"/>
      <c r="G15" s="6">
        <v>8</v>
      </c>
      <c r="H15" s="69">
        <v>0</v>
      </c>
      <c r="I15" s="69">
        <v>0</v>
      </c>
    </row>
    <row r="16" spans="1:9">
      <c r="A16" s="221" t="s">
        <v>137</v>
      </c>
      <c r="B16" s="222"/>
      <c r="C16" s="222"/>
      <c r="D16" s="222"/>
      <c r="E16" s="222"/>
      <c r="F16" s="222"/>
      <c r="G16" s="222"/>
      <c r="H16" s="222"/>
      <c r="I16" s="222"/>
    </row>
    <row r="17" spans="1:9">
      <c r="A17" s="220" t="s">
        <v>138</v>
      </c>
      <c r="B17" s="220"/>
      <c r="C17" s="220"/>
      <c r="D17" s="220"/>
      <c r="E17" s="220"/>
      <c r="F17" s="220"/>
      <c r="G17" s="6">
        <v>9</v>
      </c>
      <c r="H17" s="69">
        <v>1269364</v>
      </c>
      <c r="I17" s="69">
        <v>6541279</v>
      </c>
    </row>
    <row r="18" spans="1:9">
      <c r="A18" s="220" t="s">
        <v>139</v>
      </c>
      <c r="B18" s="220"/>
      <c r="C18" s="220"/>
      <c r="D18" s="220"/>
      <c r="E18" s="220"/>
      <c r="F18" s="220"/>
      <c r="G18" s="6"/>
      <c r="H18" s="69"/>
      <c r="I18" s="69"/>
    </row>
    <row r="19" spans="1:9">
      <c r="A19" s="220" t="s">
        <v>140</v>
      </c>
      <c r="B19" s="220"/>
      <c r="C19" s="220"/>
      <c r="D19" s="220"/>
      <c r="E19" s="220"/>
      <c r="F19" s="220"/>
      <c r="G19" s="6">
        <v>10</v>
      </c>
      <c r="H19" s="69">
        <v>22940664</v>
      </c>
      <c r="I19" s="69">
        <v>11948132</v>
      </c>
    </row>
    <row r="20" spans="1:9">
      <c r="A20" s="220" t="s">
        <v>141</v>
      </c>
      <c r="B20" s="220"/>
      <c r="C20" s="220"/>
      <c r="D20" s="220"/>
      <c r="E20" s="220"/>
      <c r="F20" s="220"/>
      <c r="G20" s="6">
        <v>11</v>
      </c>
      <c r="H20" s="69">
        <v>3360517</v>
      </c>
      <c r="I20" s="69">
        <v>3368465</v>
      </c>
    </row>
    <row r="21" spans="1:9" ht="23.25" customHeight="1">
      <c r="A21" s="220" t="s">
        <v>142</v>
      </c>
      <c r="B21" s="220"/>
      <c r="C21" s="220"/>
      <c r="D21" s="220"/>
      <c r="E21" s="220"/>
      <c r="F21" s="220"/>
      <c r="G21" s="6">
        <v>12</v>
      </c>
      <c r="H21" s="69">
        <v>0</v>
      </c>
      <c r="I21" s="69">
        <v>0</v>
      </c>
    </row>
    <row r="22" spans="1:9">
      <c r="A22" s="220" t="s">
        <v>143</v>
      </c>
      <c r="B22" s="220"/>
      <c r="C22" s="220"/>
      <c r="D22" s="220"/>
      <c r="E22" s="220"/>
      <c r="F22" s="220"/>
      <c r="G22" s="6">
        <v>13</v>
      </c>
      <c r="H22" s="69">
        <v>0</v>
      </c>
      <c r="I22" s="69">
        <v>0</v>
      </c>
    </row>
    <row r="23" spans="1:9">
      <c r="A23" s="220" t="s">
        <v>144</v>
      </c>
      <c r="B23" s="220"/>
      <c r="C23" s="220"/>
      <c r="D23" s="220"/>
      <c r="E23" s="220"/>
      <c r="F23" s="220"/>
      <c r="G23" s="6">
        <v>14</v>
      </c>
      <c r="H23" s="69">
        <v>0</v>
      </c>
      <c r="I23" s="69">
        <v>0</v>
      </c>
    </row>
    <row r="24" spans="1:9">
      <c r="A24" s="221" t="s">
        <v>145</v>
      </c>
      <c r="B24" s="222"/>
      <c r="C24" s="222"/>
      <c r="D24" s="222"/>
      <c r="E24" s="222"/>
      <c r="F24" s="222"/>
      <c r="G24" s="222"/>
      <c r="H24" s="222"/>
      <c r="I24" s="222"/>
    </row>
    <row r="25" spans="1:9">
      <c r="A25" s="220" t="s">
        <v>146</v>
      </c>
      <c r="B25" s="220"/>
      <c r="C25" s="220"/>
      <c r="D25" s="220"/>
      <c r="E25" s="220"/>
      <c r="F25" s="220"/>
      <c r="G25" s="6">
        <v>15</v>
      </c>
      <c r="H25" s="69">
        <v>-167129337</v>
      </c>
      <c r="I25" s="69">
        <v>100832378</v>
      </c>
    </row>
    <row r="26" spans="1:9">
      <c r="A26" s="220" t="s">
        <v>147</v>
      </c>
      <c r="B26" s="220"/>
      <c r="C26" s="220"/>
      <c r="D26" s="220"/>
      <c r="E26" s="220"/>
      <c r="F26" s="220"/>
      <c r="G26" s="6">
        <v>16</v>
      </c>
      <c r="H26" s="69">
        <v>95564054</v>
      </c>
      <c r="I26" s="69">
        <v>-25516606</v>
      </c>
    </row>
    <row r="27" spans="1:9">
      <c r="A27" s="220" t="s">
        <v>148</v>
      </c>
      <c r="B27" s="220"/>
      <c r="C27" s="220"/>
      <c r="D27" s="220"/>
      <c r="E27" s="220"/>
      <c r="F27" s="220"/>
      <c r="G27" s="6">
        <v>17</v>
      </c>
      <c r="H27" s="69">
        <v>-166763951</v>
      </c>
      <c r="I27" s="69">
        <v>6659849</v>
      </c>
    </row>
    <row r="28" spans="1:9" ht="25.5" customHeight="1">
      <c r="A28" s="220" t="s">
        <v>149</v>
      </c>
      <c r="B28" s="220"/>
      <c r="C28" s="220"/>
      <c r="D28" s="220"/>
      <c r="E28" s="220"/>
      <c r="F28" s="220"/>
      <c r="G28" s="6">
        <v>18</v>
      </c>
      <c r="H28" s="69">
        <v>197926874</v>
      </c>
      <c r="I28" s="69">
        <v>-76064263</v>
      </c>
    </row>
    <row r="29" spans="1:9" ht="23.25" customHeight="1">
      <c r="A29" s="220" t="s">
        <v>150</v>
      </c>
      <c r="B29" s="220"/>
      <c r="C29" s="220"/>
      <c r="D29" s="220"/>
      <c r="E29" s="220"/>
      <c r="F29" s="220"/>
      <c r="G29" s="6">
        <v>19</v>
      </c>
      <c r="H29" s="69">
        <v>0</v>
      </c>
      <c r="I29" s="69">
        <v>0</v>
      </c>
    </row>
    <row r="30" spans="1:9" ht="27.75" customHeight="1">
      <c r="A30" s="220" t="s">
        <v>151</v>
      </c>
      <c r="B30" s="220"/>
      <c r="C30" s="220"/>
      <c r="D30" s="220"/>
      <c r="E30" s="220"/>
      <c r="F30" s="220"/>
      <c r="G30" s="6">
        <v>20</v>
      </c>
      <c r="H30" s="69">
        <v>0</v>
      </c>
      <c r="I30" s="69">
        <v>0</v>
      </c>
    </row>
    <row r="31" spans="1:9" ht="27.75" customHeight="1">
      <c r="A31" s="220" t="s">
        <v>152</v>
      </c>
      <c r="B31" s="220"/>
      <c r="C31" s="220"/>
      <c r="D31" s="220"/>
      <c r="E31" s="220"/>
      <c r="F31" s="220"/>
      <c r="G31" s="6">
        <v>21</v>
      </c>
      <c r="H31" s="69">
        <v>0</v>
      </c>
      <c r="I31" s="69">
        <v>0</v>
      </c>
    </row>
    <row r="32" spans="1:9" ht="29.25" customHeight="1">
      <c r="A32" s="220" t="s">
        <v>154</v>
      </c>
      <c r="B32" s="220"/>
      <c r="C32" s="220"/>
      <c r="D32" s="220"/>
      <c r="E32" s="220"/>
      <c r="F32" s="220"/>
      <c r="G32" s="6">
        <v>22</v>
      </c>
      <c r="H32" s="69">
        <v>24064297</v>
      </c>
      <c r="I32" s="69">
        <v>3202866</v>
      </c>
    </row>
    <row r="33" spans="1:9">
      <c r="A33" s="220" t="s">
        <v>155</v>
      </c>
      <c r="B33" s="220"/>
      <c r="C33" s="220"/>
      <c r="D33" s="220"/>
      <c r="E33" s="220"/>
      <c r="F33" s="220"/>
      <c r="G33" s="6">
        <v>23</v>
      </c>
      <c r="H33" s="69">
        <v>758196</v>
      </c>
      <c r="I33" s="69">
        <f>-271340-1764360</f>
        <v>-2035700</v>
      </c>
    </row>
    <row r="34" spans="1:9">
      <c r="A34" s="220" t="s">
        <v>156</v>
      </c>
      <c r="B34" s="220"/>
      <c r="C34" s="220"/>
      <c r="D34" s="220"/>
      <c r="E34" s="220"/>
      <c r="F34" s="220"/>
      <c r="G34" s="6">
        <v>24</v>
      </c>
      <c r="H34" s="69">
        <v>0</v>
      </c>
      <c r="I34" s="69">
        <v>0</v>
      </c>
    </row>
    <row r="35" spans="1:9">
      <c r="A35" s="220" t="s">
        <v>157</v>
      </c>
      <c r="B35" s="220"/>
      <c r="C35" s="220"/>
      <c r="D35" s="220"/>
      <c r="E35" s="220"/>
      <c r="F35" s="220"/>
      <c r="G35" s="6">
        <v>25</v>
      </c>
      <c r="H35" s="69">
        <v>32898148</v>
      </c>
      <c r="I35" s="69">
        <v>44254849</v>
      </c>
    </row>
    <row r="36" spans="1:9">
      <c r="A36" s="220" t="s">
        <v>158</v>
      </c>
      <c r="B36" s="220"/>
      <c r="C36" s="220"/>
      <c r="D36" s="220"/>
      <c r="E36" s="220"/>
      <c r="F36" s="220"/>
      <c r="G36" s="6">
        <v>26</v>
      </c>
      <c r="H36" s="69">
        <v>29971959</v>
      </c>
      <c r="I36" s="69">
        <v>23409282</v>
      </c>
    </row>
    <row r="37" spans="1:9">
      <c r="A37" s="220" t="s">
        <v>159</v>
      </c>
      <c r="B37" s="220"/>
      <c r="C37" s="220"/>
      <c r="D37" s="220"/>
      <c r="E37" s="220"/>
      <c r="F37" s="220"/>
      <c r="G37" s="6">
        <v>27</v>
      </c>
      <c r="H37" s="69">
        <v>-85254832</v>
      </c>
      <c r="I37" s="69">
        <v>-52355929</v>
      </c>
    </row>
    <row r="38" spans="1:9">
      <c r="A38" s="220" t="s">
        <v>160</v>
      </c>
      <c r="B38" s="220"/>
      <c r="C38" s="220"/>
      <c r="D38" s="220"/>
      <c r="E38" s="220"/>
      <c r="F38" s="220"/>
      <c r="G38" s="6">
        <v>28</v>
      </c>
      <c r="H38" s="69">
        <v>-684</v>
      </c>
      <c r="I38" s="69">
        <v>0</v>
      </c>
    </row>
    <row r="39" spans="1:9">
      <c r="A39" s="220" t="s">
        <v>161</v>
      </c>
      <c r="B39" s="220"/>
      <c r="C39" s="220"/>
      <c r="D39" s="220"/>
      <c r="E39" s="220"/>
      <c r="F39" s="220"/>
      <c r="G39" s="6">
        <v>29</v>
      </c>
      <c r="H39" s="69">
        <v>-1926089</v>
      </c>
      <c r="I39" s="69">
        <v>1091089</v>
      </c>
    </row>
    <row r="40" spans="1:9">
      <c r="A40" s="220" t="s">
        <v>162</v>
      </c>
      <c r="B40" s="220"/>
      <c r="C40" s="220"/>
      <c r="D40" s="220"/>
      <c r="E40" s="220"/>
      <c r="F40" s="220"/>
      <c r="G40" s="6">
        <v>30</v>
      </c>
      <c r="H40" s="69">
        <v>66287</v>
      </c>
      <c r="I40" s="69">
        <v>2728573</v>
      </c>
    </row>
    <row r="41" spans="1:9">
      <c r="A41" s="220" t="s">
        <v>163</v>
      </c>
      <c r="B41" s="220"/>
      <c r="C41" s="220"/>
      <c r="D41" s="220"/>
      <c r="E41" s="220"/>
      <c r="F41" s="220"/>
      <c r="G41" s="6">
        <v>31</v>
      </c>
      <c r="H41" s="69">
        <v>0</v>
      </c>
      <c r="I41" s="69">
        <v>0</v>
      </c>
    </row>
    <row r="42" spans="1:9">
      <c r="A42" s="220" t="s">
        <v>164</v>
      </c>
      <c r="B42" s="220"/>
      <c r="C42" s="220"/>
      <c r="D42" s="220"/>
      <c r="E42" s="220"/>
      <c r="F42" s="220"/>
      <c r="G42" s="6">
        <v>32</v>
      </c>
      <c r="H42" s="69">
        <v>-1204594</v>
      </c>
      <c r="I42" s="69">
        <v>-1909907</v>
      </c>
    </row>
    <row r="43" spans="1:9">
      <c r="A43" s="220" t="s">
        <v>165</v>
      </c>
      <c r="B43" s="220"/>
      <c r="C43" s="220"/>
      <c r="D43" s="220"/>
      <c r="E43" s="220"/>
      <c r="F43" s="220"/>
      <c r="G43" s="6">
        <v>33</v>
      </c>
      <c r="H43" s="69">
        <v>0</v>
      </c>
      <c r="I43" s="69">
        <v>0</v>
      </c>
    </row>
    <row r="44" spans="1:9" ht="13.5" customHeight="1">
      <c r="A44" s="232" t="s">
        <v>166</v>
      </c>
      <c r="B44" s="232"/>
      <c r="C44" s="232"/>
      <c r="D44" s="232"/>
      <c r="E44" s="232"/>
      <c r="F44" s="232"/>
      <c r="G44" s="6">
        <v>34</v>
      </c>
      <c r="H44" s="70">
        <f>SUM(H25:H43)+SUM(H17:H23)+SUM(H8:H15)</f>
        <v>-13459127</v>
      </c>
      <c r="I44" s="70">
        <f>SUM(I25:I43)+SUM(I17:I23)+SUM(I8:I15)</f>
        <v>46154357</v>
      </c>
    </row>
    <row r="45" spans="1:9">
      <c r="A45" s="221" t="s">
        <v>18</v>
      </c>
      <c r="B45" s="222"/>
      <c r="C45" s="222"/>
      <c r="D45" s="222"/>
      <c r="E45" s="222"/>
      <c r="F45" s="222"/>
      <c r="G45" s="222"/>
      <c r="H45" s="222"/>
      <c r="I45" s="222"/>
    </row>
    <row r="46" spans="1:9" ht="24.75" customHeight="1">
      <c r="A46" s="220" t="s">
        <v>167</v>
      </c>
      <c r="B46" s="220"/>
      <c r="C46" s="220"/>
      <c r="D46" s="220"/>
      <c r="E46" s="220"/>
      <c r="F46" s="220"/>
      <c r="G46" s="6">
        <v>35</v>
      </c>
      <c r="H46" s="69">
        <v>2497800</v>
      </c>
      <c r="I46" s="69">
        <v>4176346</v>
      </c>
    </row>
    <row r="47" spans="1:9" ht="26.25" customHeight="1">
      <c r="A47" s="220" t="s">
        <v>168</v>
      </c>
      <c r="B47" s="220"/>
      <c r="C47" s="220"/>
      <c r="D47" s="220"/>
      <c r="E47" s="220"/>
      <c r="F47" s="220"/>
      <c r="G47" s="6">
        <v>36</v>
      </c>
      <c r="H47" s="69">
        <v>0</v>
      </c>
      <c r="I47" s="69">
        <v>0</v>
      </c>
    </row>
    <row r="48" spans="1:9" ht="24" customHeight="1">
      <c r="A48" s="220" t="s">
        <v>169</v>
      </c>
      <c r="B48" s="220"/>
      <c r="C48" s="220"/>
      <c r="D48" s="220"/>
      <c r="E48" s="220"/>
      <c r="F48" s="220"/>
      <c r="G48" s="6">
        <v>37</v>
      </c>
      <c r="H48" s="69">
        <v>0</v>
      </c>
      <c r="I48" s="69">
        <v>0</v>
      </c>
    </row>
    <row r="49" spans="1:9">
      <c r="A49" s="220" t="s">
        <v>170</v>
      </c>
      <c r="B49" s="220"/>
      <c r="C49" s="220"/>
      <c r="D49" s="220"/>
      <c r="E49" s="220"/>
      <c r="F49" s="220"/>
      <c r="G49" s="6">
        <v>38</v>
      </c>
      <c r="H49" s="69">
        <v>0</v>
      </c>
      <c r="I49" s="69">
        <v>0</v>
      </c>
    </row>
    <row r="50" spans="1:9">
      <c r="A50" s="220" t="s">
        <v>171</v>
      </c>
      <c r="B50" s="220"/>
      <c r="C50" s="220"/>
      <c r="D50" s="220"/>
      <c r="E50" s="220"/>
      <c r="F50" s="220"/>
      <c r="G50" s="6">
        <v>39</v>
      </c>
      <c r="H50" s="69">
        <v>0</v>
      </c>
      <c r="I50" s="69">
        <v>0</v>
      </c>
    </row>
    <row r="51" spans="1:9">
      <c r="A51" s="232" t="s">
        <v>172</v>
      </c>
      <c r="B51" s="232"/>
      <c r="C51" s="232"/>
      <c r="D51" s="232"/>
      <c r="E51" s="232"/>
      <c r="F51" s="232"/>
      <c r="G51" s="6">
        <v>40</v>
      </c>
      <c r="H51" s="70">
        <f>SUM(H46:H50)</f>
        <v>2497800</v>
      </c>
      <c r="I51" s="70">
        <f>SUM(I46:I50)</f>
        <v>4176346</v>
      </c>
    </row>
    <row r="52" spans="1:9">
      <c r="A52" s="221" t="s">
        <v>19</v>
      </c>
      <c r="B52" s="222"/>
      <c r="C52" s="222"/>
      <c r="D52" s="222"/>
      <c r="E52" s="222"/>
      <c r="F52" s="222"/>
      <c r="G52" s="222"/>
      <c r="H52" s="222"/>
      <c r="I52" s="222"/>
    </row>
    <row r="53" spans="1:9" ht="23.25" customHeight="1">
      <c r="A53" s="220" t="s">
        <v>173</v>
      </c>
      <c r="B53" s="220"/>
      <c r="C53" s="220"/>
      <c r="D53" s="220"/>
      <c r="E53" s="220"/>
      <c r="F53" s="220"/>
      <c r="G53" s="6">
        <v>41</v>
      </c>
      <c r="H53" s="69">
        <v>15380935</v>
      </c>
      <c r="I53" s="69">
        <v>-39539736</v>
      </c>
    </row>
    <row r="54" spans="1:9">
      <c r="A54" s="220" t="s">
        <v>174</v>
      </c>
      <c r="B54" s="220"/>
      <c r="C54" s="220"/>
      <c r="D54" s="220"/>
      <c r="E54" s="220"/>
      <c r="F54" s="220"/>
      <c r="G54" s="6">
        <v>42</v>
      </c>
      <c r="H54" s="69">
        <v>0</v>
      </c>
      <c r="I54" s="69">
        <v>0</v>
      </c>
    </row>
    <row r="55" spans="1:9">
      <c r="A55" s="230" t="s">
        <v>175</v>
      </c>
      <c r="B55" s="230"/>
      <c r="C55" s="230"/>
      <c r="D55" s="230"/>
      <c r="E55" s="230"/>
      <c r="F55" s="230"/>
      <c r="G55" s="6">
        <v>43</v>
      </c>
      <c r="H55" s="69">
        <v>0</v>
      </c>
      <c r="I55" s="69">
        <v>0</v>
      </c>
    </row>
    <row r="56" spans="1:9">
      <c r="A56" s="230" t="s">
        <v>176</v>
      </c>
      <c r="B56" s="230"/>
      <c r="C56" s="230"/>
      <c r="D56" s="230"/>
      <c r="E56" s="230"/>
      <c r="F56" s="230"/>
      <c r="G56" s="6">
        <v>44</v>
      </c>
      <c r="H56" s="69">
        <v>0</v>
      </c>
      <c r="I56" s="69">
        <v>0</v>
      </c>
    </row>
    <row r="57" spans="1:9">
      <c r="A57" s="220" t="s">
        <v>177</v>
      </c>
      <c r="B57" s="220"/>
      <c r="C57" s="220"/>
      <c r="D57" s="220"/>
      <c r="E57" s="220"/>
      <c r="F57" s="220"/>
      <c r="G57" s="6">
        <v>45</v>
      </c>
      <c r="H57" s="69">
        <v>0</v>
      </c>
      <c r="I57" s="69">
        <v>0</v>
      </c>
    </row>
    <row r="58" spans="1:9">
      <c r="A58" s="220" t="s">
        <v>178</v>
      </c>
      <c r="B58" s="220"/>
      <c r="C58" s="220"/>
      <c r="D58" s="220"/>
      <c r="E58" s="220"/>
      <c r="F58" s="220"/>
      <c r="G58" s="6">
        <v>46</v>
      </c>
      <c r="H58" s="69">
        <v>-4751075</v>
      </c>
      <c r="I58" s="69">
        <v>-5320974</v>
      </c>
    </row>
    <row r="59" spans="1:9">
      <c r="A59" s="232" t="s">
        <v>180</v>
      </c>
      <c r="B59" s="220"/>
      <c r="C59" s="220"/>
      <c r="D59" s="220"/>
      <c r="E59" s="220"/>
      <c r="F59" s="220"/>
      <c r="G59" s="6">
        <v>47</v>
      </c>
      <c r="H59" s="70">
        <f>H53+H54+H55+H56+H57+H58</f>
        <v>10629860</v>
      </c>
      <c r="I59" s="70">
        <f>I53+I54+I55+I56+I57+I58</f>
        <v>-44860710</v>
      </c>
    </row>
    <row r="60" spans="1:9" ht="25.5" customHeight="1">
      <c r="A60" s="232" t="s">
        <v>179</v>
      </c>
      <c r="B60" s="232"/>
      <c r="C60" s="232"/>
      <c r="D60" s="232"/>
      <c r="E60" s="232"/>
      <c r="F60" s="232"/>
      <c r="G60" s="6">
        <v>48</v>
      </c>
      <c r="H60" s="70">
        <f>H44+H51+H59</f>
        <v>-331467</v>
      </c>
      <c r="I60" s="70">
        <f>I44+I51+I59</f>
        <v>5469993</v>
      </c>
    </row>
    <row r="61" spans="1:9">
      <c r="A61" s="232" t="s">
        <v>229</v>
      </c>
      <c r="B61" s="220"/>
      <c r="C61" s="220"/>
      <c r="D61" s="220"/>
      <c r="E61" s="220"/>
      <c r="F61" s="220"/>
      <c r="G61" s="6">
        <v>49</v>
      </c>
      <c r="H61" s="71">
        <v>23939122</v>
      </c>
      <c r="I61" s="71">
        <v>23607655</v>
      </c>
    </row>
    <row r="62" spans="1:9">
      <c r="A62" s="220" t="s">
        <v>181</v>
      </c>
      <c r="B62" s="220"/>
      <c r="C62" s="220"/>
      <c r="D62" s="220"/>
      <c r="E62" s="220"/>
      <c r="F62" s="220"/>
      <c r="G62" s="6">
        <v>50</v>
      </c>
      <c r="H62" s="71">
        <v>0</v>
      </c>
      <c r="I62" s="71">
        <v>0</v>
      </c>
    </row>
    <row r="63" spans="1:9">
      <c r="A63" s="229" t="s">
        <v>230</v>
      </c>
      <c r="B63" s="230"/>
      <c r="C63" s="230"/>
      <c r="D63" s="230"/>
      <c r="E63" s="230"/>
      <c r="F63" s="230"/>
      <c r="G63" s="6">
        <v>51</v>
      </c>
      <c r="H63" s="70">
        <f>H60+H61+H62</f>
        <v>23607655</v>
      </c>
      <c r="I63" s="70">
        <f>I60+I61+I62</f>
        <v>29077648</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topLeftCell="A11" zoomScale="110" zoomScaleNormal="100" workbookViewId="0">
      <selection activeCell="R26" sqref="R26"/>
    </sheetView>
  </sheetViews>
  <sheetFormatPr defaultRowHeight="12.75"/>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c r="A1" s="234" t="s">
        <v>9</v>
      </c>
      <c r="B1" s="235"/>
      <c r="C1" s="235"/>
      <c r="D1" s="235"/>
      <c r="E1" s="235"/>
      <c r="F1" s="235"/>
      <c r="G1" s="235"/>
      <c r="H1" s="235"/>
      <c r="I1" s="235"/>
      <c r="J1" s="51"/>
      <c r="K1" s="51"/>
      <c r="L1" s="51"/>
      <c r="M1" s="51"/>
      <c r="N1" s="51"/>
      <c r="O1" s="51"/>
    </row>
    <row r="2" spans="1:27" ht="15.75">
      <c r="A2" s="2"/>
      <c r="B2" s="3"/>
      <c r="C2" s="236" t="s">
        <v>257</v>
      </c>
      <c r="D2" s="236"/>
      <c r="E2" s="53" t="s">
        <v>0</v>
      </c>
      <c r="F2" s="65">
        <v>43465</v>
      </c>
      <c r="G2" s="54"/>
      <c r="H2" s="54"/>
      <c r="I2" s="54"/>
      <c r="J2" s="55"/>
      <c r="K2" s="55"/>
      <c r="L2" s="55"/>
      <c r="M2" s="55"/>
      <c r="N2" s="55"/>
      <c r="O2" s="55"/>
      <c r="R2" s="56" t="s">
        <v>12</v>
      </c>
      <c r="AA2" s="4"/>
    </row>
    <row r="3" spans="1:27" ht="13.5" customHeight="1">
      <c r="A3" s="237" t="s">
        <v>10</v>
      </c>
      <c r="B3" s="245"/>
      <c r="C3" s="245"/>
      <c r="D3" s="237" t="s">
        <v>3</v>
      </c>
      <c r="E3" s="243" t="s">
        <v>11</v>
      </c>
      <c r="F3" s="244"/>
      <c r="G3" s="244"/>
      <c r="H3" s="244"/>
      <c r="I3" s="244"/>
      <c r="J3" s="244"/>
      <c r="K3" s="244"/>
      <c r="L3" s="244"/>
      <c r="M3" s="244"/>
      <c r="N3" s="244"/>
      <c r="O3" s="244"/>
      <c r="P3" s="243" t="s">
        <v>20</v>
      </c>
      <c r="Q3" s="244"/>
      <c r="R3" s="243" t="s">
        <v>194</v>
      </c>
    </row>
    <row r="4" spans="1:27" ht="56.25">
      <c r="A4" s="245"/>
      <c r="B4" s="245"/>
      <c r="C4" s="245"/>
      <c r="D4" s="238"/>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43"/>
    </row>
    <row r="5" spans="1:27">
      <c r="A5" s="246">
        <v>1</v>
      </c>
      <c r="B5" s="246"/>
      <c r="C5" s="246"/>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c r="A6" s="241" t="s">
        <v>195</v>
      </c>
      <c r="B6" s="242"/>
      <c r="C6" s="242"/>
      <c r="D6" s="6">
        <v>1</v>
      </c>
      <c r="E6" s="60">
        <v>91897200</v>
      </c>
      <c r="F6" s="60">
        <v>148620</v>
      </c>
      <c r="G6" s="60">
        <v>0</v>
      </c>
      <c r="H6" s="60">
        <v>0</v>
      </c>
      <c r="I6" s="60">
        <v>20517</v>
      </c>
      <c r="J6" s="60">
        <v>63513889</v>
      </c>
      <c r="K6" s="60">
        <v>0</v>
      </c>
      <c r="L6" s="60">
        <v>15182803</v>
      </c>
      <c r="M6" s="60">
        <v>-6592348</v>
      </c>
      <c r="N6" s="60">
        <v>648978</v>
      </c>
      <c r="O6" s="60">
        <v>0</v>
      </c>
      <c r="P6" s="60">
        <v>0</v>
      </c>
      <c r="Q6" s="60">
        <v>0</v>
      </c>
      <c r="R6" s="61">
        <f>SUM(E6:Q6)</f>
        <v>164819659</v>
      </c>
    </row>
    <row r="7" spans="1:27" ht="30" customHeight="1">
      <c r="A7" s="239" t="s">
        <v>196</v>
      </c>
      <c r="B7" s="240"/>
      <c r="C7" s="240"/>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c r="A8" s="241" t="s">
        <v>197</v>
      </c>
      <c r="B8" s="242"/>
      <c r="C8" s="242"/>
      <c r="D8" s="6">
        <v>3</v>
      </c>
      <c r="E8" s="60">
        <v>0</v>
      </c>
      <c r="F8" s="60">
        <v>0</v>
      </c>
      <c r="G8" s="60">
        <v>0</v>
      </c>
      <c r="H8" s="60">
        <v>0</v>
      </c>
      <c r="I8" s="60">
        <v>545947</v>
      </c>
      <c r="J8" s="60">
        <v>-5540778</v>
      </c>
      <c r="K8" s="60">
        <v>0</v>
      </c>
      <c r="L8" s="60">
        <v>0</v>
      </c>
      <c r="M8" s="60">
        <v>0</v>
      </c>
      <c r="N8" s="60">
        <v>0</v>
      </c>
      <c r="O8" s="60">
        <v>0</v>
      </c>
      <c r="P8" s="60">
        <v>0</v>
      </c>
      <c r="Q8" s="60">
        <v>0</v>
      </c>
      <c r="R8" s="61">
        <f t="shared" si="0"/>
        <v>-4994831</v>
      </c>
    </row>
    <row r="9" spans="1:27" ht="18" customHeight="1">
      <c r="A9" s="247" t="s">
        <v>198</v>
      </c>
      <c r="B9" s="247"/>
      <c r="C9" s="247"/>
      <c r="D9" s="7">
        <v>4</v>
      </c>
      <c r="E9" s="62">
        <f>E6+E7+E8</f>
        <v>91897200</v>
      </c>
      <c r="F9" s="62">
        <f t="shared" ref="F9:Q9" si="1">F6+F7+F8</f>
        <v>148620</v>
      </c>
      <c r="G9" s="62">
        <f t="shared" si="1"/>
        <v>0</v>
      </c>
      <c r="H9" s="62">
        <f t="shared" si="1"/>
        <v>0</v>
      </c>
      <c r="I9" s="62">
        <f t="shared" si="1"/>
        <v>566464</v>
      </c>
      <c r="J9" s="62">
        <f t="shared" si="1"/>
        <v>57973111</v>
      </c>
      <c r="K9" s="62">
        <f t="shared" si="1"/>
        <v>0</v>
      </c>
      <c r="L9" s="62">
        <f t="shared" si="1"/>
        <v>15182803</v>
      </c>
      <c r="M9" s="62">
        <f t="shared" si="1"/>
        <v>-6592348</v>
      </c>
      <c r="N9" s="62">
        <f t="shared" si="1"/>
        <v>648978</v>
      </c>
      <c r="O9" s="62">
        <f t="shared" si="1"/>
        <v>0</v>
      </c>
      <c r="P9" s="62">
        <f t="shared" si="1"/>
        <v>0</v>
      </c>
      <c r="Q9" s="62">
        <f t="shared" si="1"/>
        <v>0</v>
      </c>
      <c r="R9" s="61">
        <f t="shared" si="0"/>
        <v>159824828</v>
      </c>
    </row>
    <row r="10" spans="1:27" ht="33" customHeight="1">
      <c r="A10" s="239" t="s">
        <v>199</v>
      </c>
      <c r="B10" s="240"/>
      <c r="C10" s="240"/>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c r="A11" s="239" t="s">
        <v>200</v>
      </c>
      <c r="B11" s="240"/>
      <c r="C11" s="240"/>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c r="A12" s="239" t="s">
        <v>201</v>
      </c>
      <c r="B12" s="240"/>
      <c r="C12" s="240"/>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c r="A13" s="241" t="s">
        <v>202</v>
      </c>
      <c r="B13" s="242"/>
      <c r="C13" s="242"/>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c r="A14" s="239" t="s">
        <v>203</v>
      </c>
      <c r="B14" s="240"/>
      <c r="C14" s="240"/>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c r="A15" s="241" t="s">
        <v>204</v>
      </c>
      <c r="B15" s="242"/>
      <c r="C15" s="242"/>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c r="A16" s="239" t="s">
        <v>205</v>
      </c>
      <c r="B16" s="240"/>
      <c r="C16" s="240"/>
      <c r="D16" s="6">
        <v>11</v>
      </c>
      <c r="E16" s="60">
        <v>0</v>
      </c>
      <c r="F16" s="60">
        <v>0</v>
      </c>
      <c r="G16" s="60">
        <v>0</v>
      </c>
      <c r="H16" s="60">
        <v>0</v>
      </c>
      <c r="I16" s="60">
        <v>0</v>
      </c>
      <c r="J16" s="60">
        <v>0</v>
      </c>
      <c r="K16" s="60">
        <v>0</v>
      </c>
      <c r="L16" s="60">
        <v>0</v>
      </c>
      <c r="M16" s="60">
        <v>0</v>
      </c>
      <c r="N16" s="60">
        <v>0</v>
      </c>
      <c r="O16" s="60">
        <v>0</v>
      </c>
      <c r="P16" s="60">
        <v>0</v>
      </c>
      <c r="Q16" s="60">
        <v>0</v>
      </c>
      <c r="R16" s="61">
        <f t="shared" si="0"/>
        <v>0</v>
      </c>
    </row>
    <row r="17" spans="1:18" ht="12.75" customHeight="1">
      <c r="A17" s="239" t="s">
        <v>21</v>
      </c>
      <c r="B17" s="240"/>
      <c r="C17" s="240"/>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c r="A18" s="239" t="s">
        <v>206</v>
      </c>
      <c r="B18" s="240"/>
      <c r="C18" s="240"/>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c r="A19" s="239" t="s">
        <v>207</v>
      </c>
      <c r="B19" s="240"/>
      <c r="C19" s="240"/>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c r="A20" s="239" t="s">
        <v>208</v>
      </c>
      <c r="B20" s="240"/>
      <c r="C20" s="240"/>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c r="A21" s="241" t="s">
        <v>209</v>
      </c>
      <c r="B21" s="242"/>
      <c r="C21" s="242"/>
      <c r="D21" s="6">
        <v>16</v>
      </c>
      <c r="E21" s="60">
        <v>0</v>
      </c>
      <c r="F21" s="60">
        <v>0</v>
      </c>
      <c r="G21" s="60">
        <v>0</v>
      </c>
      <c r="H21" s="60">
        <v>0</v>
      </c>
      <c r="I21" s="60">
        <v>0</v>
      </c>
      <c r="J21" s="60">
        <v>648978</v>
      </c>
      <c r="K21" s="60">
        <v>0</v>
      </c>
      <c r="L21" s="60">
        <v>0</v>
      </c>
      <c r="M21" s="60">
        <v>0</v>
      </c>
      <c r="N21" s="60">
        <v>-648978</v>
      </c>
      <c r="O21" s="60">
        <v>0</v>
      </c>
      <c r="P21" s="60">
        <v>0</v>
      </c>
      <c r="Q21" s="60">
        <v>0</v>
      </c>
      <c r="R21" s="61">
        <f t="shared" si="0"/>
        <v>0</v>
      </c>
    </row>
    <row r="22" spans="1:18" ht="20.25" customHeight="1">
      <c r="A22" s="241" t="s">
        <v>211</v>
      </c>
      <c r="B22" s="242"/>
      <c r="C22" s="242"/>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c r="A23" s="241" t="s">
        <v>212</v>
      </c>
      <c r="B23" s="242"/>
      <c r="C23" s="242"/>
      <c r="D23" s="6">
        <v>18</v>
      </c>
      <c r="E23" s="60">
        <v>0</v>
      </c>
      <c r="F23" s="60">
        <v>0</v>
      </c>
      <c r="G23" s="60">
        <v>0</v>
      </c>
      <c r="H23" s="60">
        <v>0</v>
      </c>
      <c r="I23" s="60">
        <v>-538090</v>
      </c>
      <c r="J23" s="60">
        <v>0</v>
      </c>
      <c r="K23" s="60">
        <v>0</v>
      </c>
      <c r="L23" s="60">
        <v>0</v>
      </c>
      <c r="M23" s="60">
        <v>0</v>
      </c>
      <c r="N23" s="60">
        <v>0</v>
      </c>
      <c r="O23" s="60">
        <v>0</v>
      </c>
      <c r="P23" s="60">
        <v>0</v>
      </c>
      <c r="Q23" s="60">
        <v>0</v>
      </c>
      <c r="R23" s="61">
        <f t="shared" si="0"/>
        <v>-538090</v>
      </c>
    </row>
    <row r="24" spans="1:18" ht="20.25" customHeight="1">
      <c r="A24" s="241" t="s">
        <v>213</v>
      </c>
      <c r="B24" s="242"/>
      <c r="C24" s="242"/>
      <c r="D24" s="6">
        <v>19</v>
      </c>
      <c r="E24" s="60">
        <v>0</v>
      </c>
      <c r="F24" s="60">
        <v>0</v>
      </c>
      <c r="G24" s="60">
        <v>0</v>
      </c>
      <c r="H24" s="60">
        <v>0</v>
      </c>
      <c r="I24" s="60">
        <v>211947</v>
      </c>
      <c r="J24" s="60">
        <v>0</v>
      </c>
      <c r="K24" s="60">
        <v>0</v>
      </c>
      <c r="L24" s="60">
        <v>0</v>
      </c>
      <c r="M24" s="60">
        <v>0</v>
      </c>
      <c r="N24" s="60">
        <v>4776919</v>
      </c>
      <c r="O24" s="60">
        <v>0</v>
      </c>
      <c r="P24" s="60">
        <v>0</v>
      </c>
      <c r="Q24" s="60">
        <v>0</v>
      </c>
      <c r="R24" s="61">
        <f t="shared" si="0"/>
        <v>4988866</v>
      </c>
    </row>
    <row r="25" spans="1:18" ht="20.25" customHeight="1">
      <c r="A25" s="241" t="s">
        <v>210</v>
      </c>
      <c r="B25" s="242"/>
      <c r="C25" s="242"/>
      <c r="D25" s="6">
        <v>20</v>
      </c>
      <c r="E25" s="60">
        <v>0</v>
      </c>
      <c r="F25" s="60">
        <v>0</v>
      </c>
      <c r="G25" s="60">
        <v>0</v>
      </c>
      <c r="H25" s="60">
        <v>0</v>
      </c>
      <c r="I25" s="60">
        <v>0</v>
      </c>
      <c r="J25" s="60">
        <v>0</v>
      </c>
      <c r="K25" s="60">
        <v>0</v>
      </c>
      <c r="L25" s="60">
        <v>0</v>
      </c>
      <c r="M25" s="60">
        <v>0</v>
      </c>
      <c r="N25" s="60">
        <v>0</v>
      </c>
      <c r="O25" s="60">
        <v>0</v>
      </c>
      <c r="P25" s="60">
        <v>0</v>
      </c>
      <c r="Q25" s="60">
        <v>0</v>
      </c>
      <c r="R25" s="61">
        <f t="shared" si="0"/>
        <v>0</v>
      </c>
    </row>
    <row r="26" spans="1:18" ht="21" customHeight="1">
      <c r="A26" s="233" t="s">
        <v>214</v>
      </c>
      <c r="B26" s="233"/>
      <c r="C26" s="233"/>
      <c r="D26" s="7">
        <v>21</v>
      </c>
      <c r="E26" s="61">
        <f>SUM(E9:E25)</f>
        <v>91897200</v>
      </c>
      <c r="F26" s="61">
        <f t="shared" ref="F26:Q26" si="2">SUM(F9:F25)</f>
        <v>148620</v>
      </c>
      <c r="G26" s="61">
        <f t="shared" si="2"/>
        <v>0</v>
      </c>
      <c r="H26" s="61">
        <f t="shared" si="2"/>
        <v>0</v>
      </c>
      <c r="I26" s="61">
        <f t="shared" si="2"/>
        <v>240321</v>
      </c>
      <c r="J26" s="61">
        <f t="shared" si="2"/>
        <v>58622089</v>
      </c>
      <c r="K26" s="61">
        <f t="shared" si="2"/>
        <v>0</v>
      </c>
      <c r="L26" s="61">
        <f t="shared" si="2"/>
        <v>15182803</v>
      </c>
      <c r="M26" s="61">
        <f t="shared" si="2"/>
        <v>-6592348</v>
      </c>
      <c r="N26" s="61">
        <f t="shared" si="2"/>
        <v>4776919</v>
      </c>
      <c r="O26" s="61">
        <f t="shared" si="2"/>
        <v>0</v>
      </c>
      <c r="P26" s="61">
        <f t="shared" si="2"/>
        <v>0</v>
      </c>
      <c r="Q26" s="61">
        <f t="shared" si="2"/>
        <v>0</v>
      </c>
      <c r="R26" s="61">
        <f t="shared" si="0"/>
        <v>164275604</v>
      </c>
    </row>
    <row r="27" spans="1:18" ht="21" customHeight="1">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73"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ht="17.45" customHeight="1">
      <c r="A1" s="248" t="s">
        <v>258</v>
      </c>
      <c r="B1" s="249"/>
      <c r="C1" s="249"/>
      <c r="D1" s="249"/>
      <c r="E1" s="249"/>
      <c r="F1" s="249"/>
      <c r="G1" s="249"/>
      <c r="H1" s="249"/>
      <c r="I1" s="249"/>
      <c r="J1" s="249"/>
    </row>
    <row r="2" spans="1:10" ht="17.45" customHeight="1">
      <c r="A2" s="249"/>
      <c r="B2" s="249"/>
      <c r="C2" s="249"/>
      <c r="D2" s="249"/>
      <c r="E2" s="249"/>
      <c r="F2" s="249"/>
      <c r="G2" s="249"/>
      <c r="H2" s="249"/>
      <c r="I2" s="249"/>
      <c r="J2" s="249"/>
    </row>
    <row r="3" spans="1:10" ht="17.45" customHeight="1">
      <c r="A3" s="249"/>
      <c r="B3" s="249"/>
      <c r="C3" s="249"/>
      <c r="D3" s="249"/>
      <c r="E3" s="249"/>
      <c r="F3" s="249"/>
      <c r="G3" s="249"/>
      <c r="H3" s="249"/>
      <c r="I3" s="249"/>
      <c r="J3" s="249"/>
    </row>
    <row r="4" spans="1:10" ht="17.45" customHeight="1">
      <c r="A4" s="249"/>
      <c r="B4" s="249"/>
      <c r="C4" s="249"/>
      <c r="D4" s="249"/>
      <c r="E4" s="249"/>
      <c r="F4" s="249"/>
      <c r="G4" s="249"/>
      <c r="H4" s="249"/>
      <c r="I4" s="249"/>
      <c r="J4" s="249"/>
    </row>
    <row r="5" spans="1:10" ht="17.45" customHeight="1">
      <c r="A5" s="249"/>
      <c r="B5" s="249"/>
      <c r="C5" s="249"/>
      <c r="D5" s="249"/>
      <c r="E5" s="249"/>
      <c r="F5" s="249"/>
      <c r="G5" s="249"/>
      <c r="H5" s="249"/>
      <c r="I5" s="249"/>
      <c r="J5" s="249"/>
    </row>
    <row r="6" spans="1:10" ht="17.45" customHeight="1">
      <c r="A6" s="249"/>
      <c r="B6" s="249"/>
      <c r="C6" s="249"/>
      <c r="D6" s="249"/>
      <c r="E6" s="249"/>
      <c r="F6" s="249"/>
      <c r="G6" s="249"/>
      <c r="H6" s="249"/>
      <c r="I6" s="249"/>
      <c r="J6" s="249"/>
    </row>
    <row r="7" spans="1:10" ht="17.45" customHeight="1">
      <c r="A7" s="249"/>
      <c r="B7" s="249"/>
      <c r="C7" s="249"/>
      <c r="D7" s="249"/>
      <c r="E7" s="249"/>
      <c r="F7" s="249"/>
      <c r="G7" s="249"/>
      <c r="H7" s="249"/>
      <c r="I7" s="249"/>
      <c r="J7" s="249"/>
    </row>
    <row r="8" spans="1:10" ht="17.45" customHeight="1">
      <c r="A8" s="249"/>
      <c r="B8" s="249"/>
      <c r="C8" s="249"/>
      <c r="D8" s="249"/>
      <c r="E8" s="249"/>
      <c r="F8" s="249"/>
      <c r="G8" s="249"/>
      <c r="H8" s="249"/>
      <c r="I8" s="249"/>
      <c r="J8" s="249"/>
    </row>
    <row r="9" spans="1:10" ht="17.45" customHeight="1">
      <c r="A9" s="249"/>
      <c r="B9" s="249"/>
      <c r="C9" s="249"/>
      <c r="D9" s="249"/>
      <c r="E9" s="249"/>
      <c r="F9" s="249"/>
      <c r="G9" s="249"/>
      <c r="H9" s="249"/>
      <c r="I9" s="249"/>
      <c r="J9" s="249"/>
    </row>
    <row r="10" spans="1:10" ht="17.45" customHeight="1">
      <c r="A10" s="249"/>
      <c r="B10" s="249"/>
      <c r="C10" s="249"/>
      <c r="D10" s="249"/>
      <c r="E10" s="249"/>
      <c r="F10" s="249"/>
      <c r="G10" s="249"/>
      <c r="H10" s="249"/>
      <c r="I10" s="249"/>
      <c r="J10" s="249"/>
    </row>
    <row r="11" spans="1:10" ht="17.45" customHeight="1">
      <c r="A11" s="249"/>
      <c r="B11" s="249"/>
      <c r="C11" s="249"/>
      <c r="D11" s="249"/>
      <c r="E11" s="249"/>
      <c r="F11" s="249"/>
      <c r="G11" s="249"/>
      <c r="H11" s="249"/>
      <c r="I11" s="249"/>
      <c r="J11" s="249"/>
    </row>
    <row r="12" spans="1:10" ht="17.45" customHeight="1">
      <c r="A12" s="249"/>
      <c r="B12" s="249"/>
      <c r="C12" s="249"/>
      <c r="D12" s="249"/>
      <c r="E12" s="249"/>
      <c r="F12" s="249"/>
      <c r="G12" s="249"/>
      <c r="H12" s="249"/>
      <c r="I12" s="249"/>
      <c r="J12" s="249"/>
    </row>
    <row r="13" spans="1:10" ht="17.45" customHeight="1">
      <c r="A13" s="249"/>
      <c r="B13" s="249"/>
      <c r="C13" s="249"/>
      <c r="D13" s="249"/>
      <c r="E13" s="249"/>
      <c r="F13" s="249"/>
      <c r="G13" s="249"/>
      <c r="H13" s="249"/>
      <c r="I13" s="249"/>
      <c r="J13" s="249"/>
    </row>
    <row r="14" spans="1:10" ht="17.45" customHeight="1">
      <c r="A14" s="249"/>
      <c r="B14" s="249"/>
      <c r="C14" s="249"/>
      <c r="D14" s="249"/>
      <c r="E14" s="249"/>
      <c r="F14" s="249"/>
      <c r="G14" s="249"/>
      <c r="H14" s="249"/>
      <c r="I14" s="249"/>
      <c r="J14" s="249"/>
    </row>
    <row r="15" spans="1:10" ht="17.45" customHeight="1">
      <c r="A15" s="249"/>
      <c r="B15" s="249"/>
      <c r="C15" s="249"/>
      <c r="D15" s="249"/>
      <c r="E15" s="249"/>
      <c r="F15" s="249"/>
      <c r="G15" s="249"/>
      <c r="H15" s="249"/>
      <c r="I15" s="249"/>
      <c r="J15" s="249"/>
    </row>
    <row r="16" spans="1:10" ht="17.45" customHeight="1">
      <c r="A16" s="249"/>
      <c r="B16" s="249"/>
      <c r="C16" s="249"/>
      <c r="D16" s="249"/>
      <c r="E16" s="249"/>
      <c r="F16" s="249"/>
      <c r="G16" s="249"/>
      <c r="H16" s="249"/>
      <c r="I16" s="249"/>
      <c r="J16" s="249"/>
    </row>
    <row r="17" spans="1:10" ht="17.45" customHeight="1">
      <c r="A17" s="249"/>
      <c r="B17" s="249"/>
      <c r="C17" s="249"/>
      <c r="D17" s="249"/>
      <c r="E17" s="249"/>
      <c r="F17" s="249"/>
      <c r="G17" s="249"/>
      <c r="H17" s="249"/>
      <c r="I17" s="249"/>
      <c r="J17" s="249"/>
    </row>
    <row r="18" spans="1:10" ht="17.45" customHeight="1">
      <c r="A18" s="249"/>
      <c r="B18" s="249"/>
      <c r="C18" s="249"/>
      <c r="D18" s="249"/>
      <c r="E18" s="249"/>
      <c r="F18" s="249"/>
      <c r="G18" s="249"/>
      <c r="H18" s="249"/>
      <c r="I18" s="249"/>
      <c r="J18" s="249"/>
    </row>
    <row r="19" spans="1:10" ht="17.45" customHeight="1">
      <c r="A19" s="249"/>
      <c r="B19" s="249"/>
      <c r="C19" s="249"/>
      <c r="D19" s="249"/>
      <c r="E19" s="249"/>
      <c r="F19" s="249"/>
      <c r="G19" s="249"/>
      <c r="H19" s="249"/>
      <c r="I19" s="249"/>
      <c r="J19" s="249"/>
    </row>
    <row r="20" spans="1:10" ht="17.45" customHeight="1">
      <c r="A20" s="249"/>
      <c r="B20" s="249"/>
      <c r="C20" s="249"/>
      <c r="D20" s="249"/>
      <c r="E20" s="249"/>
      <c r="F20" s="249"/>
      <c r="G20" s="249"/>
      <c r="H20" s="249"/>
      <c r="I20" s="249"/>
      <c r="J20" s="249"/>
    </row>
    <row r="21" spans="1:10" ht="17.45" customHeight="1">
      <c r="A21" s="249"/>
      <c r="B21" s="249"/>
      <c r="C21" s="249"/>
      <c r="D21" s="249"/>
      <c r="E21" s="249"/>
      <c r="F21" s="249"/>
      <c r="G21" s="249"/>
      <c r="H21" s="249"/>
      <c r="I21" s="249"/>
      <c r="J21" s="249"/>
    </row>
    <row r="22" spans="1:10" ht="17.45" customHeight="1">
      <c r="A22" s="249"/>
      <c r="B22" s="249"/>
      <c r="C22" s="249"/>
      <c r="D22" s="249"/>
      <c r="E22" s="249"/>
      <c r="F22" s="249"/>
      <c r="G22" s="249"/>
      <c r="H22" s="249"/>
      <c r="I22" s="249"/>
      <c r="J22" s="249"/>
    </row>
    <row r="23" spans="1:10" ht="17.45" customHeight="1">
      <c r="A23" s="249"/>
      <c r="B23" s="249"/>
      <c r="C23" s="249"/>
      <c r="D23" s="249"/>
      <c r="E23" s="249"/>
      <c r="F23" s="249"/>
      <c r="G23" s="249"/>
      <c r="H23" s="249"/>
      <c r="I23" s="249"/>
      <c r="J23" s="249"/>
    </row>
    <row r="24" spans="1:10" ht="17.45" customHeight="1">
      <c r="A24" s="249"/>
      <c r="B24" s="249"/>
      <c r="C24" s="249"/>
      <c r="D24" s="249"/>
      <c r="E24" s="249"/>
      <c r="F24" s="249"/>
      <c r="G24" s="249"/>
      <c r="H24" s="249"/>
      <c r="I24" s="249"/>
      <c r="J24" s="249"/>
    </row>
    <row r="25" spans="1:10" ht="17.45" customHeight="1">
      <c r="A25" s="249"/>
      <c r="B25" s="249"/>
      <c r="C25" s="249"/>
      <c r="D25" s="249"/>
      <c r="E25" s="249"/>
      <c r="F25" s="249"/>
      <c r="G25" s="249"/>
      <c r="H25" s="249"/>
      <c r="I25" s="249"/>
      <c r="J25" s="249"/>
    </row>
    <row r="26" spans="1:10" ht="17.45" customHeight="1">
      <c r="A26" s="249"/>
      <c r="B26" s="249"/>
      <c r="C26" s="249"/>
      <c r="D26" s="249"/>
      <c r="E26" s="249"/>
      <c r="F26" s="249"/>
      <c r="G26" s="249"/>
      <c r="H26" s="249"/>
      <c r="I26" s="249"/>
      <c r="J26" s="249"/>
    </row>
    <row r="27" spans="1:10" ht="17.45" customHeight="1">
      <c r="A27" s="249"/>
      <c r="B27" s="249"/>
      <c r="C27" s="249"/>
      <c r="D27" s="249"/>
      <c r="E27" s="249"/>
      <c r="F27" s="249"/>
      <c r="G27" s="249"/>
      <c r="H27" s="249"/>
      <c r="I27" s="249"/>
      <c r="J27" s="249"/>
    </row>
    <row r="28" spans="1:10" ht="17.45" customHeight="1">
      <c r="A28" s="249"/>
      <c r="B28" s="249"/>
      <c r="C28" s="249"/>
      <c r="D28" s="249"/>
      <c r="E28" s="249"/>
      <c r="F28" s="249"/>
      <c r="G28" s="249"/>
      <c r="H28" s="249"/>
      <c r="I28" s="249"/>
      <c r="J28" s="249"/>
    </row>
    <row r="29" spans="1:10" ht="17.45" customHeight="1">
      <c r="A29" s="249"/>
      <c r="B29" s="249"/>
      <c r="C29" s="249"/>
      <c r="D29" s="249"/>
      <c r="E29" s="249"/>
      <c r="F29" s="249"/>
      <c r="G29" s="249"/>
      <c r="H29" s="249"/>
      <c r="I29" s="249"/>
      <c r="J29" s="249"/>
    </row>
    <row r="30" spans="1:10" ht="17.45" customHeight="1">
      <c r="A30" s="249"/>
      <c r="B30" s="249"/>
      <c r="C30" s="249"/>
      <c r="D30" s="249"/>
      <c r="E30" s="249"/>
      <c r="F30" s="249"/>
      <c r="G30" s="249"/>
      <c r="H30" s="249"/>
      <c r="I30" s="249"/>
      <c r="J30" s="24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5876B1-4520-4D2C-86B2-CA1AE60C0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metadata/properties"/>
    <ds:schemaRef ds:uri="http://schemas.openxmlformats.org/package/2006/metadata/core-properties"/>
    <ds:schemaRef ds:uri="22baa3bd-a2fa-4ea9-9ebb-3a9c6a55952b"/>
    <ds:schemaRef ds:uri="http://purl.org/dc/terms/"/>
    <ds:schemaRef ds:uri="http://schemas.microsoft.com/office/2006/documentManagement/types"/>
    <ds:schemaRef ds:uri="http://schemas.microsoft.com/office/infopath/2007/PartnerControls"/>
    <ds:schemaRef ds:uri="http://purl.org/dc/dcmitype/"/>
    <ds:schemaRef ds:uri="d8745bc5-821e-4205-946a-621c2da728c8"/>
    <ds:schemaRef ds:uri="http://www.w3.org/XML/1998/namespace"/>
    <ds:schemaRef ds:uri="http://purl.org/dc/elements/1.1/"/>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Danijela Medved</cp:lastModifiedBy>
  <cp:lastPrinted>2019-04-23T15:13:17Z</cp:lastPrinted>
  <dcterms:created xsi:type="dcterms:W3CDTF">2008-10-17T11:51:54Z</dcterms:created>
  <dcterms:modified xsi:type="dcterms:W3CDTF">2019-04-26T12:02:39Z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