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0\06 2020\FINAL ZA OBJAVU !!!\BANKA\ENG\"/>
    </mc:Choice>
  </mc:AlternateContent>
  <workbookProtection workbookPassword="CA29" lockStructure="1"/>
  <bookViews>
    <workbookView xWindow="0" yWindow="0" windowWidth="21570" windowHeight="6945"/>
  </bookViews>
  <sheets>
    <sheet name="General data" sheetId="25" r:id="rId1"/>
    <sheet name="Balance sheet" sheetId="18" r:id="rId2"/>
    <sheet name="P&amp;L" sheetId="19" r:id="rId3"/>
    <sheet name="CF_D" sheetId="21" r:id="rId4"/>
    <sheet name="SOCE" sheetId="22" r:id="rId5"/>
    <sheet name="Notes" sheetId="24" r:id="rId6"/>
  </sheets>
  <definedNames>
    <definedName name="_Toc2336682" localSheetId="5">Notes!$A$271</definedName>
    <definedName name="_Toc317862195" localSheetId="5">Notes!$A$284</definedName>
    <definedName name="_Toc413221747" localSheetId="5">Notes!$A$40</definedName>
    <definedName name="_xlnm.Print_Area" localSheetId="1">'Balance sheet'!$A$1:$I$78</definedName>
    <definedName name="_xlnm.Print_Area" localSheetId="3">CF_D!$A$1:$I$63</definedName>
    <definedName name="_xlnm.Print_Area" localSheetId="5">Notes!$A$1:$K$380</definedName>
    <definedName name="_xlnm.Print_Area" localSheetId="4">SOCE!$A$1:$R$26</definedName>
  </definedNames>
  <calcPr calcId="152511"/>
</workbook>
</file>

<file path=xl/calcChain.xml><?xml version="1.0" encoding="utf-8"?>
<calcChain xmlns="http://schemas.openxmlformats.org/spreadsheetml/2006/main">
  <c r="I23" i="22" l="1"/>
  <c r="I57" i="19"/>
  <c r="I36" i="19"/>
  <c r="I22" i="19"/>
  <c r="I33" i="19" s="1"/>
  <c r="I35" i="19" s="1"/>
  <c r="I39" i="19" l="1"/>
  <c r="I52" i="18"/>
  <c r="H52" i="18"/>
  <c r="I48" i="18"/>
  <c r="H48" i="18"/>
  <c r="I42" i="18"/>
  <c r="H42" i="18"/>
  <c r="I29" i="18"/>
  <c r="H29" i="18"/>
  <c r="I25" i="18"/>
  <c r="H25" i="18"/>
  <c r="I22" i="18"/>
  <c r="H22" i="18"/>
  <c r="I18" i="18"/>
  <c r="H18" i="18"/>
  <c r="I13" i="18"/>
  <c r="H13" i="18"/>
  <c r="I9" i="18"/>
  <c r="H9" i="18"/>
  <c r="H59" i="21" l="1"/>
  <c r="H44" i="21"/>
  <c r="H57" i="19"/>
  <c r="H45" i="19"/>
  <c r="H36" i="19"/>
  <c r="H22" i="19"/>
  <c r="H33" i="19" s="1"/>
  <c r="H35" i="19" s="1"/>
  <c r="H44" i="19" l="1"/>
  <c r="H39" i="19"/>
  <c r="H43" i="19" s="1"/>
  <c r="R7" i="22"/>
  <c r="R8" i="22"/>
  <c r="R10" i="22"/>
  <c r="R11" i="22"/>
  <c r="R12" i="22"/>
  <c r="R13" i="22"/>
  <c r="R14" i="22"/>
  <c r="R15" i="22"/>
  <c r="R16" i="22"/>
  <c r="R17" i="22"/>
  <c r="R18" i="22"/>
  <c r="R19" i="22"/>
  <c r="R20" i="22"/>
  <c r="R22" i="22"/>
  <c r="R23" i="22"/>
  <c r="R24" i="22"/>
  <c r="R25" i="22"/>
  <c r="R6" i="22"/>
  <c r="F9" i="22"/>
  <c r="F26" i="22" s="1"/>
  <c r="G9" i="22"/>
  <c r="G26" i="22" s="1"/>
  <c r="H9" i="22"/>
  <c r="H26" i="22" s="1"/>
  <c r="I9" i="22"/>
  <c r="I26" i="22" s="1"/>
  <c r="J9" i="22"/>
  <c r="J26" i="22" s="1"/>
  <c r="K9" i="22"/>
  <c r="K26" i="22" s="1"/>
  <c r="L9" i="22"/>
  <c r="L26" i="22" s="1"/>
  <c r="M9" i="22"/>
  <c r="M26" i="22" s="1"/>
  <c r="N9" i="22"/>
  <c r="N21" i="22" s="1"/>
  <c r="N26" i="22" s="1"/>
  <c r="O9" i="22"/>
  <c r="O26" i="22" s="1"/>
  <c r="P9" i="22"/>
  <c r="P26" i="22" s="1"/>
  <c r="Q9" i="22"/>
  <c r="Q26" i="22" s="1"/>
  <c r="E9" i="22"/>
  <c r="E26" i="22" s="1"/>
  <c r="I59" i="21"/>
  <c r="I51" i="21"/>
  <c r="H51" i="21"/>
  <c r="H60" i="21" s="1"/>
  <c r="H63" i="21" s="1"/>
  <c r="I44" i="21"/>
  <c r="I45" i="19"/>
  <c r="I43" i="19"/>
  <c r="H77" i="18"/>
  <c r="I77" i="18"/>
  <c r="H66" i="19" l="1"/>
  <c r="R21" i="22"/>
  <c r="I40" i="18"/>
  <c r="H63" i="18"/>
  <c r="H78" i="18" s="1"/>
  <c r="R26" i="22"/>
  <c r="R9" i="22"/>
  <c r="I60" i="21"/>
  <c r="I63" i="21" s="1"/>
  <c r="I63" i="18"/>
  <c r="I78" i="18" s="1"/>
  <c r="H40" i="18"/>
  <c r="I44" i="19"/>
  <c r="I66" i="19" s="1"/>
  <c r="I68" i="19" s="1"/>
</calcChain>
</file>

<file path=xl/sharedStrings.xml><?xml version="1.0" encoding="utf-8"?>
<sst xmlns="http://schemas.openxmlformats.org/spreadsheetml/2006/main" count="334" uniqueCount="326">
  <si>
    <r>
      <rPr>
        <b/>
        <sz val="12"/>
        <color theme="1"/>
        <rFont val="Arial"/>
        <family val="2"/>
        <charset val="238"/>
      </rPr>
      <t>Annex 1</t>
    </r>
  </si>
  <si>
    <r>
      <rPr>
        <b/>
        <sz val="11"/>
        <rFont val="Arial"/>
        <family val="2"/>
        <charset val="238"/>
      </rPr>
      <t xml:space="preserve">ISSUER’S GENERAL DATA </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</si>
  <si>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</si>
  <si>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</si>
  <si>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</si>
  <si>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</si>
  <si>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</si>
  <si>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</si>
  <si>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</si>
  <si>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</si>
  <si>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</si>
  <si>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</si>
  <si>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</si>
  <si>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</si>
  <si>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</si>
  <si>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</si>
  <si>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</si>
  <si>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</si>
  <si>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</si>
  <si>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</si>
  <si>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</si>
  <si>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</si>
  <si>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</si>
  <si>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</si>
  <si>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</si>
  <si>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</si>
  <si>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</si>
  <si>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</si>
  <si>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</si>
  <si>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</si>
  <si>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</si>
  <si>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</si>
  <si>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</si>
  <si>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</si>
  <si>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</si>
  <si>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</si>
  <si>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</si>
  <si>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</si>
  <si>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</si>
  <si>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</si>
  <si>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</si>
  <si>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</si>
  <si>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</si>
  <si>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</si>
  <si>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</si>
  <si>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Assets</t>
    </r>
  </si>
  <si>
    <r>
      <rPr>
        <sz val="9"/>
        <rFont val="Arial"/>
        <family val="2"/>
        <charset val="238"/>
      </rPr>
      <t xml:space="preserve">   Other demand deposits</t>
    </r>
  </si>
  <si>
    <r>
      <rPr>
        <sz val="9"/>
        <rFont val="Arial"/>
        <family val="2"/>
        <charset val="238"/>
      </rPr>
      <t xml:space="preserve">   Derivatives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</si>
  <si>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</si>
  <si>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</si>
  <si>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</si>
  <si>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</si>
  <si>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</si>
  <si>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</si>
  <si>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</si>
  <si>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</si>
  <si>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Equity instruments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</si>
  <si>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</si>
  <si>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</si>
  <si>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Debt securities</t>
    </r>
  </si>
  <si>
    <r>
      <rPr>
        <sz val="9"/>
        <rFont val="Arial"/>
        <family val="2"/>
        <charset val="238"/>
      </rPr>
      <t xml:space="preserve">   Loans and advances</t>
    </r>
  </si>
  <si>
    <r>
      <rPr>
        <sz val="9"/>
        <rFont val="Arial"/>
        <family val="2"/>
        <charset val="238"/>
      </rPr>
      <t xml:space="preserve">   Derivatives - hedge accounting</t>
    </r>
  </si>
  <si>
    <r>
      <rPr>
        <sz val="9"/>
        <rFont val="Arial"/>
        <family val="2"/>
        <charset val="238"/>
      </rPr>
      <t xml:space="preserve">   Fair value changes of the hedged items in portfolio hedge of interest rate risk</t>
    </r>
  </si>
  <si>
    <r>
      <rPr>
        <sz val="9"/>
        <rFont val="Arial"/>
        <family val="2"/>
        <charset val="238"/>
      </rPr>
      <t xml:space="preserve">   Investments in subsidiaries, joint ventures and associates</t>
    </r>
  </si>
  <si>
    <r>
      <rPr>
        <sz val="9"/>
        <rFont val="Arial"/>
        <family val="2"/>
        <charset val="238"/>
      </rPr>
      <t xml:space="preserve">   Tangible assets</t>
    </r>
  </si>
  <si>
    <r>
      <rPr>
        <sz val="9"/>
        <rFont val="Arial"/>
        <family val="2"/>
        <charset val="238"/>
      </rPr>
      <t xml:space="preserve">   Intangible assets</t>
    </r>
  </si>
  <si>
    <r>
      <rPr>
        <sz val="9"/>
        <rFont val="Arial"/>
        <family val="2"/>
        <charset val="238"/>
      </rPr>
      <t xml:space="preserve">   Tax assets</t>
    </r>
  </si>
  <si>
    <r>
      <rPr>
        <sz val="9"/>
        <rFont val="Arial"/>
        <family val="2"/>
        <charset val="238"/>
      </rPr>
      <t xml:space="preserve">   Other assets</t>
    </r>
  </si>
  <si>
    <r>
      <rPr>
        <sz val="9"/>
        <rFont val="Arial"/>
        <family val="2"/>
        <charset val="238"/>
      </rPr>
      <t xml:space="preserve">   Fixed assets and disposal groups classified as held for sale</t>
    </r>
  </si>
  <si>
    <r>
      <rPr>
        <b/>
        <sz val="9"/>
        <rFont val="Arial"/>
        <family val="2"/>
        <charset val="238"/>
      </rPr>
      <t>Total assets (1 + 5 + 10 + 14 + 17 + 21 + from 24 to 31)</t>
    </r>
  </si>
  <si>
    <r>
      <rPr>
        <b/>
        <sz val="9"/>
        <rFont val="Arial"/>
        <family val="2"/>
        <charset val="238"/>
      </rPr>
      <t>Liabilities</t>
    </r>
  </si>
  <si>
    <r>
      <rPr>
        <b/>
        <sz val="9"/>
        <rFont val="Arial"/>
        <family val="2"/>
        <charset val="238"/>
      </rPr>
      <t>Financial liabilities held for trading (from 34 to 38)</t>
    </r>
  </si>
  <si>
    <r>
      <rPr>
        <sz val="9"/>
        <rFont val="Arial"/>
        <family val="2"/>
        <charset val="238"/>
      </rPr>
      <t xml:space="preserve">     Derivatives</t>
    </r>
  </si>
  <si>
    <r>
      <rPr>
        <sz val="9"/>
        <rFont val="Arial"/>
        <family val="2"/>
        <charset val="238"/>
      </rPr>
      <t xml:space="preserve">     Short positions</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</si>
  <si>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</si>
  <si>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</si>
  <si>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</si>
  <si>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designated at fair value through profit or loss (from 40 to 42)</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</si>
  <si>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</si>
  <si>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</si>
  <si>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</si>
  <si>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b/>
        <sz val="9"/>
        <rFont val="Arial"/>
        <family val="2"/>
        <charset val="238"/>
      </rPr>
      <t xml:space="preserve"> Financial liabilities measured at amortised cost (from 44 to 46)</t>
    </r>
  </si>
  <si>
    <r>
      <rPr>
        <sz val="9"/>
        <rFont val="Arial"/>
        <family val="2"/>
        <charset val="238"/>
      </rPr>
      <t xml:space="preserve">     Deposits</t>
    </r>
  </si>
  <si>
    <r>
      <rPr>
        <sz val="9"/>
        <rFont val="Arial"/>
        <family val="2"/>
        <charset val="238"/>
      </rPr>
      <t xml:space="preserve">     Debt securities issued</t>
    </r>
  </si>
  <si>
    <r>
      <rPr>
        <sz val="9"/>
        <rFont val="Arial"/>
        <family val="2"/>
        <charset val="238"/>
      </rPr>
      <t xml:space="preserve">     Other financial liabilities</t>
    </r>
  </si>
  <si>
    <r>
      <rPr>
        <sz val="9"/>
        <rFont val="Arial"/>
        <family val="2"/>
        <charset val="238"/>
      </rPr>
      <t xml:space="preserve">     Derivatives - hedge accounting</t>
    </r>
  </si>
  <si>
    <r>
      <rPr>
        <b/>
        <sz val="9"/>
        <rFont val="Arial"/>
        <family val="2"/>
        <charset val="238"/>
      </rPr>
      <t xml:space="preserve"> Fair value changes of the hedged items in portfolio hedge of interest rate risk</t>
    </r>
  </si>
  <si>
    <r>
      <rPr>
        <b/>
        <sz val="9"/>
        <rFont val="Arial"/>
        <family val="2"/>
        <charset val="238"/>
      </rPr>
      <t xml:space="preserve"> Provisions</t>
    </r>
  </si>
  <si>
    <r>
      <rPr>
        <b/>
        <sz val="9"/>
        <rFont val="Arial"/>
        <family val="2"/>
        <charset val="238"/>
      </rPr>
      <t xml:space="preserve"> Tax liabilities</t>
    </r>
  </si>
  <si>
    <r>
      <rPr>
        <b/>
        <sz val="9"/>
        <rFont val="Arial"/>
        <family val="2"/>
        <charset val="238"/>
      </rPr>
      <t xml:space="preserve"> Share capital repayable on demand</t>
    </r>
  </si>
  <si>
    <r>
      <rPr>
        <b/>
        <sz val="9"/>
        <rFont val="Arial"/>
        <family val="2"/>
        <charset val="238"/>
      </rPr>
      <t xml:space="preserve"> Other liabilities</t>
    </r>
  </si>
  <si>
    <r>
      <rPr>
        <b/>
        <sz val="9"/>
        <rFont val="Arial"/>
        <family val="2"/>
        <charset val="238"/>
      </rPr>
      <t xml:space="preserve"> Liabilities included in disposal groups classified as held for sale</t>
    </r>
  </si>
  <si>
    <r>
      <rPr>
        <b/>
        <sz val="9"/>
        <rFont val="Arial"/>
        <family val="2"/>
        <charset val="238"/>
      </rPr>
      <t>Total liabilities (33 + 39 + 43 + from 47 to 53)</t>
    </r>
  </si>
  <si>
    <r>
      <rPr>
        <b/>
        <sz val="9"/>
        <color rgb="FF000080"/>
        <rFont val="Arial"/>
        <family val="2"/>
        <charset val="238"/>
      </rPr>
      <t>Equity</t>
    </r>
  </si>
  <si>
    <r>
      <rPr>
        <sz val="9"/>
        <rFont val="Arial"/>
        <family val="2"/>
        <charset val="238"/>
      </rPr>
      <t xml:space="preserve">  Initial capital</t>
    </r>
  </si>
  <si>
    <r>
      <rPr>
        <sz val="9"/>
        <rFont val="Arial"/>
        <family val="2"/>
        <charset val="238"/>
      </rPr>
      <t xml:space="preserve">  Share premium</t>
    </r>
  </si>
  <si>
    <r>
      <rPr>
        <sz val="9"/>
        <rFont val="Arial"/>
        <family val="2"/>
        <charset val="238"/>
      </rPr>
      <t xml:space="preserve">  Equity instruments issued other than capital</t>
    </r>
  </si>
  <si>
    <r>
      <rPr>
        <sz val="9"/>
        <rFont val="Arial"/>
        <family val="2"/>
        <charset val="238"/>
      </rPr>
      <t xml:space="preserve">  Other equity instruments</t>
    </r>
  </si>
  <si>
    <r>
      <rPr>
        <sz val="9"/>
        <rFont val="Arial"/>
        <family val="2"/>
        <charset val="238"/>
      </rPr>
      <t xml:space="preserve">  Accumulated other comprehensive income</t>
    </r>
  </si>
  <si>
    <r>
      <rPr>
        <sz val="9"/>
        <rFont val="Arial"/>
        <family val="2"/>
        <charset val="238"/>
      </rPr>
      <t xml:space="preserve">  Retained profit</t>
    </r>
  </si>
  <si>
    <r>
      <rPr>
        <sz val="9"/>
        <rFont val="Arial"/>
        <family val="2"/>
        <charset val="238"/>
      </rPr>
      <t xml:space="preserve">  Revaluation reserves</t>
    </r>
  </si>
  <si>
    <r>
      <rPr>
        <sz val="9"/>
        <rFont val="Arial"/>
        <family val="2"/>
        <charset val="238"/>
      </rPr>
      <t xml:space="preserve">  Other reserves</t>
    </r>
  </si>
  <si>
    <r>
      <rPr>
        <sz val="9"/>
        <rFont val="Arial"/>
        <family val="2"/>
        <charset val="238"/>
      </rPr>
      <t xml:space="preserve">  ( – ) Treasury shares</t>
    </r>
  </si>
  <si>
    <r>
      <rPr>
        <sz val="9"/>
        <rFont val="Arial"/>
        <family val="2"/>
        <charset val="238"/>
      </rPr>
      <t xml:space="preserve">  Profit or loss attributable to owners of the parent</t>
    </r>
  </si>
  <si>
    <r>
      <rPr>
        <sz val="9"/>
        <rFont val="Arial"/>
        <family val="2"/>
        <charset val="238"/>
      </rPr>
      <t xml:space="preserve">  (-–) Interim dividends</t>
    </r>
  </si>
  <si>
    <r>
      <rPr>
        <sz val="9"/>
        <rFont val="Arial"/>
        <family val="2"/>
        <charset val="238"/>
      </rPr>
      <t xml:space="preserve">  Minority interests [non-controlling interests]</t>
    </r>
  </si>
  <si>
    <r>
      <rPr>
        <b/>
        <sz val="9"/>
        <rFont val="Arial"/>
        <family val="2"/>
        <charset val="238"/>
      </rPr>
      <t>Total equity (from 55 to 66)</t>
    </r>
  </si>
  <si>
    <r>
      <rPr>
        <b/>
        <sz val="9"/>
        <rFont val="Arial"/>
        <family val="2"/>
        <charset val="238"/>
      </rPr>
      <t>Total equity and liabilities (54 + 67)</t>
    </r>
  </si>
  <si>
    <r>
      <rPr>
        <b/>
        <sz val="12"/>
        <rFont val="Arial"/>
        <family val="2"/>
        <charset val="238"/>
      </rPr>
      <t>STATEMENT OF PROFIT OR LOSS</t>
    </r>
  </si>
  <si>
    <r>
      <rPr>
        <sz val="10"/>
        <rFont val="Arial"/>
        <family val="2"/>
        <charset val="238"/>
      </rPr>
      <t>in HRK</t>
    </r>
  </si>
  <si>
    <r>
      <rPr>
        <b/>
        <sz val="9"/>
        <rFont val="Arial"/>
        <family val="2"/>
        <charset val="238"/>
      </rPr>
      <t>Item</t>
    </r>
  </si>
  <si>
    <r>
      <rPr>
        <sz val="9"/>
        <rFont val="Arial"/>
        <family val="2"/>
        <charset val="238"/>
      </rPr>
      <t xml:space="preserve">  Interest income</t>
    </r>
  </si>
  <si>
    <r>
      <rPr>
        <sz val="9"/>
        <rFont val="Arial"/>
        <family val="2"/>
        <charset val="238"/>
      </rPr>
      <t xml:space="preserve">  (Interest expenses)</t>
    </r>
  </si>
  <si>
    <r>
      <rPr>
        <sz val="9"/>
        <rFont val="Arial"/>
        <family val="2"/>
        <charset val="238"/>
      </rPr>
      <t xml:space="preserve">  (Expenses on share capital repayable on demand)</t>
    </r>
  </si>
  <si>
    <r>
      <rPr>
        <sz val="9"/>
        <rFont val="Arial"/>
        <family val="2"/>
        <charset val="238"/>
      </rPr>
      <t xml:space="preserve">  Dividend received</t>
    </r>
  </si>
  <si>
    <r>
      <rPr>
        <sz val="9"/>
        <rFont val="Arial"/>
        <family val="2"/>
        <charset val="238"/>
      </rPr>
      <t xml:space="preserve">  Fees and commissions income</t>
    </r>
  </si>
  <si>
    <r>
      <rPr>
        <sz val="9"/>
        <rFont val="Arial"/>
        <family val="2"/>
        <charset val="238"/>
      </rPr>
      <t xml:space="preserve">  (Fees and commissions expense)</t>
    </r>
  </si>
  <si>
    <r>
      <rPr>
        <sz val="9"/>
        <rFont val="Arial"/>
        <family val="2"/>
        <charset val="238"/>
      </rPr>
      <t xml:space="preserve">  Gains or (-) losses on derecognition of financial assets and liabilities not measured at fair value through profit or loss, net</t>
    </r>
  </si>
  <si>
    <r>
      <rPr>
        <sz val="9"/>
        <rFont val="Arial"/>
        <family val="2"/>
        <charset val="238"/>
      </rPr>
      <t xml:space="preserve">  Gains or (-) losses on financial assets and liabilities held for trading, net</t>
    </r>
  </si>
  <si>
    <r>
      <rPr>
        <sz val="9"/>
        <rFont val="Arial"/>
        <family val="2"/>
        <charset val="238"/>
      </rPr>
      <t xml:space="preserve">  Gains or losses on non-trading financial assets mandatorily at fair value through profit or loss, net</t>
    </r>
  </si>
  <si>
    <r>
      <rPr>
        <sz val="9"/>
        <rFont val="Arial"/>
        <family val="2"/>
        <charset val="238"/>
      </rPr>
      <t>Gains or (-) losses on financial assets and liabilities designated at fair value through profit or loss, net</t>
    </r>
  </si>
  <si>
    <r>
      <rPr>
        <sz val="9"/>
        <rFont val="Arial"/>
        <family val="2"/>
        <charset val="238"/>
      </rPr>
      <t xml:space="preserve">Gains or (-) losses from hedge accounting, net </t>
    </r>
  </si>
  <si>
    <r>
      <rPr>
        <sz val="9"/>
        <rFont val="Arial"/>
        <family val="2"/>
        <charset val="238"/>
      </rPr>
      <t xml:space="preserve">Exchange rate differences [gain or (-) loss], net </t>
    </r>
  </si>
  <si>
    <r>
      <rPr>
        <sz val="9"/>
        <rFont val="Arial"/>
        <family val="2"/>
        <charset val="238"/>
      </rPr>
      <t>Gains or (-) losses on derecognition of non-financial assets, net</t>
    </r>
  </si>
  <si>
    <r>
      <rPr>
        <sz val="9"/>
        <rFont val="Arial"/>
        <family val="2"/>
        <charset val="238"/>
      </rPr>
      <t>Other operating income</t>
    </r>
  </si>
  <si>
    <r>
      <rPr>
        <sz val="9"/>
        <rFont val="Arial"/>
        <family val="2"/>
        <charset val="238"/>
      </rPr>
      <t>(Other operating expenses)</t>
    </r>
  </si>
  <si>
    <r>
      <rPr>
        <b/>
        <sz val="9"/>
        <rFont val="Arial"/>
        <family val="2"/>
        <charset val="238"/>
      </rPr>
      <t>Total operating income, net (1 – 2 – 3 + 4 + 5 – 6 + from 7 to 14 – 15)</t>
    </r>
  </si>
  <si>
    <r>
      <rPr>
        <sz val="9"/>
        <rFont val="Arial"/>
        <family val="2"/>
        <charset val="238"/>
      </rPr>
      <t>(Administrative expenses)</t>
    </r>
  </si>
  <si>
    <r>
      <rPr>
        <sz val="9"/>
        <rFont val="Arial"/>
        <family val="2"/>
        <charset val="238"/>
      </rPr>
      <t>(Depreciation)</t>
    </r>
  </si>
  <si>
    <r>
      <rPr>
        <sz val="9"/>
        <rFont val="Arial"/>
        <family val="2"/>
        <charset val="238"/>
      </rPr>
      <t>Modification gains or (-) losses, net</t>
    </r>
  </si>
  <si>
    <r>
      <rPr>
        <sz val="9"/>
        <rFont val="Arial"/>
        <family val="2"/>
        <charset val="238"/>
      </rPr>
      <t>(Provisions or (-) reversal of provisions)</t>
    </r>
  </si>
  <si>
    <r>
      <rPr>
        <sz val="9"/>
        <rFont val="Arial"/>
        <family val="2"/>
        <charset val="238"/>
      </rPr>
      <t>(Impairment or (-) reversal of impairment on financial assets not measured at fair value through profit or loss)</t>
    </r>
  </si>
  <si>
    <r>
      <rPr>
        <sz val="9"/>
        <rFont val="Arial"/>
        <family val="2"/>
        <charset val="238"/>
      </rPr>
      <t>(Impairment or (-) reversal of impairment of investments in subsidiaries, joint ventures and associates)</t>
    </r>
  </si>
  <si>
    <r>
      <rPr>
        <sz val="9"/>
        <rFont val="Arial"/>
        <family val="2"/>
        <charset val="238"/>
      </rPr>
      <t>(Impairment or (-) reversal of impairment on non-financial assets)</t>
    </r>
  </si>
  <si>
    <r>
      <rPr>
        <sz val="9"/>
        <rFont val="Arial"/>
        <family val="2"/>
        <charset val="238"/>
      </rPr>
      <t>Negative goodwill recognised in profit or loss</t>
    </r>
  </si>
  <si>
    <r>
      <rPr>
        <sz val="9"/>
        <rFont val="Arial"/>
        <family val="2"/>
        <charset val="238"/>
      </rPr>
      <t>Share of the profit or (-) loss of investments in subsidiaries, joint ventures and associates accounted for using the equity method</t>
    </r>
  </si>
  <si>
    <r>
      <rPr>
        <sz val="9"/>
        <rFont val="Arial"/>
        <family val="2"/>
        <charset val="238"/>
      </rPr>
      <t>Profit or (-) loss from fixed assets and disposal groups classified as held for sale not qualifying as discontinued operations</t>
    </r>
  </si>
  <si>
    <r>
      <rPr>
        <sz val="9"/>
        <rFont val="Arial"/>
        <family val="2"/>
        <charset val="238"/>
      </rPr>
      <t>(Tax expense or (-) income related to profit or loss from continuing operations)</t>
    </r>
  </si>
  <si>
    <r>
      <rPr>
        <sz val="9"/>
        <rFont val="Arial"/>
        <family val="2"/>
        <charset val="238"/>
      </rPr>
      <t>Profit or (-) loss before tax from discontinued operations</t>
    </r>
  </si>
  <si>
    <r>
      <rPr>
        <sz val="9"/>
        <rFont val="Arial"/>
        <family val="2"/>
        <charset val="238"/>
      </rPr>
      <t>(Tax expense or (-) income related to discontinued operations)</t>
    </r>
  </si>
  <si>
    <r>
      <rPr>
        <sz val="9"/>
        <rFont val="Arial"/>
        <family val="2"/>
        <charset val="238"/>
      </rPr>
      <t>Attributable to minority interest [non-controlling interests]</t>
    </r>
  </si>
  <si>
    <r>
      <rPr>
        <sz val="9"/>
        <rFont val="Arial"/>
        <family val="2"/>
        <charset val="238"/>
      </rPr>
      <t>Attributable to owners of the parent</t>
    </r>
  </si>
  <si>
    <r>
      <rPr>
        <b/>
        <sz val="9"/>
        <color rgb="FF000080"/>
        <rFont val="Arial"/>
        <family val="2"/>
        <charset val="238"/>
      </rPr>
      <t>STATEMENT OF OTHER COMPREHENSIVE INCOME</t>
    </r>
  </si>
  <si>
    <r>
      <rPr>
        <b/>
        <sz val="9"/>
        <rFont val="Arial"/>
        <family val="2"/>
        <charset val="238"/>
      </rPr>
      <t xml:space="preserve">Income or (-) loss for the current year </t>
    </r>
  </si>
  <si>
    <r>
      <rPr>
        <b/>
        <sz val="9"/>
        <rFont val="Arial"/>
        <family val="2"/>
        <charset val="238"/>
      </rPr>
      <t>Other comprehensive income (38 + 50)</t>
    </r>
  </si>
  <si>
    <r>
      <rPr>
        <b/>
        <sz val="9"/>
        <rFont val="Arial"/>
        <family val="2"/>
        <charset val="238"/>
      </rPr>
      <t xml:space="preserve"> Items that will not be reclassified to profit or loss (from 39 to 45) + 48 + 49)</t>
    </r>
  </si>
  <si>
    <r>
      <rPr>
        <sz val="9"/>
        <rFont val="Arial"/>
        <family val="2"/>
        <charset val="238"/>
      </rPr>
      <t xml:space="preserve">Tangible assets </t>
    </r>
  </si>
  <si>
    <r>
      <rPr>
        <sz val="9"/>
        <rFont val="Arial"/>
        <family val="2"/>
        <charset val="238"/>
      </rPr>
      <t>Intangible assets</t>
    </r>
  </si>
  <si>
    <r>
      <rPr>
        <sz val="9"/>
        <rFont val="Arial"/>
        <family val="2"/>
        <charset val="238"/>
      </rPr>
      <t>Actuarial gains or (-) losses on defined benefit pension plans</t>
    </r>
  </si>
  <si>
    <r>
      <rPr>
        <sz val="9"/>
        <rFont val="Arial"/>
        <family val="2"/>
        <charset val="238"/>
      </rPr>
      <t>Fixed assets and disposal groups classified as held for sale</t>
    </r>
  </si>
  <si>
    <r>
      <rPr>
        <sz val="9"/>
        <rFont val="Arial"/>
        <family val="2"/>
        <charset val="238"/>
      </rPr>
      <t>Share of other recognised income and expense of entities accounted for using the equity method</t>
    </r>
  </si>
  <si>
    <r>
      <rPr>
        <sz val="9"/>
        <rFont val="Arial"/>
        <family val="2"/>
        <charset val="238"/>
      </rPr>
      <t>Fair value changes of equity instruments measured at fair value through other comprehensive income</t>
    </r>
  </si>
  <si>
    <r>
      <rPr>
        <sz val="9"/>
        <rFont val="Arial"/>
        <family val="2"/>
        <charset val="238"/>
      </rPr>
      <t xml:space="preserve">Income tax relating to items that will not be reclassified        </t>
    </r>
  </si>
  <si>
    <r>
      <rPr>
        <b/>
        <sz val="9"/>
        <rFont val="Arial"/>
        <family val="2"/>
        <charset val="238"/>
      </rPr>
      <t>Items that may be reclassified to profit or loss (from 51 to 58)</t>
    </r>
  </si>
  <si>
    <r>
      <rPr>
        <sz val="9"/>
        <rFont val="Arial"/>
        <family val="2"/>
        <charset val="238"/>
      </rPr>
      <t>Hedge of net investments in foreign operations [effective portion]</t>
    </r>
  </si>
  <si>
    <r>
      <rPr>
        <sz val="9"/>
        <rFont val="Arial"/>
        <family val="2"/>
        <charset val="238"/>
      </rPr>
      <t>Foreign currency translation</t>
    </r>
  </si>
  <si>
    <r>
      <rPr>
        <sz val="9"/>
        <rFont val="Arial"/>
        <family val="2"/>
        <charset val="238"/>
      </rPr>
      <t>Cash flow hedges [effective portion]</t>
    </r>
  </si>
  <si>
    <r>
      <rPr>
        <sz val="9"/>
        <rFont val="Arial"/>
        <family val="2"/>
        <charset val="238"/>
      </rPr>
      <t>Hedging instruments [not designated elements]</t>
    </r>
  </si>
  <si>
    <r>
      <rPr>
        <sz val="9"/>
        <rFont val="Arial"/>
        <family val="2"/>
        <charset val="238"/>
      </rPr>
      <t>Debt instruments at fair value through other comprehensive income</t>
    </r>
  </si>
  <si>
    <r>
      <rPr>
        <sz val="9"/>
        <rFont val="Arial"/>
        <family val="2"/>
        <charset val="238"/>
      </rPr>
      <t>Fixed assets and disposal groups classified as held for sale</t>
    </r>
  </si>
  <si>
    <r>
      <rPr>
        <sz val="9"/>
        <rFont val="Arial"/>
        <family val="2"/>
        <charset val="238"/>
      </rPr>
      <t>Share of other recognised income and expense of investments in subsidiaries, joint ventures and associates</t>
    </r>
  </si>
  <si>
    <r>
      <rPr>
        <sz val="9"/>
        <rFont val="Arial"/>
        <family val="2"/>
        <charset val="238"/>
      </rPr>
      <t>Income tax relating to items that may be reclassified to profit or (-) loss</t>
    </r>
  </si>
  <si>
    <r>
      <rPr>
        <b/>
        <sz val="9"/>
        <rFont val="Arial"/>
        <family val="2"/>
        <charset val="238"/>
      </rPr>
      <t>Total comprehensive income for the current year (36 + 37; 60 + 61)</t>
    </r>
  </si>
  <si>
    <r>
      <rPr>
        <b/>
        <sz val="9"/>
        <rFont val="Arial"/>
        <family val="2"/>
        <charset val="238"/>
      </rPr>
      <t>Attributable to minority interest [non-controlling interest]</t>
    </r>
  </si>
  <si>
    <r>
      <rPr>
        <b/>
        <sz val="9"/>
        <rFont val="Arial"/>
        <family val="2"/>
        <charset val="238"/>
      </rPr>
      <t xml:space="preserve">    Attributable to owners of the parent</t>
    </r>
  </si>
  <si>
    <r>
      <rPr>
        <b/>
        <sz val="12"/>
        <rFont val="Arial"/>
        <family val="2"/>
        <charset val="238"/>
      </rPr>
      <t xml:space="preserve">STATEMENT OF CASH FLOW </t>
    </r>
  </si>
  <si>
    <r>
      <rPr>
        <sz val="10"/>
        <rFont val="Arial"/>
        <family val="2"/>
        <charset val="238"/>
      </rPr>
      <t>in HRK</t>
    </r>
  </si>
  <si>
    <r>
      <rPr>
        <b/>
        <sz val="9"/>
        <rFont val="Arial"/>
        <family val="2"/>
        <charset val="238"/>
      </rPr>
      <t>Item</t>
    </r>
  </si>
  <si>
    <r>
      <rPr>
        <b/>
        <sz val="9"/>
        <color rgb="FF000080"/>
        <rFont val="Arial"/>
        <family val="2"/>
        <charset val="238"/>
      </rPr>
      <t>Operating activities - direct method</t>
    </r>
  </si>
  <si>
    <r>
      <rPr>
        <sz val="9"/>
        <rFont val="Arial"/>
        <family val="2"/>
        <charset val="238"/>
      </rPr>
      <t xml:space="preserve">      Interest received and similar receipts</t>
    </r>
  </si>
  <si>
    <r>
      <rPr>
        <sz val="9"/>
        <rFont val="Arial"/>
        <family val="2"/>
        <charset val="238"/>
      </rPr>
      <t xml:space="preserve">      Fees and commissions received</t>
    </r>
  </si>
  <si>
    <r>
      <rPr>
        <sz val="9"/>
        <rFont val="Arial"/>
        <family val="2"/>
        <charset val="238"/>
      </rPr>
      <t xml:space="preserve">      (Interest paid and similar expenditures)</t>
    </r>
  </si>
  <si>
    <r>
      <rPr>
        <sz val="9"/>
        <rFont val="Arial"/>
        <family val="2"/>
        <charset val="238"/>
      </rPr>
      <t xml:space="preserve">      (Fees and commissions paid)</t>
    </r>
  </si>
  <si>
    <r>
      <rPr>
        <sz val="9"/>
        <rFont val="Arial"/>
        <family val="2"/>
        <charset val="238"/>
      </rPr>
      <t xml:space="preserve">      (Operating expenses paid)</t>
    </r>
  </si>
  <si>
    <r>
      <rPr>
        <sz val="9"/>
        <rFont val="Arial"/>
        <family val="2"/>
        <charset val="238"/>
      </rPr>
      <t xml:space="preserve">      Net gains/losses from financial instruments at fair value through statement of profit or loss </t>
    </r>
  </si>
  <si>
    <r>
      <rPr>
        <sz val="9"/>
        <rFont val="Arial"/>
        <family val="2"/>
        <charset val="238"/>
      </rPr>
      <t xml:space="preserve">      Other receipts</t>
    </r>
  </si>
  <si>
    <r>
      <rPr>
        <sz val="9"/>
        <rFont val="Arial"/>
        <family val="2"/>
        <charset val="238"/>
      </rPr>
      <t xml:space="preserve">      (Other expenditures)</t>
    </r>
  </si>
  <si>
    <r>
      <rPr>
        <b/>
        <sz val="9"/>
        <color rgb="FF000080"/>
        <rFont val="Arial"/>
        <family val="2"/>
        <charset val="238"/>
      </rPr>
      <t>Operating activities - indirect method</t>
    </r>
  </si>
  <si>
    <r>
      <rPr>
        <sz val="9"/>
        <rFont val="Arial"/>
        <family val="2"/>
        <charset val="238"/>
      </rPr>
      <t xml:space="preserve">      Profit/(loss) before tax</t>
    </r>
  </si>
  <si>
    <r>
      <rPr>
        <sz val="9"/>
        <rFont val="Arial"/>
        <family val="2"/>
        <charset val="238"/>
      </rPr>
      <t xml:space="preserve">      Adjustments:</t>
    </r>
  </si>
  <si>
    <r>
      <rPr>
        <sz val="9"/>
        <rFont val="Arial"/>
        <family val="2"/>
        <charset val="238"/>
      </rPr>
      <t xml:space="preserve">      Impairment and provisions</t>
    </r>
  </si>
  <si>
    <r>
      <rPr>
        <sz val="9"/>
        <rFont val="Arial"/>
        <family val="2"/>
        <charset val="238"/>
      </rPr>
      <t xml:space="preserve">      Depreciation</t>
    </r>
  </si>
  <si>
    <r>
      <rPr>
        <sz val="9"/>
        <rFont val="Arial"/>
        <family val="2"/>
        <charset val="238"/>
      </rPr>
      <t xml:space="preserve">      Net unrealised (gains)/losses on financial assets and liabilities at fair value through statement of profit or loss</t>
    </r>
  </si>
  <si>
    <r>
      <rPr>
        <sz val="9"/>
        <rFont val="Arial"/>
        <family val="2"/>
        <charset val="238"/>
      </rPr>
      <t xml:space="preserve">      (Profit)/loss from the sale of tangible assets</t>
    </r>
  </si>
  <si>
    <r>
      <rPr>
        <sz val="9"/>
        <rFont val="Arial"/>
        <family val="2"/>
        <charset val="238"/>
      </rPr>
      <t xml:space="preserve">      Other non-cash items</t>
    </r>
  </si>
  <si>
    <r>
      <rPr>
        <b/>
        <sz val="9"/>
        <color rgb="FF000080"/>
        <rFont val="Arial"/>
        <family val="2"/>
        <charset val="238"/>
      </rPr>
      <t>Changes in assets and liabilities from operating activities</t>
    </r>
  </si>
  <si>
    <r>
      <rPr>
        <sz val="9"/>
        <rFont val="Arial"/>
        <family val="2"/>
        <charset val="238"/>
      </rPr>
      <t xml:space="preserve">      Deposits with the Croatian National Bank</t>
    </r>
  </si>
  <si>
    <r>
      <rPr>
        <sz val="9"/>
        <rFont val="Arial"/>
        <family val="2"/>
        <charset val="238"/>
      </rPr>
      <t xml:space="preserve">      Deposits with financial institutions and loans to financial institutions</t>
    </r>
  </si>
  <si>
    <r>
      <rPr>
        <sz val="9"/>
        <rFont val="Arial"/>
        <family val="2"/>
        <charset val="238"/>
      </rPr>
      <t xml:space="preserve">      Loans and advances to other clients</t>
    </r>
  </si>
  <si>
    <r>
      <rPr>
        <sz val="9"/>
        <rFont val="Arial"/>
        <family val="2"/>
        <charset val="238"/>
      </rPr>
      <t xml:space="preserve">      Securities and other financial instruments at fair value through other comprehensive income</t>
    </r>
  </si>
  <si>
    <r>
      <rPr>
        <sz val="9"/>
        <rFont val="Arial"/>
        <family val="2"/>
        <charset val="238"/>
      </rPr>
      <t xml:space="preserve">     Securities and other financial instruments held for trading</t>
    </r>
  </si>
  <si>
    <r>
      <rPr>
        <sz val="9"/>
        <rFont val="Arial"/>
        <family val="2"/>
        <charset val="238"/>
      </rPr>
      <t xml:space="preserve">      Non-trading securities and other financial instruments at fair value through statement of profit or loss</t>
    </r>
  </si>
  <si>
    <r>
      <rPr>
        <sz val="9"/>
        <rFont val="Arial"/>
        <family val="2"/>
        <charset val="238"/>
      </rPr>
      <t xml:space="preserve">      Securities and other financial instruments mandatorily at fair value through statement of profit or loss</t>
    </r>
  </si>
  <si>
    <r>
      <rPr>
        <sz val="9"/>
        <rFont val="Arial"/>
        <family val="2"/>
        <charset val="238"/>
      </rPr>
      <t xml:space="preserve">      Securities and other financial instruments at amortised cost</t>
    </r>
  </si>
  <si>
    <r>
      <rPr>
        <sz val="9"/>
        <rFont val="Arial"/>
        <family val="2"/>
        <charset val="238"/>
      </rPr>
      <t xml:space="preserve">      Other assets from operating activities</t>
    </r>
  </si>
  <si>
    <r>
      <rPr>
        <sz val="9"/>
        <rFont val="Arial"/>
        <family val="2"/>
        <charset val="238"/>
      </rPr>
      <t xml:space="preserve">      Deposits from financial institutions</t>
    </r>
  </si>
  <si>
    <r>
      <rPr>
        <sz val="9"/>
        <rFont val="Arial"/>
        <family val="2"/>
        <charset val="238"/>
      </rPr>
      <t xml:space="preserve">      Transaction accounts of other clients</t>
    </r>
  </si>
  <si>
    <r>
      <rPr>
        <sz val="9"/>
        <rFont val="Arial"/>
        <family val="2"/>
        <charset val="238"/>
      </rPr>
      <t xml:space="preserve">      Savings deposits of other clients</t>
    </r>
  </si>
  <si>
    <r>
      <rPr>
        <sz val="9"/>
        <rFont val="Arial"/>
        <family val="2"/>
        <charset val="238"/>
      </rPr>
      <t xml:space="preserve">      Time deposits of other clients</t>
    </r>
  </si>
  <si>
    <r>
      <rPr>
        <sz val="9"/>
        <rFont val="Arial"/>
        <family val="2"/>
        <charset val="238"/>
      </rPr>
      <t xml:space="preserve">      Derivative financial liabilities and other liabilities held for trading</t>
    </r>
  </si>
  <si>
    <r>
      <rPr>
        <sz val="9"/>
        <rFont val="Arial"/>
        <family val="2"/>
        <charset val="238"/>
      </rPr>
      <t xml:space="preserve">      Other liabilities from operating activities</t>
    </r>
  </si>
  <si>
    <r>
      <rPr>
        <sz val="9"/>
        <rFont val="Arial"/>
        <family val="2"/>
        <charset val="238"/>
      </rPr>
      <t xml:space="preserve">      Interest received from operating activities  [indirect method]</t>
    </r>
  </si>
  <si>
    <r>
      <rPr>
        <sz val="9"/>
        <rFont val="Arial"/>
        <family val="2"/>
        <charset val="238"/>
      </rPr>
      <t xml:space="preserve">      Dividends received from operating activities [indirect method]</t>
    </r>
  </si>
  <si>
    <r>
      <rPr>
        <sz val="9"/>
        <rFont val="Arial"/>
        <family val="2"/>
        <charset val="238"/>
      </rPr>
      <t xml:space="preserve">      Interest paid from operating activities  [indirect method]</t>
    </r>
  </si>
  <si>
    <r>
      <rPr>
        <sz val="9"/>
        <rFont val="Arial"/>
        <family val="2"/>
        <charset val="238"/>
      </rPr>
      <t xml:space="preserve">      (Income tax paid)</t>
    </r>
  </si>
  <si>
    <r>
      <rPr>
        <b/>
        <sz val="9"/>
        <rFont val="Arial"/>
        <family val="2"/>
        <charset val="238"/>
      </rPr>
      <t xml:space="preserve">  Net cash flow from operating activities (from 1 to 33)</t>
    </r>
  </si>
  <si>
    <r>
      <rPr>
        <b/>
        <sz val="9"/>
        <color rgb="FF000080"/>
        <rFont val="Arial"/>
        <family val="2"/>
        <charset val="238"/>
      </rPr>
      <t>Investing activities</t>
    </r>
  </si>
  <si>
    <r>
      <rPr>
        <sz val="9"/>
        <rFont val="Arial"/>
        <family val="2"/>
        <charset val="238"/>
      </rPr>
      <t xml:space="preserve">      Cash receipts from the sale / payments for the purchase of tangible and intangible assets</t>
    </r>
  </si>
  <si>
    <r>
      <rPr>
        <sz val="9"/>
        <rFont val="Arial"/>
        <family val="2"/>
        <charset val="238"/>
      </rPr>
      <t xml:space="preserve">      Cash receipts from the sale / payments for the purchase of investments in branches, associates and joint ventures</t>
    </r>
  </si>
  <si>
    <r>
      <rPr>
        <sz val="9"/>
        <rFont val="Arial"/>
        <family val="2"/>
        <charset val="238"/>
      </rPr>
      <t xml:space="preserve">      Cash receipts from the sale / payments for the purchase of securities and other financial instruments held to maturity</t>
    </r>
  </si>
  <si>
    <r>
      <rPr>
        <sz val="9"/>
        <rFont val="Arial"/>
        <family val="2"/>
        <charset val="238"/>
      </rPr>
      <t xml:space="preserve">      Dividends received from investing activities</t>
    </r>
  </si>
  <si>
    <r>
      <rPr>
        <sz val="9"/>
        <rFont val="Arial"/>
        <family val="2"/>
        <charset val="238"/>
      </rPr>
      <t xml:space="preserve">      Other receipts/payments from investing activities</t>
    </r>
  </si>
  <si>
    <r>
      <rPr>
        <b/>
        <sz val="9"/>
        <rFont val="Arial"/>
        <family val="2"/>
        <charset val="238"/>
      </rPr>
      <t xml:space="preserve">  Net cash flow from investing activities (from 35 to 39)</t>
    </r>
  </si>
  <si>
    <r>
      <rPr>
        <b/>
        <sz val="9"/>
        <color rgb="FF000080"/>
        <rFont val="Arial"/>
        <family val="2"/>
        <charset val="238"/>
      </rPr>
      <t>Financing activities</t>
    </r>
  </si>
  <si>
    <r>
      <rPr>
        <sz val="9"/>
        <rFont val="Arial"/>
        <family val="2"/>
        <charset val="238"/>
      </rPr>
      <t xml:space="preserve">      Net increase/(decrease) in loans received from financing activities</t>
    </r>
  </si>
  <si>
    <r>
      <rPr>
        <sz val="9"/>
        <rFont val="Arial"/>
        <family val="2"/>
        <charset val="238"/>
      </rPr>
      <t xml:space="preserve">      Net increase/(decrease) in debt securities issued</t>
    </r>
  </si>
  <si>
    <r>
      <rPr>
        <sz val="9"/>
        <rFont val="Arial"/>
        <family val="2"/>
        <charset val="238"/>
      </rPr>
      <t xml:space="preserve">      Net increase/(decrease) in Tier 2 capital instruments</t>
    </r>
  </si>
  <si>
    <r>
      <rPr>
        <sz val="9"/>
        <rFont val="Arial"/>
        <family val="2"/>
        <charset val="238"/>
      </rPr>
      <t xml:space="preserve">      Increase in share capital</t>
    </r>
  </si>
  <si>
    <r>
      <rPr>
        <sz val="9"/>
        <rFont val="Arial"/>
        <family val="2"/>
        <charset val="238"/>
      </rPr>
      <t xml:space="preserve">      (Dividends paid)</t>
    </r>
  </si>
  <si>
    <r>
      <rPr>
        <sz val="9"/>
        <rFont val="Arial"/>
        <family val="2"/>
        <charset val="238"/>
      </rPr>
      <t xml:space="preserve">      Other receipts/(payments) from financing activities</t>
    </r>
  </si>
  <si>
    <r>
      <rPr>
        <b/>
        <sz val="9"/>
        <rFont val="Arial"/>
        <family val="2"/>
        <charset val="238"/>
      </rPr>
      <t>Net cash flow from financing activities (from 41 to 46)</t>
    </r>
  </si>
  <si>
    <r>
      <rPr>
        <b/>
        <sz val="9"/>
        <rFont val="Arial"/>
        <family val="2"/>
        <charset val="238"/>
      </rPr>
      <t>Net increase/(decrease) in cash and cash equivalents (34 + 40 + 47)</t>
    </r>
  </si>
  <si>
    <r>
      <rPr>
        <b/>
        <sz val="9"/>
        <rFont val="Arial"/>
        <family val="2"/>
        <charset val="238"/>
      </rPr>
      <t>Cash and cash equivalents at the beginning of period</t>
    </r>
  </si>
  <si>
    <r>
      <rPr>
        <sz val="9"/>
        <rFont val="Arial"/>
        <family val="2"/>
        <charset val="238"/>
      </rPr>
      <t>Effect of exchange rate fluctuations on cash and cash equivalents</t>
    </r>
  </si>
  <si>
    <r>
      <rPr>
        <b/>
        <sz val="9"/>
        <rFont val="Arial"/>
        <family val="2"/>
        <charset val="238"/>
      </rPr>
      <t>Cash and cash equivalents at the end of period (48 + 49 + 50)</t>
    </r>
  </si>
  <si>
    <r>
      <rPr>
        <b/>
        <sz val="12"/>
        <rFont val="Arial"/>
        <family val="2"/>
        <charset val="238"/>
      </rPr>
      <t>STATEMENT OF CHANGES IN EQUITY</t>
    </r>
  </si>
  <si>
    <r>
      <rPr>
        <b/>
        <sz val="8"/>
        <color rgb="FFFFFFFF"/>
        <rFont val="Arial"/>
        <family val="2"/>
        <charset val="238"/>
      </rPr>
      <t>Item</t>
    </r>
  </si>
  <si>
    <r>
      <rPr>
        <b/>
        <sz val="8"/>
        <rFont val="Arial"/>
        <family val="2"/>
        <charset val="238"/>
      </rPr>
      <t>Opening balance [before restatement]</t>
    </r>
  </si>
  <si>
    <r>
      <rPr>
        <sz val="8"/>
        <rFont val="Arial"/>
        <family val="2"/>
        <charset val="238"/>
      </rPr>
      <t>Effects of error corrections</t>
    </r>
  </si>
  <si>
    <r>
      <rPr>
        <sz val="8"/>
        <rFont val="Arial"/>
        <family val="2"/>
        <charset val="238"/>
      </rPr>
      <t>Opening balance [current period] (1 + 2 + 3)</t>
    </r>
  </si>
  <si>
    <r>
      <rPr>
        <sz val="8"/>
        <rFont val="Arial"/>
        <family val="2"/>
        <charset val="238"/>
      </rPr>
      <t>Ordinary shares issue</t>
    </r>
  </si>
  <si>
    <r>
      <rPr>
        <sz val="8"/>
        <rFont val="Arial"/>
        <family val="2"/>
        <charset val="238"/>
      </rPr>
      <t>Preference shares issue</t>
    </r>
  </si>
  <si>
    <r>
      <rPr>
        <sz val="8"/>
        <rFont val="Arial"/>
        <family val="2"/>
        <charset val="238"/>
      </rPr>
      <t>Issue of other equity instruments</t>
    </r>
  </si>
  <si>
    <r>
      <rPr>
        <b/>
        <sz val="8"/>
        <rFont val="Arial"/>
        <family val="2"/>
        <charset val="238"/>
      </rPr>
      <t>Exercise or expiration of other equity instruments issued</t>
    </r>
  </si>
  <si>
    <r>
      <rPr>
        <sz val="8"/>
        <rFont val="Arial"/>
        <family val="2"/>
        <charset val="238"/>
      </rPr>
      <t>Conversion of debt to equity</t>
    </r>
  </si>
  <si>
    <r>
      <rPr>
        <b/>
        <sz val="8"/>
        <rFont val="Arial"/>
        <family val="2"/>
        <charset val="238"/>
      </rPr>
      <t>Capital reduction</t>
    </r>
  </si>
  <si>
    <r>
      <rPr>
        <sz val="8"/>
        <rFont val="Arial"/>
        <family val="2"/>
        <charset val="238"/>
      </rPr>
      <t>Dividends</t>
    </r>
  </si>
  <si>
    <r>
      <rPr>
        <sz val="8"/>
        <rFont val="Arial"/>
        <family val="2"/>
        <charset val="238"/>
      </rPr>
      <t>Purchase/sale of treasury shares</t>
    </r>
  </si>
  <si>
    <r>
      <rPr>
        <sz val="8"/>
        <rFont val="Arial"/>
        <family val="2"/>
        <charset val="238"/>
      </rPr>
      <t>Sale or cancellation of treasury shares</t>
    </r>
  </si>
  <si>
    <r>
      <rPr>
        <sz val="8"/>
        <rFont val="Arial"/>
        <family val="2"/>
        <charset val="238"/>
      </rPr>
      <t>Reclassification of financial instruments from equity to liability</t>
    </r>
  </si>
  <si>
    <r>
      <rPr>
        <sz val="8"/>
        <rFont val="Arial"/>
        <family val="2"/>
        <charset val="238"/>
      </rPr>
      <t>Reclassification of financial instruments from liability to equity</t>
    </r>
  </si>
  <si>
    <r>
      <rPr>
        <b/>
        <sz val="8"/>
        <rFont val="Arial"/>
        <family val="2"/>
        <charset val="238"/>
      </rPr>
      <t>Transfers among components of equity instruments</t>
    </r>
  </si>
  <si>
    <r>
      <rPr>
        <b/>
        <sz val="8"/>
        <rFont val="Arial"/>
        <family val="2"/>
        <charset val="238"/>
      </rPr>
      <t>Share based payments</t>
    </r>
  </si>
  <si>
    <r>
      <rPr>
        <b/>
        <sz val="8"/>
        <rFont val="Arial"/>
        <family val="2"/>
        <charset val="238"/>
      </rPr>
      <t>Other increase or ( - ) decrease in equity instruments</t>
    </r>
  </si>
  <si>
    <r>
      <rPr>
        <b/>
        <sz val="8"/>
        <rFont val="Arial"/>
        <family val="2"/>
        <charset val="238"/>
      </rPr>
      <t>Total comprehensive income for the current year</t>
    </r>
  </si>
  <si>
    <r>
      <rPr>
        <b/>
        <sz val="8"/>
        <rFont val="Arial"/>
        <family val="2"/>
        <charset val="238"/>
      </rPr>
      <t>Equity instruments increase or (-) decrease resulting from business combinations</t>
    </r>
  </si>
  <si>
    <r>
      <rPr>
        <b/>
        <sz val="8"/>
        <rFont val="Arial"/>
        <family val="2"/>
        <charset val="238"/>
      </rPr>
      <t>Closing balance [current period] (from 4 to 20)</t>
    </r>
  </si>
  <si>
    <t>03337367</t>
  </si>
  <si>
    <t>HR</t>
  </si>
  <si>
    <t>040001037</t>
  </si>
  <si>
    <t>23057039320</t>
  </si>
  <si>
    <t>2341</t>
  </si>
  <si>
    <t xml:space="preserve">ERSTE &amp; STEIERMARKISCHE BANK DD </t>
  </si>
  <si>
    <t>RIJEKA</t>
  </si>
  <si>
    <t>JADRANSKI TRG 3A</t>
  </si>
  <si>
    <t>erstebank@erstebank.hr</t>
  </si>
  <si>
    <t>www.erstebank.hr</t>
  </si>
  <si>
    <t>KN</t>
  </si>
  <si>
    <t>RN</t>
  </si>
  <si>
    <t>No</t>
  </si>
  <si>
    <t>Hadžović Lana</t>
  </si>
  <si>
    <t>072372392</t>
  </si>
  <si>
    <t>lhadzovic@erstebank.hr</t>
  </si>
  <si>
    <t>Last day of the preceding business year</t>
  </si>
  <si>
    <t>Current period</t>
  </si>
  <si>
    <t>Same period of the previous year</t>
  </si>
  <si>
    <t>At the reporting date of the current period</t>
  </si>
  <si>
    <t>3</t>
  </si>
  <si>
    <t>4</t>
  </si>
  <si>
    <t>549300A2F46GR0UOM390</t>
  </si>
  <si>
    <t xml:space="preserve">Submitter: ERSTE &amp; STEIERMARKISCHE BANK DD </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</si>
  <si>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</si>
  <si>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</si>
  <si>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</si>
  <si>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Fair value changes of financial liabilities at fair value through profit or loss attributable to changes in their credit risk</t>
  </si>
  <si>
    <t>ADP
code</t>
  </si>
  <si>
    <t>Cash, cash balances at central banks and other demand deposits (from 2 to 4)</t>
  </si>
  <si>
    <t xml:space="preserve">   Financial assets held for trading (from 6 to 9)</t>
  </si>
  <si>
    <t xml:space="preserve">   Non-trading financial assets mandatorily at fair value through profit or loss (from 11 to 13)</t>
  </si>
  <si>
    <t xml:space="preserve">   Financial assets designated at fair value through profit or loss (15 + 16)</t>
  </si>
  <si>
    <t xml:space="preserve">   Financial assets at fair value through other comprehensive income (from 18 to 20)</t>
  </si>
  <si>
    <t xml:space="preserve">   Financial assets at amortised cost (22 + 23)</t>
  </si>
  <si>
    <t>Profit or ( – ) loss for the year (29 + 30; 34 + 35)</t>
  </si>
  <si>
    <t>Profit or (-) loss after tax from continuing operations (27 – 28)</t>
  </si>
  <si>
    <t>Profit or (-) loss after tax from discontinued operations (31 – 32)</t>
  </si>
  <si>
    <t>Profit or (-) loss before tax from continuing operations (16 – 17 – 18 + 19 – from 20 to 23 + from 24 to 26)</t>
  </si>
  <si>
    <t>to</t>
  </si>
  <si>
    <t>in HRK</t>
  </si>
  <si>
    <r>
      <rPr>
        <b/>
        <sz val="9"/>
        <color rgb="FFFFFFFF"/>
        <rFont val="Arial"/>
        <family val="2"/>
        <charset val="238"/>
      </rPr>
      <t>ADP
code</t>
    </r>
  </si>
  <si>
    <r>
      <rPr>
        <b/>
        <sz val="9"/>
        <color rgb="FFFFFFFF"/>
        <rFont val="Arial"/>
        <family val="2"/>
        <charset val="238"/>
      </rPr>
      <t>Attributable to owners of the parent</t>
    </r>
  </si>
  <si>
    <r>
      <rPr>
        <b/>
        <sz val="9"/>
        <color rgb="FFFFFFFF"/>
        <rFont val="Arial"/>
        <family val="2"/>
        <charset val="238"/>
      </rPr>
      <t>Non-controlling interest</t>
    </r>
  </si>
  <si>
    <r>
      <rPr>
        <b/>
        <sz val="9"/>
        <color rgb="FFFFFFFF"/>
        <rFont val="Arial"/>
        <family val="2"/>
        <charset val="238"/>
      </rPr>
      <t>Total</t>
    </r>
  </si>
  <si>
    <r>
      <rPr>
        <b/>
        <sz val="9"/>
        <color rgb="FFFFFFFF"/>
        <rFont val="Arial"/>
        <family val="2"/>
        <charset val="238"/>
      </rPr>
      <t>Equity</t>
    </r>
  </si>
  <si>
    <r>
      <rPr>
        <b/>
        <sz val="9"/>
        <color rgb="FFFFFFFF"/>
        <rFont val="Arial"/>
        <family val="2"/>
        <charset val="238"/>
      </rPr>
      <t>Share premium</t>
    </r>
  </si>
  <si>
    <r>
      <rPr>
        <b/>
        <sz val="9"/>
        <color rgb="FFFFFFFF"/>
        <rFont val="Arial"/>
        <family val="2"/>
        <charset val="238"/>
      </rPr>
      <t>Equity instruments issued other than capital</t>
    </r>
  </si>
  <si>
    <r>
      <rPr>
        <b/>
        <sz val="9"/>
        <color rgb="FFFFFFFF"/>
        <rFont val="Arial"/>
        <family val="2"/>
        <charset val="238"/>
      </rPr>
      <t>Other equity instruments</t>
    </r>
  </si>
  <si>
    <r>
      <rPr>
        <b/>
        <sz val="9"/>
        <color rgb="FFFFFFFF"/>
        <rFont val="Arial"/>
        <family val="2"/>
        <charset val="238"/>
      </rPr>
      <t>Accumulated other comprehensive income</t>
    </r>
  </si>
  <si>
    <r>
      <rPr>
        <b/>
        <sz val="9"/>
        <color rgb="FFFFFFFF"/>
        <rFont val="Arial"/>
        <family val="2"/>
        <charset val="238"/>
      </rPr>
      <t>Retained profit</t>
    </r>
  </si>
  <si>
    <r>
      <rPr>
        <b/>
        <sz val="9"/>
        <color rgb="FFFFFFFF"/>
        <rFont val="Arial"/>
        <family val="2"/>
        <charset val="238"/>
      </rPr>
      <t>Revaluation reserves</t>
    </r>
  </si>
  <si>
    <r>
      <rPr>
        <b/>
        <sz val="9"/>
        <color rgb="FFFFFFFF"/>
        <rFont val="Arial"/>
        <family val="2"/>
        <charset val="238"/>
      </rPr>
      <t>Other reserves</t>
    </r>
  </si>
  <si>
    <r>
      <rPr>
        <b/>
        <sz val="9"/>
        <color rgb="FFFFFFFF"/>
        <rFont val="Arial"/>
        <family val="2"/>
        <charset val="238"/>
      </rPr>
      <t>( ) Treasury shares</t>
    </r>
  </si>
  <si>
    <r>
      <rPr>
        <b/>
        <sz val="9"/>
        <color rgb="FFFFFFFF"/>
        <rFont val="Arial"/>
        <family val="2"/>
        <charset val="238"/>
      </rPr>
      <t>Profit or ( - ) loss attributable to owners of the parent</t>
    </r>
  </si>
  <si>
    <r>
      <rPr>
        <b/>
        <sz val="9"/>
        <color rgb="FFFFFFFF"/>
        <rFont val="Arial"/>
        <family val="2"/>
        <charset val="238"/>
      </rPr>
      <t>(-) Interim dividends</t>
    </r>
  </si>
  <si>
    <r>
      <rPr>
        <b/>
        <sz val="9"/>
        <color rgb="FFFFFFFF"/>
        <rFont val="Arial"/>
        <family val="2"/>
        <charset val="238"/>
      </rPr>
      <t>Other items</t>
    </r>
  </si>
  <si>
    <r>
      <rPr>
        <b/>
        <sz val="9"/>
        <color rgb="FFFFFFFF"/>
        <rFont val="Arial"/>
        <family val="2"/>
        <charset val="238"/>
      </rPr>
      <t>3</t>
    </r>
  </si>
  <si>
    <r>
      <rPr>
        <b/>
        <sz val="9"/>
        <color rgb="FFFFFFFF"/>
        <rFont val="Arial"/>
        <family val="2"/>
        <charset val="238"/>
      </rPr>
      <t>4</t>
    </r>
  </si>
  <si>
    <r>
      <rPr>
        <b/>
        <sz val="9"/>
        <color rgb="FFFFFFFF"/>
        <rFont val="Arial"/>
        <family val="2"/>
        <charset val="238"/>
      </rPr>
      <t>5</t>
    </r>
  </si>
  <si>
    <r>
      <rPr>
        <b/>
        <sz val="9"/>
        <color rgb="FFFFFFFF"/>
        <rFont val="Arial"/>
        <family val="2"/>
        <charset val="238"/>
      </rPr>
      <t>6</t>
    </r>
  </si>
  <si>
    <r>
      <rPr>
        <b/>
        <sz val="9"/>
        <color rgb="FFFFFFFF"/>
        <rFont val="Arial"/>
        <family val="2"/>
        <charset val="238"/>
      </rPr>
      <t>7</t>
    </r>
  </si>
  <si>
    <r>
      <rPr>
        <b/>
        <sz val="9"/>
        <color rgb="FFFFFFFF"/>
        <rFont val="Arial"/>
        <family val="2"/>
        <charset val="238"/>
      </rPr>
      <t>8</t>
    </r>
  </si>
  <si>
    <r>
      <rPr>
        <b/>
        <sz val="9"/>
        <color rgb="FFFFFFFF"/>
        <rFont val="Arial"/>
        <family val="2"/>
        <charset val="238"/>
      </rPr>
      <t>9</t>
    </r>
  </si>
  <si>
    <r>
      <rPr>
        <b/>
        <sz val="9"/>
        <color rgb="FFFFFFFF"/>
        <rFont val="Arial"/>
        <family val="2"/>
        <charset val="238"/>
      </rPr>
      <t>10</t>
    </r>
  </si>
  <si>
    <r>
      <rPr>
        <b/>
        <sz val="9"/>
        <color rgb="FFFFFFFF"/>
        <rFont val="Arial"/>
        <family val="2"/>
        <charset val="238"/>
      </rPr>
      <t>11</t>
    </r>
  </si>
  <si>
    <r>
      <rPr>
        <b/>
        <sz val="9"/>
        <color rgb="FFFFFFFF"/>
        <rFont val="Arial"/>
        <family val="2"/>
        <charset val="238"/>
      </rPr>
      <t>12</t>
    </r>
  </si>
  <si>
    <r>
      <rPr>
        <b/>
        <sz val="9"/>
        <color rgb="FFFFFFFF"/>
        <rFont val="Arial"/>
        <family val="2"/>
        <charset val="238"/>
      </rPr>
      <t>13</t>
    </r>
  </si>
  <si>
    <r>
      <rPr>
        <b/>
        <sz val="9"/>
        <color rgb="FFFFFFFF"/>
        <rFont val="Arial"/>
        <family val="2"/>
        <charset val="238"/>
      </rPr>
      <t>14</t>
    </r>
  </si>
  <si>
    <r>
      <rPr>
        <b/>
        <sz val="9"/>
        <color rgb="FFFFFFFF"/>
        <rFont val="Arial"/>
        <family val="2"/>
        <charset val="238"/>
      </rPr>
      <t>15</t>
    </r>
  </si>
  <si>
    <r>
      <rPr>
        <b/>
        <sz val="9"/>
        <color rgb="FFFFFFFF"/>
        <rFont val="Arial"/>
        <family val="2"/>
        <charset val="238"/>
      </rPr>
      <t>16</t>
    </r>
  </si>
  <si>
    <t>Effects of changes in accounting policies</t>
  </si>
  <si>
    <t>Cash in hand</t>
  </si>
  <si>
    <t>Cash balances at central banks</t>
  </si>
  <si>
    <t xml:space="preserve">Half year financial statements </t>
  </si>
  <si>
    <t>for the period 01.01.2020 to 30.06.2020</t>
  </si>
  <si>
    <t>balance as at 30.06.2020</t>
  </si>
  <si>
    <t>for the period from 01.01.2020</t>
  </si>
  <si>
    <r>
      <t xml:space="preserve">
</t>
    </r>
    <r>
      <rPr>
        <b/>
        <sz val="10"/>
        <color rgb="FF005191"/>
        <rFont val="Arial"/>
        <family val="2"/>
        <charset val="238"/>
      </rPr>
      <t>NOTES TO THE HALF YEAR FINANCIAL STATEMENTS (PFI)</t>
    </r>
    <r>
      <rPr>
        <sz val="10"/>
        <rFont val="Arial"/>
        <family val="2"/>
        <charset val="238"/>
      </rPr>
      <t xml:space="preserve">
Name of issuer: ERSTE &amp; STEIERMARKISCHE BANK DD
OIB: 23057039320
Reporting period: 1.1.2020 - 30.06.2020
</t>
    </r>
    <r>
      <rPr>
        <b/>
        <sz val="10"/>
        <color rgb="FF00519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</si>
</sst>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00"/>
    <numFmt numFmtId="166" formatCode="#,##0.0;\(#,##0.0\);\-"/>
    <numFmt numFmtId="167" formatCode="d\.m\.yyyy\."/>
    <numFmt numFmtId="168" formatCode="#,##0.0"/>
  </numFmts>
  <fonts count="6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000080"/>
      <name val="Arial"/>
      <family val="2"/>
      <charset val="238"/>
    </font>
    <font>
      <b/>
      <sz val="8"/>
      <color rgb="FFFFFFFF"/>
      <name val="Arial"/>
      <family val="2"/>
      <charset val="238"/>
    </font>
    <font>
      <b/>
      <sz val="9"/>
      <color indexed="12"/>
      <name val="Arial"/>
      <family val="2"/>
      <charset val="238"/>
    </font>
    <font>
      <b/>
      <sz val="9"/>
      <color indexed="9"/>
      <name val="Arial"/>
      <family val="2"/>
      <charset val="238"/>
    </font>
    <font>
      <b/>
      <sz val="9"/>
      <color rgb="FFFFFFFF"/>
      <name val="Arial"/>
      <family val="2"/>
      <charset val="238"/>
    </font>
    <font>
      <b/>
      <sz val="8"/>
      <color indexed="12"/>
      <name val="Arial"/>
      <family val="2"/>
      <charset val="238"/>
    </font>
    <font>
      <b/>
      <sz val="12"/>
      <color theme="3"/>
      <name val="Calibri"/>
      <family val="2"/>
      <scheme val="minor"/>
    </font>
    <font>
      <b/>
      <sz val="10"/>
      <color theme="3"/>
      <name val="Calibri"/>
      <family val="2"/>
      <scheme val="minor"/>
    </font>
    <font>
      <sz val="11"/>
      <color theme="0" tint="-0.34998626667073579"/>
      <name val="Calibri"/>
      <family val="2"/>
      <scheme val="minor"/>
    </font>
    <font>
      <sz val="10"/>
      <color theme="1"/>
      <name val="Calibri"/>
      <family val="2"/>
      <scheme val="minor"/>
    </font>
    <font>
      <b/>
      <sz val="6.5"/>
      <color rgb="FF005493"/>
      <name val="Arial"/>
      <family val="2"/>
    </font>
    <font>
      <b/>
      <sz val="10"/>
      <color theme="0"/>
      <name val="Calibri"/>
      <family val="2"/>
      <scheme val="minor"/>
    </font>
    <font>
      <sz val="11"/>
      <color theme="1"/>
      <name val="Calibri"/>
      <family val="2"/>
      <scheme val="minor"/>
    </font>
    <font>
      <sz val="10"/>
      <color theme="3"/>
      <name val="Calibri"/>
      <family val="2"/>
      <scheme val="minor"/>
    </font>
    <font>
      <b/>
      <sz val="10"/>
      <color rgb="FF1F497D"/>
      <name val="Calibri"/>
      <family val="2"/>
      <scheme val="minor"/>
    </font>
    <font>
      <sz val="6.5"/>
      <name val="Arial"/>
      <family val="2"/>
    </font>
    <font>
      <sz val="10"/>
      <color theme="0" tint="-0.34998626667073579"/>
      <name val="Calibri"/>
      <family val="2"/>
      <scheme val="minor"/>
    </font>
    <font>
      <sz val="10"/>
      <name val="Arial"/>
      <family val="2"/>
    </font>
    <font>
      <b/>
      <strike/>
      <sz val="8"/>
      <name val="Verdana"/>
      <family val="2"/>
    </font>
    <font>
      <b/>
      <sz val="11"/>
      <color theme="3"/>
      <name val="Calibri"/>
      <family val="2"/>
      <scheme val="minor"/>
    </font>
    <font>
      <b/>
      <sz val="10"/>
      <color rgb="FF005191"/>
      <name val="Arial"/>
      <family val="2"/>
      <charset val="238"/>
    </font>
    <font>
      <b/>
      <sz val="9.5"/>
      <name val="Arial"/>
      <family val="2"/>
      <charset val="238"/>
    </font>
    <font>
      <b/>
      <sz val="7"/>
      <color rgb="FF005191"/>
      <name val="Arial"/>
      <family val="2"/>
      <charset val="238"/>
    </font>
    <font>
      <sz val="7"/>
      <color rgb="FF005191"/>
      <name val="Arial"/>
      <family val="2"/>
      <charset val="238"/>
    </font>
    <font>
      <sz val="7"/>
      <name val="Arial"/>
      <family val="2"/>
      <charset val="238"/>
    </font>
    <font>
      <sz val="10"/>
      <name val="Arial"/>
      <family val="2"/>
      <charset val="238"/>
    </font>
    <font>
      <b/>
      <sz val="10"/>
      <color theme="3"/>
      <name val="Calibri"/>
      <family val="2"/>
      <charset val="238"/>
      <scheme val="minor"/>
    </font>
    <font>
      <b/>
      <sz val="10"/>
      <color rgb="FF1F497D"/>
      <name val="Calibri"/>
      <family val="2"/>
      <charset val="238"/>
      <scheme val="minor"/>
    </font>
    <font>
      <b/>
      <sz val="9"/>
      <color rgb="FF005191"/>
      <name val="Arial"/>
      <family val="2"/>
      <charset val="238"/>
    </font>
    <font>
      <sz val="9"/>
      <name val="Times New Roman"/>
      <family val="1"/>
      <charset val="238"/>
    </font>
    <font>
      <b/>
      <sz val="9"/>
      <name val="Times New Roman"/>
      <family val="1"/>
      <charset val="238"/>
    </font>
    <font>
      <b/>
      <sz val="12"/>
      <color rgb="FF005191"/>
      <name val="Arial"/>
      <family val="2"/>
      <charset val="238"/>
    </font>
    <font>
      <b/>
      <sz val="7"/>
      <color rgb="FF1F497D"/>
      <name val="Arial"/>
      <family val="2"/>
      <charset val="238"/>
    </font>
    <font>
      <sz val="7"/>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9"/>
        <bgColor indexed="22"/>
      </patternFill>
    </fill>
    <fill>
      <patternFill patternType="solid">
        <fgColor rgb="FFCDD8EA"/>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rgb="FF005493"/>
      </top>
      <bottom style="medium">
        <color rgb="FF005493"/>
      </bottom>
      <diagonal/>
    </border>
    <border>
      <left/>
      <right/>
      <top style="hair">
        <color rgb="FF005493"/>
      </top>
      <bottom style="hair">
        <color rgb="FF005493"/>
      </bottom>
      <diagonal/>
    </border>
  </borders>
  <cellStyleXfs count="13">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8" fillId="9" borderId="21" applyProtection="0">
      <alignment vertical="center"/>
    </xf>
    <xf numFmtId="166" fontId="40" fillId="15" borderId="0" applyFont="0" applyFill="0" applyBorder="0" applyAlignment="0" applyProtection="0"/>
    <xf numFmtId="0" fontId="38" fillId="0" borderId="21" applyProtection="0">
      <alignment horizontal="right" vertical="center"/>
    </xf>
    <xf numFmtId="0" fontId="43" fillId="0" borderId="22" applyFill="0" applyAlignment="0" applyProtection="0"/>
    <xf numFmtId="0" fontId="45" fillId="0" borderId="0"/>
    <xf numFmtId="0" fontId="45" fillId="0" borderId="0"/>
    <xf numFmtId="0" fontId="45" fillId="0" borderId="0"/>
    <xf numFmtId="9" fontId="53" fillId="0" borderId="0" applyFont="0" applyFill="0" applyBorder="0" applyAlignment="0" applyProtection="0"/>
  </cellStyleXfs>
  <cellXfs count="37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0" fillId="0" borderId="0" xfId="0" applyProtection="1"/>
    <xf numFmtId="0" fontId="16" fillId="9" borderId="2" xfId="4" applyFont="1" applyFill="1" applyBorder="1"/>
    <xf numFmtId="0" fontId="1" fillId="9" borderId="13" xfId="4" applyFill="1" applyBorder="1"/>
    <xf numFmtId="0" fontId="1" fillId="0" borderId="0" xfId="4"/>
    <xf numFmtId="0" fontId="18" fillId="9" borderId="17" xfId="4" applyFont="1" applyFill="1" applyBorder="1" applyAlignment="1">
      <alignment horizontal="center" vertical="center"/>
    </xf>
    <xf numFmtId="0" fontId="18" fillId="9" borderId="0" xfId="4" applyFont="1" applyFill="1" applyBorder="1" applyAlignment="1">
      <alignment horizontal="center" vertical="center"/>
    </xf>
    <xf numFmtId="0" fontId="18" fillId="9" borderId="18"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9" xfId="4" applyFont="1" applyFill="1" applyBorder="1" applyAlignment="1">
      <alignment vertical="center"/>
    </xf>
    <xf numFmtId="0" fontId="21" fillId="0" borderId="0" xfId="4" applyFont="1" applyFill="1"/>
    <xf numFmtId="0" fontId="4" fillId="9" borderId="17"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8"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2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8" xfId="4" applyNumberFormat="1" applyFont="1" applyFill="1" applyBorder="1" applyAlignment="1">
      <alignment vertical="center"/>
    </xf>
    <xf numFmtId="0" fontId="1" fillId="9" borderId="18" xfId="4" applyFill="1" applyBorder="1"/>
    <xf numFmtId="0" fontId="19" fillId="9" borderId="17" xfId="4" applyFont="1" applyFill="1" applyBorder="1" applyAlignment="1">
      <alignment wrapText="1"/>
    </xf>
    <xf numFmtId="0" fontId="19" fillId="9" borderId="18" xfId="4" applyFont="1" applyFill="1" applyBorder="1" applyAlignment="1">
      <alignment wrapText="1"/>
    </xf>
    <xf numFmtId="0" fontId="19" fillId="9" borderId="17" xfId="4" applyFont="1" applyFill="1" applyBorder="1"/>
    <xf numFmtId="0" fontId="19" fillId="9" borderId="0" xfId="4" applyFont="1" applyFill="1" applyBorder="1"/>
    <xf numFmtId="0" fontId="19" fillId="9" borderId="0" xfId="4" applyFont="1" applyFill="1" applyBorder="1" applyAlignment="1">
      <alignment wrapText="1"/>
    </xf>
    <xf numFmtId="0" fontId="19" fillId="9" borderId="18" xfId="4" applyFont="1" applyFill="1" applyBorder="1"/>
    <xf numFmtId="0" fontId="5" fillId="9" borderId="0" xfId="4" applyFont="1" applyFill="1" applyBorder="1" applyAlignment="1">
      <alignment horizontal="right" vertical="center" wrapText="1"/>
    </xf>
    <xf numFmtId="0" fontId="20" fillId="9" borderId="18" xfId="4" applyFont="1" applyFill="1" applyBorder="1" applyAlignment="1">
      <alignment vertical="center"/>
    </xf>
    <xf numFmtId="0" fontId="5" fillId="9" borderId="17" xfId="4" applyFont="1" applyFill="1" applyBorder="1" applyAlignment="1">
      <alignment horizontal="right" vertical="center" wrapText="1"/>
    </xf>
    <xf numFmtId="0" fontId="20" fillId="9" borderId="0" xfId="4" applyFont="1" applyFill="1" applyBorder="1" applyAlignment="1">
      <alignment vertical="center"/>
    </xf>
    <xf numFmtId="0" fontId="19" fillId="9" borderId="0" xfId="4" applyFont="1" applyFill="1" applyBorder="1" applyAlignment="1">
      <alignment vertical="top"/>
    </xf>
    <xf numFmtId="0" fontId="4" fillId="10" borderId="20"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2" fillId="9" borderId="0" xfId="4" applyFont="1" applyFill="1" applyBorder="1" applyAlignment="1"/>
    <xf numFmtId="0" fontId="23" fillId="9" borderId="0" xfId="4" applyFont="1" applyFill="1" applyBorder="1" applyAlignment="1">
      <alignment vertical="center"/>
    </xf>
    <xf numFmtId="0" fontId="24" fillId="9" borderId="18" xfId="4" applyFont="1" applyFill="1" applyBorder="1" applyAlignment="1">
      <alignment vertical="center"/>
    </xf>
    <xf numFmtId="0" fontId="4" fillId="9" borderId="0" xfId="4" applyFont="1" applyFill="1" applyBorder="1" applyAlignment="1">
      <alignment horizontal="center" vertical="center"/>
    </xf>
    <xf numFmtId="0" fontId="26" fillId="9" borderId="0" xfId="4" applyFont="1" applyFill="1" applyBorder="1" applyAlignment="1">
      <alignment vertical="center"/>
    </xf>
    <xf numFmtId="0" fontId="27" fillId="9" borderId="0" xfId="4" applyFont="1" applyFill="1" applyBorder="1" applyAlignment="1">
      <alignment vertical="center"/>
    </xf>
    <xf numFmtId="0" fontId="25" fillId="9" borderId="18" xfId="4" applyFont="1" applyFill="1" applyBorder="1" applyAlignment="1">
      <alignment vertical="center"/>
    </xf>
    <xf numFmtId="0" fontId="5" fillId="9" borderId="18" xfId="4" applyFont="1" applyFill="1" applyBorder="1" applyAlignment="1">
      <alignment horizontal="center" vertical="center"/>
    </xf>
    <xf numFmtId="0" fontId="19" fillId="9" borderId="18" xfId="4" applyFont="1" applyFill="1" applyBorder="1" applyAlignment="1">
      <alignment vertical="center"/>
    </xf>
    <xf numFmtId="0" fontId="4" fillId="10" borderId="5" xfId="4" applyFont="1" applyFill="1" applyBorder="1" applyAlignment="1" applyProtection="1">
      <alignment horizontal="center" vertical="center"/>
      <protection locked="0"/>
    </xf>
    <xf numFmtId="0" fontId="19" fillId="9" borderId="0" xfId="4" applyFont="1" applyFill="1" applyBorder="1" applyAlignment="1">
      <alignment vertical="top" wrapText="1"/>
    </xf>
    <xf numFmtId="0" fontId="19" fillId="9" borderId="17" xfId="4" applyFont="1" applyFill="1" applyBorder="1" applyAlignment="1">
      <alignment vertical="top"/>
    </xf>
    <xf numFmtId="0" fontId="22" fillId="9" borderId="18" xfId="4" applyFont="1" applyFill="1" applyBorder="1"/>
    <xf numFmtId="0" fontId="1" fillId="9" borderId="4" xfId="4" applyFill="1" applyBorder="1"/>
    <xf numFmtId="0" fontId="1" fillId="9" borderId="3" xfId="4" applyFill="1" applyBorder="1"/>
    <xf numFmtId="0" fontId="1" fillId="9" borderId="5" xfId="4" applyFill="1" applyBorder="1"/>
    <xf numFmtId="49" fontId="4" fillId="10" borderId="20" xfId="4" applyNumberFormat="1" applyFont="1" applyFill="1" applyBorder="1" applyAlignment="1" applyProtection="1">
      <alignment horizontal="center" vertical="center"/>
      <protection locked="0"/>
    </xf>
    <xf numFmtId="3" fontId="4" fillId="10" borderId="20" xfId="4" applyNumberFormat="1" applyFont="1" applyFill="1" applyBorder="1" applyAlignment="1" applyProtection="1">
      <alignment horizontal="center" vertical="center"/>
      <protection locked="0"/>
    </xf>
    <xf numFmtId="0" fontId="4" fillId="3" borderId="1" xfId="3"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5" fillId="0" borderId="0" xfId="0" applyNumberFormat="1" applyFont="1" applyProtection="1"/>
    <xf numFmtId="3" fontId="4" fillId="3" borderId="6"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xf>
    <xf numFmtId="3" fontId="4" fillId="3" borderId="20" xfId="0" applyNumberFormat="1" applyFont="1" applyFill="1" applyBorder="1" applyAlignment="1" applyProtection="1">
      <alignment horizontal="center" vertical="center" wrapText="1"/>
    </xf>
    <xf numFmtId="164" fontId="4" fillId="8" borderId="10" xfId="0" applyNumberFormat="1"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xf>
    <xf numFmtId="3" fontId="5" fillId="0" borderId="10" xfId="0" applyNumberFormat="1" applyFont="1" applyFill="1" applyBorder="1" applyAlignment="1" applyProtection="1">
      <alignment horizontal="right" vertical="center" shrinkToFit="1"/>
      <protection locked="0"/>
    </xf>
    <xf numFmtId="3" fontId="30" fillId="8" borderId="11" xfId="0" applyNumberFormat="1" applyFont="1" applyFill="1" applyBorder="1" applyAlignment="1" applyProtection="1">
      <alignment horizontal="right" vertical="center" shrinkToFit="1"/>
    </xf>
    <xf numFmtId="3" fontId="30" fillId="8" borderId="10" xfId="0" applyNumberFormat="1" applyFont="1" applyFill="1" applyBorder="1" applyAlignment="1" applyProtection="1">
      <alignment horizontal="right" vertical="center" shrinkToFit="1"/>
    </xf>
    <xf numFmtId="164" fontId="4" fillId="8" borderId="11" xfId="0" applyNumberFormat="1" applyFont="1" applyFill="1" applyBorder="1" applyAlignment="1" applyProtection="1">
      <alignment horizontal="center" vertical="center"/>
    </xf>
    <xf numFmtId="0" fontId="5" fillId="0" borderId="0" xfId="0" applyFont="1" applyProtection="1"/>
    <xf numFmtId="3" fontId="5" fillId="0" borderId="0" xfId="3" applyNumberFormat="1" applyFont="1" applyProtection="1"/>
    <xf numFmtId="3" fontId="4" fillId="3" borderId="1" xfId="3" applyNumberFormat="1" applyFont="1" applyFill="1" applyBorder="1" applyAlignment="1" applyProtection="1">
      <alignment horizontal="center" vertical="center" wrapText="1"/>
    </xf>
    <xf numFmtId="0" fontId="4" fillId="3" borderId="20" xfId="3" applyFont="1" applyFill="1" applyBorder="1" applyAlignment="1" applyProtection="1">
      <alignment horizontal="center" vertical="center"/>
    </xf>
    <xf numFmtId="3" fontId="4" fillId="3" borderId="20" xfId="3" applyNumberFormat="1" applyFont="1" applyFill="1" applyBorder="1" applyAlignment="1" applyProtection="1">
      <alignment horizontal="center" vertical="center" wrapText="1"/>
    </xf>
    <xf numFmtId="164" fontId="4" fillId="0" borderId="9" xfId="0" applyNumberFormat="1" applyFont="1" applyFill="1" applyBorder="1" applyAlignment="1" applyProtection="1">
      <alignment horizontal="center" vertical="center"/>
    </xf>
    <xf numFmtId="3" fontId="5" fillId="0" borderId="9" xfId="0" applyNumberFormat="1" applyFont="1" applyFill="1" applyBorder="1" applyAlignment="1" applyProtection="1">
      <alignment horizontal="right" vertical="center" shrinkToFit="1"/>
      <protection locked="0"/>
    </xf>
    <xf numFmtId="164" fontId="4" fillId="0" borderId="11" xfId="0" applyNumberFormat="1" applyFont="1" applyFill="1" applyBorder="1" applyAlignment="1" applyProtection="1">
      <alignment horizontal="center" vertical="center"/>
    </xf>
    <xf numFmtId="3" fontId="5" fillId="0" borderId="11" xfId="0" applyNumberFormat="1" applyFont="1" applyFill="1" applyBorder="1" applyAlignment="1" applyProtection="1">
      <alignment horizontal="right" vertical="center" shrinkToFit="1"/>
      <protection locked="0"/>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3" fontId="12" fillId="6" borderId="11" xfId="0" applyNumberFormat="1" applyFont="1" applyFill="1" applyBorder="1" applyAlignment="1" applyProtection="1">
      <alignment horizontal="right" vertical="center" shrinkToFit="1"/>
    </xf>
    <xf numFmtId="164" fontId="4" fillId="0" borderId="14" xfId="0" applyNumberFormat="1" applyFont="1" applyFill="1" applyBorder="1" applyAlignment="1" applyProtection="1">
      <alignment horizontal="center" vertical="center"/>
    </xf>
    <xf numFmtId="3" fontId="12" fillId="6" borderId="10" xfId="0" applyNumberFormat="1" applyFont="1" applyFill="1" applyBorder="1" applyAlignment="1" applyProtection="1">
      <alignment horizontal="right" vertical="center" shrinkToFit="1"/>
    </xf>
    <xf numFmtId="0" fontId="5" fillId="0" borderId="0" xfId="3" applyFont="1" applyProtection="1"/>
    <xf numFmtId="3" fontId="4" fillId="3" borderId="6"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vertical="center" shrinkToFit="1"/>
      <protection locked="0"/>
    </xf>
    <xf numFmtId="164" fontId="4" fillId="8" borderId="1" xfId="0" applyNumberFormat="1" applyFont="1" applyFill="1" applyBorder="1" applyAlignment="1" applyProtection="1">
      <alignment horizontal="center" vertical="center"/>
    </xf>
    <xf numFmtId="3" fontId="30" fillId="8"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5" fillId="0" borderId="0" xfId="1" applyNumberFormat="1" applyFont="1" applyAlignment="1" applyProtection="1">
      <alignment wrapText="1"/>
    </xf>
    <xf numFmtId="3" fontId="4" fillId="0" borderId="0" xfId="1" applyNumberFormat="1" applyFont="1" applyFill="1" applyBorder="1" applyAlignment="1" applyProtection="1">
      <alignment horizontal="center" vertical="center"/>
    </xf>
    <xf numFmtId="14" fontId="4" fillId="2" borderId="0" xfId="1" applyNumberFormat="1" applyFont="1" applyFill="1" applyBorder="1" applyAlignment="1" applyProtection="1">
      <alignment horizontal="center" vertical="center"/>
      <protection locked="0"/>
    </xf>
    <xf numFmtId="3" fontId="5" fillId="0" borderId="0" xfId="3" applyNumberFormat="1" applyFont="1" applyBorder="1" applyAlignment="1" applyProtection="1">
      <alignment horizontal="center" vertical="center" wrapText="1"/>
    </xf>
    <xf numFmtId="3" fontId="5" fillId="0" borderId="0" xfId="1" applyNumberFormat="1" applyFont="1" applyBorder="1" applyAlignment="1" applyProtection="1">
      <alignment wrapText="1"/>
    </xf>
    <xf numFmtId="3" fontId="31" fillId="3" borderId="1" xfId="0" applyNumberFormat="1" applyFont="1" applyFill="1" applyBorder="1" applyAlignment="1" applyProtection="1">
      <alignment horizontal="center" vertical="center" wrapText="1"/>
    </xf>
    <xf numFmtId="49" fontId="31" fillId="3" borderId="1" xfId="0" applyNumberFormat="1" applyFont="1" applyFill="1" applyBorder="1" applyAlignment="1" applyProtection="1">
      <alignment horizontal="center" vertical="center"/>
    </xf>
    <xf numFmtId="3" fontId="31"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30" fillId="8" borderId="1" xfId="0" applyNumberFormat="1" applyFont="1" applyFill="1" applyBorder="1" applyAlignment="1" applyProtection="1">
      <alignment horizontal="right" vertical="center" shrinkToFit="1"/>
    </xf>
    <xf numFmtId="3" fontId="30" fillId="0" borderId="0"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horizontal="right" vertical="center" wrapText="1" shrinkToFit="1"/>
      <protection locked="0"/>
    </xf>
    <xf numFmtId="3" fontId="4" fillId="14"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33" fillId="0" borderId="1" xfId="0" applyNumberFormat="1" applyFont="1" applyFill="1" applyBorder="1" applyAlignment="1" applyProtection="1">
      <alignment horizontal="right" vertical="center" shrinkToFit="1"/>
      <protection locked="0"/>
    </xf>
    <xf numFmtId="3" fontId="33" fillId="8" borderId="1" xfId="0" applyNumberFormat="1" applyFont="1" applyFill="1" applyBorder="1" applyAlignment="1" applyProtection="1">
      <alignment horizontal="right" vertical="center" shrinkToFit="1"/>
    </xf>
    <xf numFmtId="4" fontId="0" fillId="0" borderId="0" xfId="0" applyNumberFormat="1" applyProtection="1"/>
    <xf numFmtId="0" fontId="0" fillId="9" borderId="0" xfId="0" applyFill="1"/>
    <xf numFmtId="0" fontId="0" fillId="9" borderId="0" xfId="0" applyFill="1" applyAlignment="1">
      <alignment horizontal="left" vertical="top"/>
    </xf>
    <xf numFmtId="0" fontId="0" fillId="9" borderId="0" xfId="0" applyFont="1" applyFill="1" applyBorder="1"/>
    <xf numFmtId="0" fontId="35" fillId="9" borderId="0" xfId="5" quotePrefix="1" applyFont="1" applyFill="1" applyBorder="1" applyAlignment="1">
      <alignment horizontal="right" vertical="center"/>
    </xf>
    <xf numFmtId="0" fontId="35" fillId="9" borderId="0" xfId="0" quotePrefix="1" applyFont="1" applyFill="1" applyBorder="1" applyAlignment="1">
      <alignment vertical="center"/>
    </xf>
    <xf numFmtId="0" fontId="35" fillId="9" borderId="0" xfId="0" quotePrefix="1" applyFont="1" applyFill="1" applyBorder="1" applyAlignment="1">
      <alignment vertical="center" wrapText="1"/>
    </xf>
    <xf numFmtId="166" fontId="35" fillId="9" borderId="0" xfId="6" applyFont="1" applyFill="1" applyBorder="1" applyAlignment="1">
      <alignment horizontal="right" vertical="center" wrapText="1"/>
    </xf>
    <xf numFmtId="0" fontId="46" fillId="9" borderId="0" xfId="9" applyFont="1" applyFill="1" applyBorder="1" applyAlignment="1">
      <alignment wrapText="1"/>
    </xf>
    <xf numFmtId="0" fontId="35" fillId="9" borderId="0" xfId="0" applyFont="1" applyFill="1" applyBorder="1" applyAlignment="1">
      <alignment vertical="center"/>
    </xf>
    <xf numFmtId="0" fontId="36" fillId="9" borderId="0" xfId="0" applyFont="1" applyFill="1" applyBorder="1" applyAlignment="1"/>
    <xf numFmtId="0" fontId="37" fillId="9" borderId="0" xfId="0" applyFont="1" applyFill="1" applyBorder="1"/>
    <xf numFmtId="0" fontId="34" fillId="9" borderId="0" xfId="0" quotePrefix="1" applyFont="1" applyFill="1" applyBorder="1" applyAlignment="1">
      <alignment horizontal="left" vertical="center"/>
    </xf>
    <xf numFmtId="0" fontId="0" fillId="9" borderId="0" xfId="0" applyFill="1" applyBorder="1"/>
    <xf numFmtId="0" fontId="2" fillId="9" borderId="0" xfId="0" applyFont="1" applyFill="1" applyBorder="1" applyAlignment="1">
      <alignment vertical="center"/>
    </xf>
    <xf numFmtId="0" fontId="48" fillId="9" borderId="0" xfId="0" applyFont="1" applyFill="1" applyBorder="1" applyAlignment="1">
      <alignment horizontal="left" vertical="center" indent="1"/>
    </xf>
    <xf numFmtId="0" fontId="57" fillId="9" borderId="0" xfId="0" applyFont="1" applyFill="1" applyBorder="1" applyAlignment="1">
      <alignment horizontal="justify" vertical="center"/>
    </xf>
    <xf numFmtId="0" fontId="58" fillId="9" borderId="0" xfId="0" applyFont="1" applyFill="1" applyBorder="1" applyAlignment="1">
      <alignment horizontal="justify" vertical="center"/>
    </xf>
    <xf numFmtId="0" fontId="50" fillId="9" borderId="0" xfId="0" applyFont="1" applyFill="1" applyBorder="1" applyAlignment="1">
      <alignment horizontal="left" vertical="center" wrapText="1"/>
    </xf>
    <xf numFmtId="0" fontId="52" fillId="9" borderId="0" xfId="0" applyFont="1" applyFill="1" applyBorder="1" applyAlignment="1">
      <alignment vertical="center" wrapText="1"/>
    </xf>
    <xf numFmtId="0" fontId="50" fillId="9" borderId="0" xfId="0" applyFont="1" applyFill="1" applyBorder="1" applyAlignment="1">
      <alignment horizontal="right" vertical="center" wrapText="1"/>
    </xf>
    <xf numFmtId="0" fontId="2" fillId="9" borderId="0" xfId="0" applyFont="1" applyFill="1" applyBorder="1" applyAlignment="1">
      <alignment horizontal="left" vertical="center" wrapText="1"/>
    </xf>
    <xf numFmtId="0" fontId="52" fillId="9" borderId="0" xfId="0" applyFont="1" applyFill="1" applyBorder="1" applyAlignment="1">
      <alignment horizontal="right" vertical="center" wrapText="1"/>
    </xf>
    <xf numFmtId="0" fontId="50" fillId="9" borderId="0" xfId="0" applyFont="1" applyFill="1" applyBorder="1" applyAlignment="1">
      <alignment vertical="center" wrapText="1"/>
    </xf>
    <xf numFmtId="0" fontId="0" fillId="9" borderId="0" xfId="0" applyFill="1" applyBorder="1" applyAlignment="1">
      <alignment horizontal="left" vertical="top"/>
    </xf>
    <xf numFmtId="3" fontId="0" fillId="9" borderId="0" xfId="0" applyNumberFormat="1" applyFill="1" applyBorder="1"/>
    <xf numFmtId="0" fontId="47" fillId="9" borderId="0" xfId="0" applyFont="1" applyFill="1" applyBorder="1" applyAlignment="1">
      <alignment vertical="center"/>
    </xf>
    <xf numFmtId="0" fontId="44" fillId="9" borderId="0" xfId="0" applyFont="1" applyFill="1" applyBorder="1" applyAlignment="1">
      <alignment horizontal="left"/>
    </xf>
    <xf numFmtId="0" fontId="44" fillId="9" borderId="0" xfId="0" applyFont="1" applyFill="1" applyBorder="1" applyAlignment="1"/>
    <xf numFmtId="168" fontId="0" fillId="9" borderId="0" xfId="0" applyNumberFormat="1" applyFill="1" applyBorder="1"/>
    <xf numFmtId="0" fontId="36" fillId="9" borderId="0" xfId="0" applyFont="1" applyFill="1" applyBorder="1" applyAlignment="1">
      <alignment horizontal="left"/>
    </xf>
    <xf numFmtId="166" fontId="35" fillId="9" borderId="0" xfId="0" applyNumberFormat="1" applyFont="1" applyFill="1" applyBorder="1" applyAlignment="1">
      <alignment horizontal="right" vertical="center"/>
    </xf>
    <xf numFmtId="166" fontId="54" fillId="9" borderId="0" xfId="0" applyNumberFormat="1" applyFont="1" applyFill="1" applyBorder="1" applyAlignment="1">
      <alignment horizontal="right" vertical="center"/>
    </xf>
    <xf numFmtId="166" fontId="41" fillId="9" borderId="0" xfId="0" applyNumberFormat="1" applyFont="1" applyFill="1" applyBorder="1" applyAlignment="1">
      <alignment horizontal="right" vertical="center"/>
    </xf>
    <xf numFmtId="0" fontId="36" fillId="9" borderId="0" xfId="0" applyFont="1" applyFill="1" applyBorder="1" applyAlignment="1">
      <alignment horizontal="left" vertical="top"/>
    </xf>
    <xf numFmtId="0" fontId="48" fillId="9" borderId="0" xfId="0" applyFont="1" applyFill="1" applyBorder="1" applyAlignment="1">
      <alignment vertical="center"/>
    </xf>
    <xf numFmtId="0" fontId="49" fillId="9" borderId="0" xfId="0" applyFont="1" applyFill="1" applyBorder="1" applyAlignment="1">
      <alignment horizontal="justify" vertical="center"/>
    </xf>
    <xf numFmtId="0" fontId="50" fillId="9" borderId="0" xfId="0" applyFont="1" applyFill="1" applyBorder="1" applyAlignment="1">
      <alignment horizontal="center" vertical="center" wrapText="1"/>
    </xf>
    <xf numFmtId="0" fontId="51" fillId="9" borderId="0" xfId="0" applyFont="1" applyFill="1" applyBorder="1" applyAlignment="1">
      <alignment horizontal="left" vertical="center" wrapText="1"/>
    </xf>
    <xf numFmtId="0" fontId="41" fillId="9" borderId="0" xfId="8" quotePrefix="1" applyFont="1" applyFill="1" applyBorder="1" applyAlignment="1">
      <alignment horizontal="left" indent="1"/>
    </xf>
    <xf numFmtId="9" fontId="41" fillId="9" borderId="0" xfId="12" quotePrefix="1" applyFont="1" applyFill="1" applyBorder="1" applyAlignment="1">
      <alignment horizontal="right" vertical="center"/>
    </xf>
    <xf numFmtId="166" fontId="41" fillId="9" borderId="0" xfId="6" quotePrefix="1" applyFont="1" applyFill="1" applyBorder="1" applyAlignment="1">
      <alignment horizontal="right" vertical="center"/>
    </xf>
    <xf numFmtId="0" fontId="52" fillId="9" borderId="0" xfId="0" applyFont="1" applyFill="1" applyBorder="1" applyAlignment="1">
      <alignment horizontal="center" vertical="center" wrapText="1"/>
    </xf>
    <xf numFmtId="0" fontId="52" fillId="9" borderId="0" xfId="0" applyFont="1" applyFill="1" applyBorder="1" applyAlignment="1">
      <alignment horizontal="left" vertical="center" wrapText="1" indent="1"/>
    </xf>
    <xf numFmtId="0" fontId="2" fillId="9" borderId="0" xfId="0" applyFont="1" applyFill="1" applyBorder="1" applyAlignment="1">
      <alignment horizontal="left" vertical="top"/>
    </xf>
    <xf numFmtId="0" fontId="35" fillId="9" borderId="0" xfId="5" quotePrefix="1" applyFont="1" applyFill="1" applyBorder="1">
      <alignment vertical="center"/>
    </xf>
    <xf numFmtId="0" fontId="35" fillId="9" borderId="0" xfId="8" quotePrefix="1" applyFont="1" applyFill="1" applyBorder="1" applyAlignment="1">
      <alignment horizontal="center"/>
    </xf>
    <xf numFmtId="0" fontId="35" fillId="9" borderId="0" xfId="8" quotePrefix="1" applyFont="1" applyFill="1" applyBorder="1" applyAlignment="1">
      <alignment horizontal="left"/>
    </xf>
    <xf numFmtId="166" fontId="54" fillId="9" borderId="0" xfId="6" quotePrefix="1" applyFont="1" applyFill="1" applyBorder="1" applyAlignment="1">
      <alignment horizontal="right" vertical="center"/>
    </xf>
    <xf numFmtId="0" fontId="35" fillId="9" borderId="0" xfId="0" quotePrefix="1" applyFont="1" applyFill="1" applyBorder="1" applyAlignment="1">
      <alignment horizontal="left" vertical="center" wrapText="1"/>
    </xf>
    <xf numFmtId="0" fontId="47" fillId="9" borderId="0" xfId="0" quotePrefix="1" applyFont="1" applyFill="1" applyBorder="1" applyAlignment="1">
      <alignment vertical="center"/>
    </xf>
    <xf numFmtId="166" fontId="42" fillId="9" borderId="0" xfId="0" quotePrefix="1" applyNumberFormat="1" applyFont="1" applyFill="1" applyBorder="1" applyAlignment="1">
      <alignment horizontal="center" vertical="center"/>
    </xf>
    <xf numFmtId="166" fontId="42" fillId="9" borderId="0" xfId="7" quotePrefix="1" applyNumberFormat="1" applyFont="1" applyFill="1" applyBorder="1" applyAlignment="1">
      <alignment horizontal="center" vertical="center"/>
    </xf>
    <xf numFmtId="0" fontId="35" fillId="9" borderId="0" xfId="5" quotePrefix="1" applyFont="1" applyFill="1" applyBorder="1" applyAlignment="1">
      <alignment horizontal="left" vertical="center"/>
    </xf>
    <xf numFmtId="166" fontId="42" fillId="9" borderId="0" xfId="7" quotePrefix="1" applyNumberFormat="1" applyFont="1" applyFill="1" applyBorder="1">
      <alignment horizontal="right" vertical="center"/>
    </xf>
    <xf numFmtId="0" fontId="35" fillId="9" borderId="0" xfId="0" quotePrefix="1" applyFont="1" applyFill="1" applyBorder="1" applyAlignment="1">
      <alignment horizontal="left"/>
    </xf>
    <xf numFmtId="0" fontId="41" fillId="9" borderId="0" xfId="0" quotePrefix="1" applyFont="1" applyFill="1" applyBorder="1" applyAlignment="1">
      <alignment horizontal="left" vertical="center" wrapText="1" indent="1"/>
    </xf>
    <xf numFmtId="0" fontId="35" fillId="9" borderId="0" xfId="0" quotePrefix="1" applyFont="1" applyFill="1" applyBorder="1" applyAlignment="1"/>
    <xf numFmtId="166" fontId="35" fillId="9" borderId="0" xfId="0" applyNumberFormat="1" applyFont="1" applyFill="1" applyBorder="1" applyAlignment="1">
      <alignment horizontal="right"/>
    </xf>
    <xf numFmtId="0" fontId="34" fillId="9" borderId="0" xfId="0" quotePrefix="1" applyFont="1" applyFill="1" applyBorder="1" applyAlignment="1">
      <alignment vertical="center"/>
    </xf>
    <xf numFmtId="166" fontId="35" fillId="9" borderId="0" xfId="0" quotePrefix="1" applyNumberFormat="1" applyFont="1" applyFill="1" applyBorder="1" applyAlignment="1">
      <alignment vertical="center"/>
    </xf>
    <xf numFmtId="0" fontId="35" fillId="9" borderId="0" xfId="0" quotePrefix="1" applyFont="1" applyFill="1" applyBorder="1" applyAlignment="1">
      <alignment horizontal="center" vertical="center" wrapText="1"/>
    </xf>
    <xf numFmtId="166" fontId="35" fillId="9" borderId="0" xfId="5" quotePrefix="1" applyNumberFormat="1" applyFont="1" applyFill="1" applyBorder="1" applyAlignment="1">
      <alignment vertical="center"/>
    </xf>
    <xf numFmtId="166" fontId="35" fillId="9" borderId="0" xfId="6" quotePrefix="1" applyFont="1" applyFill="1" applyBorder="1" applyAlignment="1">
      <alignment horizontal="right" vertical="center"/>
    </xf>
    <xf numFmtId="0" fontId="41" fillId="9" borderId="0" xfId="0" quotePrefix="1" applyFont="1" applyFill="1" applyBorder="1" applyAlignment="1">
      <alignment horizontal="left" vertical="center" indent="1"/>
    </xf>
    <xf numFmtId="166" fontId="42" fillId="9" borderId="0" xfId="7" quotePrefix="1" applyNumberFormat="1" applyFont="1" applyFill="1" applyBorder="1" applyAlignment="1">
      <alignment horizontal="right" vertical="center"/>
    </xf>
    <xf numFmtId="0" fontId="35" fillId="9" borderId="0" xfId="0" quotePrefix="1" applyFont="1" applyFill="1" applyBorder="1" applyAlignment="1">
      <alignment horizontal="right" vertical="center" wrapText="1"/>
    </xf>
    <xf numFmtId="167" fontId="39" fillId="9" borderId="0" xfId="0" quotePrefix="1" applyNumberFormat="1" applyFont="1" applyFill="1" applyBorder="1" applyAlignment="1">
      <alignment horizontal="right" vertical="center"/>
    </xf>
    <xf numFmtId="166" fontId="42" fillId="9" borderId="0" xfId="7" quotePrefix="1" applyNumberFormat="1" applyFont="1" applyFill="1" applyBorder="1" applyAlignment="1">
      <alignment horizontal="left" vertical="center"/>
    </xf>
    <xf numFmtId="166" fontId="41" fillId="9" borderId="0" xfId="6" applyFont="1" applyFill="1" applyBorder="1" applyAlignment="1">
      <alignment horizontal="right" vertical="center"/>
    </xf>
    <xf numFmtId="0" fontId="41" fillId="9" borderId="0" xfId="8" quotePrefix="1" applyFont="1" applyFill="1" applyBorder="1"/>
    <xf numFmtId="0" fontId="41" fillId="9" borderId="0" xfId="8" quotePrefix="1" applyFont="1" applyFill="1" applyBorder="1" applyAlignment="1">
      <alignment horizontal="left"/>
    </xf>
    <xf numFmtId="0" fontId="41" fillId="9" borderId="0" xfId="0" quotePrefix="1" applyFont="1" applyFill="1" applyBorder="1" applyAlignment="1">
      <alignment horizontal="left" vertical="center" wrapText="1"/>
    </xf>
    <xf numFmtId="166" fontId="41" fillId="9" borderId="0" xfId="6" applyFont="1" applyFill="1" applyBorder="1" applyAlignment="1">
      <alignment horizontal="right" vertical="center" wrapText="1"/>
    </xf>
    <xf numFmtId="166" fontId="41" fillId="9" borderId="0" xfId="6" quotePrefix="1" applyFont="1" applyFill="1" applyBorder="1" applyAlignment="1">
      <alignment horizontal="right" vertical="center" wrapText="1"/>
    </xf>
    <xf numFmtId="0" fontId="59" fillId="9" borderId="0" xfId="0" applyFont="1" applyFill="1" applyBorder="1" applyAlignment="1">
      <alignment horizontal="justify" vertical="center"/>
    </xf>
    <xf numFmtId="0" fontId="56" fillId="9" borderId="0" xfId="0" applyFont="1" applyFill="1" applyBorder="1" applyAlignment="1">
      <alignment horizontal="left" vertical="center" indent="1"/>
    </xf>
    <xf numFmtId="0" fontId="57" fillId="9" borderId="0" xfId="0" applyFont="1" applyFill="1" applyBorder="1" applyAlignment="1">
      <alignment horizontal="left" vertical="center"/>
    </xf>
    <xf numFmtId="0" fontId="56" fillId="9" borderId="0" xfId="0" applyFont="1" applyFill="1" applyBorder="1" applyAlignment="1">
      <alignment vertical="center"/>
    </xf>
    <xf numFmtId="0" fontId="48" fillId="9" borderId="0" xfId="0" applyFont="1" applyFill="1" applyBorder="1"/>
    <xf numFmtId="4" fontId="60" fillId="9" borderId="0" xfId="0" applyNumberFormat="1" applyFont="1" applyFill="1" applyBorder="1" applyAlignment="1">
      <alignment horizontal="right" vertical="center"/>
    </xf>
    <xf numFmtId="0" fontId="61" fillId="9" borderId="0" xfId="0" applyFont="1" applyFill="1" applyBorder="1" applyAlignment="1">
      <alignment horizontal="left" vertical="center" wrapText="1"/>
    </xf>
    <xf numFmtId="4" fontId="61" fillId="9" borderId="0" xfId="0" applyNumberFormat="1" applyFont="1" applyFill="1" applyBorder="1" applyAlignment="1">
      <alignment horizontal="right" vertical="center"/>
    </xf>
    <xf numFmtId="9" fontId="61" fillId="9" borderId="0" xfId="12" applyFont="1" applyFill="1" applyBorder="1" applyAlignment="1">
      <alignment horizontal="right" vertical="center"/>
    </xf>
    <xf numFmtId="9" fontId="60" fillId="9" borderId="0" xfId="12" applyFont="1" applyFill="1" applyBorder="1" applyAlignment="1">
      <alignment horizontal="right" vertical="center"/>
    </xf>
    <xf numFmtId="0" fontId="35" fillId="9" borderId="0" xfId="0" quotePrefix="1" applyFont="1" applyFill="1" applyBorder="1" applyAlignment="1">
      <alignment horizontal="left" vertical="center"/>
    </xf>
    <xf numFmtId="166" fontId="42" fillId="9" borderId="0" xfId="0" applyNumberFormat="1" applyFont="1" applyFill="1" applyBorder="1" applyAlignment="1">
      <alignment horizontal="right" vertical="center"/>
    </xf>
    <xf numFmtId="0" fontId="41" fillId="9" borderId="0" xfId="0" quotePrefix="1" applyFont="1" applyFill="1" applyBorder="1" applyAlignment="1">
      <alignment horizontal="left" indent="1"/>
    </xf>
    <xf numFmtId="166" fontId="35" fillId="9" borderId="0" xfId="0" applyNumberFormat="1" applyFont="1" applyFill="1" applyBorder="1" applyAlignment="1">
      <alignment horizontal="right" vertical="center" wrapText="1"/>
    </xf>
    <xf numFmtId="166" fontId="54" fillId="9" borderId="0" xfId="0" applyNumberFormat="1" applyFont="1" applyFill="1" applyBorder="1" applyAlignment="1">
      <alignment horizontal="right" vertical="center" wrapText="1"/>
    </xf>
    <xf numFmtId="166" fontId="41" fillId="9" borderId="0" xfId="0" applyNumberFormat="1" applyFont="1" applyFill="1" applyBorder="1" applyAlignment="1">
      <alignment horizontal="right" vertical="center" wrapText="1"/>
    </xf>
    <xf numFmtId="0" fontId="41" fillId="9" borderId="0" xfId="0" applyFont="1" applyFill="1" applyBorder="1" applyAlignment="1">
      <alignment horizontal="left"/>
    </xf>
    <xf numFmtId="166" fontId="55" fillId="9" borderId="0" xfId="0" applyNumberFormat="1" applyFont="1" applyFill="1" applyBorder="1" applyAlignment="1">
      <alignment horizontal="right" vertical="center"/>
    </xf>
    <xf numFmtId="0" fontId="41" fillId="9" borderId="0" xfId="0" applyFont="1" applyFill="1" applyBorder="1" applyAlignment="1">
      <alignment horizontal="left" vertical="center" wrapText="1" indent="1"/>
    </xf>
    <xf numFmtId="0" fontId="41" fillId="9" borderId="0" xfId="0" quotePrefix="1" applyFont="1" applyFill="1" applyBorder="1" applyAlignment="1">
      <alignment horizontal="left"/>
    </xf>
    <xf numFmtId="0" fontId="2" fillId="9" borderId="0" xfId="0" applyFont="1" applyFill="1" applyBorder="1"/>
    <xf numFmtId="0" fontId="4" fillId="9" borderId="17"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17" fillId="9" borderId="17" xfId="4" applyFont="1" applyFill="1" applyBorder="1" applyAlignment="1">
      <alignment horizontal="center" vertical="center" wrapText="1"/>
    </xf>
    <xf numFmtId="0" fontId="17" fillId="9" borderId="0" xfId="4" applyFont="1" applyFill="1" applyBorder="1" applyAlignment="1">
      <alignment horizontal="center" vertical="center" wrapText="1"/>
    </xf>
    <xf numFmtId="0" fontId="5" fillId="9" borderId="17" xfId="4" applyFont="1" applyFill="1" applyBorder="1" applyAlignment="1">
      <alignment horizontal="right" vertical="center"/>
    </xf>
    <xf numFmtId="0" fontId="5" fillId="9" borderId="0" xfId="4" applyFont="1" applyFill="1" applyBorder="1" applyAlignment="1">
      <alignment horizontal="right" vertical="center"/>
    </xf>
    <xf numFmtId="49" fontId="4" fillId="10" borderId="4" xfId="4" applyNumberFormat="1" applyFont="1" applyFill="1" applyBorder="1" applyAlignment="1" applyProtection="1">
      <alignment horizontal="center" vertical="center"/>
      <protection locked="0"/>
    </xf>
    <xf numFmtId="49" fontId="4" fillId="10" borderId="5" xfId="4" applyNumberFormat="1" applyFont="1" applyFill="1" applyBorder="1" applyAlignment="1" applyProtection="1">
      <alignment horizontal="center" vertical="center"/>
      <protection locked="0"/>
    </xf>
    <xf numFmtId="0" fontId="5" fillId="9" borderId="0" xfId="4" applyFont="1" applyFill="1" applyBorder="1" applyAlignment="1">
      <alignment horizontal="right" vertical="center" wrapText="1"/>
    </xf>
    <xf numFmtId="0" fontId="5" fillId="9" borderId="18" xfId="4" applyFont="1" applyFill="1" applyBorder="1" applyAlignment="1">
      <alignment horizontal="right" vertical="center" wrapText="1"/>
    </xf>
    <xf numFmtId="0" fontId="4" fillId="10" borderId="4" xfId="4" applyFont="1" applyFill="1" applyBorder="1" applyAlignment="1" applyProtection="1">
      <alignment horizontal="center" vertical="center"/>
      <protection locked="0"/>
    </xf>
    <xf numFmtId="0" fontId="4" fillId="10" borderId="5" xfId="4" applyFont="1" applyFill="1" applyBorder="1" applyAlignment="1" applyProtection="1">
      <alignment horizontal="center" vertical="center"/>
      <protection locked="0"/>
    </xf>
    <xf numFmtId="0" fontId="15" fillId="9" borderId="12" xfId="4" applyFont="1" applyFill="1" applyBorder="1" applyAlignment="1">
      <alignment vertical="center"/>
    </xf>
    <xf numFmtId="0" fontId="15" fillId="9" borderId="2" xfId="4" applyFont="1" applyFill="1" applyBorder="1" applyAlignment="1">
      <alignment vertical="center"/>
    </xf>
    <xf numFmtId="0" fontId="18" fillId="9" borderId="17" xfId="4" applyFont="1" applyFill="1" applyBorder="1" applyAlignment="1">
      <alignment horizontal="center" vertical="center"/>
    </xf>
    <xf numFmtId="0" fontId="18" fillId="9" borderId="0" xfId="4" applyFont="1" applyFill="1" applyBorder="1" applyAlignment="1">
      <alignment horizontal="center" vertical="center"/>
    </xf>
    <xf numFmtId="0" fontId="18" fillId="9" borderId="18" xfId="4" applyFont="1" applyFill="1" applyBorder="1" applyAlignment="1">
      <alignment horizontal="center" vertical="center"/>
    </xf>
    <xf numFmtId="0" fontId="4" fillId="9" borderId="17" xfId="4" applyFont="1" applyFill="1" applyBorder="1" applyAlignment="1">
      <alignment vertical="center" wrapText="1"/>
    </xf>
    <xf numFmtId="0" fontId="4" fillId="9" borderId="0" xfId="4" applyFont="1" applyFill="1" applyBorder="1" applyAlignment="1">
      <alignment vertical="center" wrapText="1"/>
    </xf>
    <xf numFmtId="14" fontId="4" fillId="10" borderId="4" xfId="4" applyNumberFormat="1" applyFont="1" applyFill="1" applyBorder="1" applyAlignment="1" applyProtection="1">
      <alignment horizontal="center" vertical="center"/>
      <protection locked="0"/>
    </xf>
    <xf numFmtId="14" fontId="4" fillId="10" borderId="5" xfId="4" applyNumberFormat="1" applyFont="1" applyFill="1" applyBorder="1" applyAlignment="1" applyProtection="1">
      <alignment horizontal="center" vertical="center"/>
      <protection locked="0"/>
    </xf>
    <xf numFmtId="0" fontId="4" fillId="0" borderId="1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19" fillId="9" borderId="0" xfId="4" applyFont="1" applyFill="1" applyBorder="1"/>
    <xf numFmtId="0" fontId="5" fillId="9" borderId="17" xfId="4" applyFont="1" applyFill="1" applyBorder="1" applyAlignment="1">
      <alignment horizontal="right" vertical="center" wrapText="1"/>
    </xf>
    <xf numFmtId="0" fontId="20" fillId="9" borderId="17" xfId="4" applyFont="1" applyFill="1" applyBorder="1" applyAlignment="1">
      <alignment vertical="center"/>
    </xf>
    <xf numFmtId="0" fontId="20" fillId="9" borderId="0" xfId="4" applyFont="1" applyFill="1" applyBorder="1" applyAlignment="1">
      <alignment vertical="center"/>
    </xf>
    <xf numFmtId="0" fontId="19" fillId="9" borderId="0" xfId="4" applyFont="1" applyFill="1" applyBorder="1" applyAlignment="1">
      <alignment wrapText="1"/>
    </xf>
    <xf numFmtId="0" fontId="19" fillId="9" borderId="17" xfId="4" applyFont="1" applyFill="1" applyBorder="1" applyAlignment="1">
      <alignment wrapText="1"/>
    </xf>
    <xf numFmtId="0" fontId="4" fillId="10" borderId="4" xfId="4" applyFont="1" applyFill="1" applyBorder="1" applyAlignment="1" applyProtection="1">
      <alignment vertical="center"/>
      <protection locked="0"/>
    </xf>
    <xf numFmtId="0" fontId="4" fillId="10" borderId="3" xfId="4" applyFont="1" applyFill="1" applyBorder="1" applyAlignment="1" applyProtection="1">
      <alignment vertical="center"/>
      <protection locked="0"/>
    </xf>
    <xf numFmtId="0" fontId="4" fillId="10" borderId="5" xfId="4" applyFont="1" applyFill="1" applyBorder="1" applyAlignment="1" applyProtection="1">
      <alignment vertical="center"/>
      <protection locked="0"/>
    </xf>
    <xf numFmtId="0" fontId="19" fillId="9" borderId="17" xfId="4" applyFont="1" applyFill="1" applyBorder="1" applyAlignment="1">
      <alignment vertical="center" wrapText="1"/>
    </xf>
    <xf numFmtId="0" fontId="19" fillId="9" borderId="0" xfId="4" applyFont="1" applyFill="1" applyBorder="1" applyAlignment="1">
      <alignment vertical="center" wrapText="1"/>
    </xf>
    <xf numFmtId="0" fontId="19" fillId="9" borderId="0" xfId="4" applyFont="1" applyFill="1" applyBorder="1" applyAlignment="1">
      <alignment vertical="center"/>
    </xf>
    <xf numFmtId="0" fontId="19" fillId="9" borderId="18" xfId="4" applyFont="1" applyFill="1" applyBorder="1" applyAlignment="1">
      <alignment vertical="center"/>
    </xf>
    <xf numFmtId="0" fontId="19" fillId="10" borderId="4" xfId="4" applyFont="1" applyFill="1" applyBorder="1" applyProtection="1">
      <protection locked="0"/>
    </xf>
    <xf numFmtId="0" fontId="19" fillId="10" borderId="3" xfId="4" applyFont="1" applyFill="1" applyBorder="1" applyProtection="1">
      <protection locked="0"/>
    </xf>
    <xf numFmtId="0" fontId="19" fillId="10" borderId="5" xfId="4" applyFont="1" applyFill="1" applyBorder="1" applyProtection="1">
      <protection locked="0"/>
    </xf>
    <xf numFmtId="0" fontId="5" fillId="9" borderId="17"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7"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4" fillId="10" borderId="4" xfId="4" applyFont="1" applyFill="1" applyBorder="1" applyAlignment="1" applyProtection="1">
      <alignment horizontal="right" vertical="center"/>
      <protection locked="0"/>
    </xf>
    <xf numFmtId="0" fontId="4" fillId="10" borderId="3" xfId="4" applyFont="1" applyFill="1" applyBorder="1" applyAlignment="1" applyProtection="1">
      <alignment horizontal="right" vertical="center"/>
      <protection locked="0"/>
    </xf>
    <xf numFmtId="0" fontId="4" fillId="10" borderId="5" xfId="4" applyFont="1" applyFill="1" applyBorder="1" applyAlignment="1" applyProtection="1">
      <alignment horizontal="right" vertical="center"/>
      <protection locked="0"/>
    </xf>
    <xf numFmtId="0" fontId="19" fillId="9" borderId="0" xfId="4" applyFont="1" applyFill="1" applyBorder="1" applyAlignment="1">
      <alignment vertical="top" wrapText="1"/>
    </xf>
    <xf numFmtId="0" fontId="25" fillId="9" borderId="0" xfId="4" applyFont="1" applyFill="1" applyBorder="1" applyAlignment="1">
      <alignment vertical="center"/>
    </xf>
    <xf numFmtId="0" fontId="25" fillId="9" borderId="18" xfId="4" applyFont="1" applyFill="1" applyBorder="1" applyAlignment="1">
      <alignment vertical="center"/>
    </xf>
    <xf numFmtId="0" fontId="19" fillId="9" borderId="0" xfId="4" applyFont="1" applyFill="1" applyBorder="1" applyAlignment="1">
      <alignment vertical="top"/>
    </xf>
    <xf numFmtId="0" fontId="5" fillId="9" borderId="17" xfId="4" applyFont="1" applyFill="1" applyBorder="1" applyAlignment="1">
      <alignment horizontal="left" vertical="center"/>
    </xf>
    <xf numFmtId="0" fontId="19" fillId="9" borderId="0" xfId="4" applyFont="1" applyFill="1" applyBorder="1" applyProtection="1">
      <protection locked="0"/>
    </xf>
    <xf numFmtId="49" fontId="4" fillId="10" borderId="4" xfId="4" applyNumberFormat="1" applyFont="1" applyFill="1" applyBorder="1" applyAlignment="1" applyProtection="1">
      <alignment vertical="center"/>
      <protection locked="0"/>
    </xf>
    <xf numFmtId="49" fontId="4" fillId="10" borderId="3" xfId="4" applyNumberFormat="1" applyFont="1" applyFill="1" applyBorder="1" applyAlignment="1" applyProtection="1">
      <alignment vertical="center"/>
      <protection locked="0"/>
    </xf>
    <xf numFmtId="49" fontId="4" fillId="10" borderId="5" xfId="4" applyNumberFormat="1" applyFont="1" applyFill="1" applyBorder="1" applyAlignment="1" applyProtection="1">
      <alignment vertical="center"/>
      <protection locked="0"/>
    </xf>
    <xf numFmtId="0" fontId="5" fillId="9" borderId="18" xfId="4" applyFont="1" applyFill="1" applyBorder="1" applyAlignment="1">
      <alignment horizontal="center" vertical="center"/>
    </xf>
    <xf numFmtId="0" fontId="5" fillId="9" borderId="0" xfId="4" applyFont="1" applyFill="1" applyBorder="1" applyAlignment="1">
      <alignment vertical="top"/>
    </xf>
    <xf numFmtId="0" fontId="5" fillId="9" borderId="2" xfId="4" applyFont="1" applyFill="1" applyBorder="1" applyAlignment="1">
      <alignment horizontal="left" vertical="center" wrapText="1"/>
    </xf>
    <xf numFmtId="0" fontId="19" fillId="10" borderId="4" xfId="4" applyFont="1" applyFill="1" applyBorder="1" applyAlignment="1" applyProtection="1">
      <alignment vertical="center"/>
      <protection locked="0"/>
    </xf>
    <xf numFmtId="0" fontId="19" fillId="10" borderId="3" xfId="4" applyFont="1" applyFill="1" applyBorder="1" applyAlignment="1" applyProtection="1">
      <alignment vertical="center"/>
      <protection locked="0"/>
    </xf>
    <xf numFmtId="0" fontId="19" fillId="10" borderId="5"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49" fontId="5" fillId="0"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0" fillId="0" borderId="8" xfId="0" applyBorder="1" applyAlignment="1" applyProtection="1"/>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4" fillId="8"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49" fontId="4" fillId="8" borderId="10"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4"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Border="1" applyAlignment="1" applyProtection="1">
      <alignment horizontal="left" vertical="center" wrapText="1" indent="1"/>
    </xf>
    <xf numFmtId="49" fontId="5" fillId="8" borderId="10" xfId="0" applyNumberFormat="1" applyFont="1" applyFill="1" applyBorder="1" applyAlignment="1" applyProtection="1">
      <alignment horizontal="left" vertical="center" wrapText="1" indent="1"/>
    </xf>
    <xf numFmtId="49" fontId="4" fillId="8" borderId="11" xfId="0" applyNumberFormat="1" applyFont="1" applyFill="1" applyBorder="1" applyAlignment="1" applyProtection="1">
      <alignment horizontal="left" vertical="center" wrapText="1"/>
    </xf>
    <xf numFmtId="49" fontId="5" fillId="8" borderId="11" xfId="0" applyNumberFormat="1"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49" fontId="4" fillId="8" borderId="10"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6" fillId="5" borderId="4" xfId="3" applyFont="1" applyFill="1" applyBorder="1" applyAlignment="1" applyProtection="1">
      <alignment vertical="center" wrapText="1"/>
      <protection locked="0"/>
    </xf>
    <xf numFmtId="0" fontId="5"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12" fillId="7" borderId="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4" fillId="0" borderId="10" xfId="0" applyFont="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0" fillId="0" borderId="0" xfId="0" applyAlignment="1" applyProtection="1">
      <alignment horizont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4" fillId="3" borderId="4" xfId="3"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5" fillId="0" borderId="9" xfId="0" applyFont="1" applyBorder="1" applyAlignment="1" applyProtection="1">
      <alignment horizontal="left" vertical="center" wrapText="1"/>
    </xf>
    <xf numFmtId="0" fontId="12" fillId="7" borderId="16" xfId="0" applyFont="1" applyFill="1" applyBorder="1" applyAlignment="1" applyProtection="1">
      <alignment horizontal="left" vertical="center" shrinkToFit="1"/>
    </xf>
    <xf numFmtId="0" fontId="5" fillId="7" borderId="16" xfId="0" applyFont="1" applyFill="1" applyBorder="1" applyAlignment="1" applyProtection="1">
      <alignment horizontal="left" vertical="center" shrinkToFit="1"/>
    </xf>
    <xf numFmtId="0" fontId="5" fillId="0" borderId="11" xfId="0" applyFont="1" applyBorder="1" applyAlignment="1" applyProtection="1">
      <alignment horizontal="left" vertical="center" wrapText="1"/>
    </xf>
    <xf numFmtId="3" fontId="31"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0" fontId="3" fillId="8" borderId="1" xfId="0" applyFont="1" applyFill="1" applyBorder="1" applyAlignment="1" applyProtection="1">
      <alignment horizontal="left" vertical="center" wrapText="1"/>
    </xf>
    <xf numFmtId="3" fontId="5" fillId="0" borderId="1" xfId="0" applyNumberFormat="1" applyFont="1" applyBorder="1" applyAlignment="1" applyProtection="1">
      <alignment horizontal="center" vertical="center" wrapText="1"/>
    </xf>
    <xf numFmtId="0" fontId="14" fillId="8"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1" fillId="3" borderId="1" xfId="0" applyFont="1" applyFill="1" applyBorder="1" applyAlignment="1" applyProtection="1">
      <alignment horizontal="center" vertical="center" wrapText="1"/>
    </xf>
    <xf numFmtId="0" fontId="5" fillId="0" borderId="1" xfId="0" applyFont="1" applyBorder="1" applyProtection="1"/>
    <xf numFmtId="0" fontId="2" fillId="9" borderId="0" xfId="0" applyFont="1" applyFill="1" applyBorder="1" applyAlignment="1">
      <alignment horizontal="left" vertical="center" wrapText="1"/>
    </xf>
    <xf numFmtId="0" fontId="2" fillId="9" borderId="0" xfId="0" applyFont="1" applyFill="1" applyAlignment="1">
      <alignment horizontal="left" vertical="top" wrapText="1"/>
    </xf>
    <xf numFmtId="0" fontId="2" fillId="9" borderId="0" xfId="0" applyFont="1" applyFill="1" applyBorder="1" applyAlignment="1">
      <alignment vertical="center"/>
    </xf>
    <xf numFmtId="166" fontId="41" fillId="9" borderId="0" xfId="6" applyFont="1" applyFill="1" applyBorder="1" applyAlignment="1">
      <alignment horizontal="center" vertical="center"/>
    </xf>
    <xf numFmtId="166" fontId="35" fillId="9" borderId="0" xfId="0" applyNumberFormat="1" applyFont="1" applyFill="1" applyBorder="1" applyAlignment="1">
      <alignment horizontal="center" vertical="center"/>
    </xf>
    <xf numFmtId="0" fontId="50" fillId="9" borderId="0" xfId="0" applyFont="1" applyFill="1" applyBorder="1" applyAlignment="1">
      <alignment horizontal="right" vertical="center" wrapText="1"/>
    </xf>
    <xf numFmtId="0" fontId="48" fillId="9" borderId="0" xfId="0" applyFont="1" applyFill="1" applyBorder="1" applyAlignment="1">
      <alignment horizontal="center"/>
    </xf>
    <xf numFmtId="166" fontId="42" fillId="9" borderId="0" xfId="7" quotePrefix="1" applyNumberFormat="1" applyFont="1" applyFill="1" applyBorder="1" applyAlignment="1">
      <alignment horizontal="right" vertical="center"/>
    </xf>
  </cellXfs>
  <cellStyles count="13">
    <cellStyle name="columne million;1digit" xfId="6"/>
    <cellStyle name="Hyperlink 2" xfId="2"/>
    <cellStyle name="Normal" xfId="0" builtinId="0"/>
    <cellStyle name="Normal 2" xfId="3"/>
    <cellStyle name="Normal 2 2 2" xfId="10"/>
    <cellStyle name="Normal 2_CEBS 2009 38 Annex 1 (CP06rev2 FINREP templates)" xfId="11"/>
    <cellStyle name="Normal 3" xfId="4"/>
    <cellStyle name="Normal 5 2" xfId="9"/>
    <cellStyle name="Percent" xfId="12" builtinId="5"/>
    <cellStyle name="Row_headline_boldline" xfId="5"/>
    <cellStyle name="Row_headline_boldline_val" xfId="7"/>
    <cellStyle name="Row_normal" xfId="8"/>
    <cellStyle name="Style 1" xfId="1"/>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51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PFI-IZD-KI">
        <xs:complexType>
          <xs:sequence>
            <xs:element name="Izvjesce" type="Izvjesce" minOccurs="1" maxOccurs="1"/>
            <xs:element name="IFP-KI_1000335" type="IFP-KI_1000335" minOccurs="0" maxOccurs="1"/>
            <xs:element name="ISD-KI_1000350" type="ISD-KI_1000350" minOccurs="1"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50">
        <xs:annotation>
          <xs:documentation>
				Izvještaj o sveobuhvatnoj dobiti, kreditne institucije, polugodišnji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ables/tableSingleCells1.xml><?xml version="1.0" encoding="utf-8"?>
<singleXmlCells xmlns="http://schemas.openxmlformats.org/spreadsheetml/2006/main">
  <singleXmlCell id="2" r="E6" connectionId="0">
    <xmlCellPr id="1" uniqueName="Godina">
      <xmlPr mapId="1" xpath="/PFI-IZD-KI/Izvjesce/Godina" xmlDataType="integer"/>
    </xmlCellPr>
  </singleXmlCell>
  <singleXmlCell id="3" r="E8" connectionId="0">
    <xmlCellPr id="1" uniqueName="Period">
      <xmlPr mapId="1" xpath="/PFI-IZD-KI/Izvjesce/Period" xmlDataType="short"/>
    </xmlCellPr>
  </singleXmlCell>
  <singleXmlCell id="4" r="C17" connectionId="0">
    <xmlCellPr id="1" uniqueName="sif_ust">
      <xmlPr mapId="1" xpath="/PFI-IZD-KI/Izvjesce/sif_ust" xmlDataType="string"/>
    </xmlCellPr>
  </singleXmlCell>
  <singleXmlCell id="5" r="C31" connectionId="0">
    <xmlCellPr id="1" uniqueName="AtribIzv">
      <xmlPr mapId="1" xpath="/PFI-IZD-KI/Izvjesce/AtribIzv" xmlDataType="string"/>
    </xmlCellPr>
  </singleXmlCell>
</singleXmlCells>
</file>

<file path=xl/tables/tableSingleCells2.xml><?xml version="1.0" encoding="utf-8"?>
<singleXmlCells xmlns="http://schemas.openxmlformats.org/spreadsheetml/2006/main">
  <singleXmlCell id="8" r="H9" connectionId="0">
    <xmlCellPr id="1" uniqueName="P1071439">
      <xmlPr mapId="1" xpath="/PFI-IZD-KI/IFP-KI_1000335/P1071439" xmlDataType="decimal"/>
    </xmlCellPr>
  </singleXmlCell>
  <singleXmlCell id="9" r="I9" connectionId="0">
    <xmlCellPr id="1" uniqueName="P1071440">
      <xmlPr mapId="1" xpath="/PFI-IZD-KI/IFP-KI_1000335/P1071440" xmlDataType="decimal"/>
    </xmlCellPr>
  </singleXmlCell>
  <singleXmlCell id="10" r="H10" connectionId="0">
    <xmlCellPr id="1" uniqueName="P1071441">
      <xmlPr mapId="1" xpath="/PFI-IZD-KI/IFP-KI_1000335/P1071441" xmlDataType="decimal"/>
    </xmlCellPr>
  </singleXmlCell>
  <singleXmlCell id="11" r="I10" connectionId="0">
    <xmlCellPr id="1" uniqueName="P1071442">
      <xmlPr mapId="1" xpath="/PFI-IZD-KI/IFP-KI_1000335/P1071442" xmlDataType="decimal"/>
    </xmlCellPr>
  </singleXmlCell>
  <singleXmlCell id="12" r="H11" connectionId="0">
    <xmlCellPr id="1" uniqueName="P1071443">
      <xmlPr mapId="1" xpath="/PFI-IZD-KI/IFP-KI_1000335/P1071443" xmlDataType="decimal"/>
    </xmlCellPr>
  </singleXmlCell>
  <singleXmlCell id="13" r="I11" connectionId="0">
    <xmlCellPr id="1" uniqueName="P1071444">
      <xmlPr mapId="1" xpath="/PFI-IZD-KI/IFP-KI_1000335/P1071444" xmlDataType="decimal"/>
    </xmlCellPr>
  </singleXmlCell>
  <singleXmlCell id="14" r="H12" connectionId="0">
    <xmlCellPr id="1" uniqueName="P1071445">
      <xmlPr mapId="1" xpath="/PFI-IZD-KI/IFP-KI_1000335/P1071445" xmlDataType="decimal"/>
    </xmlCellPr>
  </singleXmlCell>
  <singleXmlCell id="15" r="I12" connectionId="0">
    <xmlCellPr id="1" uniqueName="P1071446">
      <xmlPr mapId="1" xpath="/PFI-IZD-KI/IFP-KI_1000335/P1071446" xmlDataType="decimal"/>
    </xmlCellPr>
  </singleXmlCell>
  <singleXmlCell id="16" r="H13" connectionId="0">
    <xmlCellPr id="1" uniqueName="P1071447">
      <xmlPr mapId="1" xpath="/PFI-IZD-KI/IFP-KI_1000335/P1071447" xmlDataType="decimal"/>
    </xmlCellPr>
  </singleXmlCell>
  <singleXmlCell id="17" r="I13" connectionId="0">
    <xmlCellPr id="1" uniqueName="P1071448">
      <xmlPr mapId="1" xpath="/PFI-IZD-KI/IFP-KI_1000335/P1071448" xmlDataType="decimal"/>
    </xmlCellPr>
  </singleXmlCell>
  <singleXmlCell id="18" r="H14" connectionId="0">
    <xmlCellPr id="1" uniqueName="P1071449">
      <xmlPr mapId="1" xpath="/PFI-IZD-KI/IFP-KI_1000335/P1071449" xmlDataType="decimal"/>
    </xmlCellPr>
  </singleXmlCell>
  <singleXmlCell id="19" r="I14" connectionId="0">
    <xmlCellPr id="1" uniqueName="P1071450">
      <xmlPr mapId="1" xpath="/PFI-IZD-KI/IFP-KI_1000335/P1071450" xmlDataType="decimal"/>
    </xmlCellPr>
  </singleXmlCell>
  <singleXmlCell id="20" r="H15" connectionId="0">
    <xmlCellPr id="1" uniqueName="P1071451">
      <xmlPr mapId="1" xpath="/PFI-IZD-KI/IFP-KI_1000335/P1071451" xmlDataType="decimal"/>
    </xmlCellPr>
  </singleXmlCell>
  <singleXmlCell id="21" r="I15" connectionId="0">
    <xmlCellPr id="1" uniqueName="P1071452">
      <xmlPr mapId="1" xpath="/PFI-IZD-KI/IFP-KI_1000335/P1071452" xmlDataType="decimal"/>
    </xmlCellPr>
  </singleXmlCell>
  <singleXmlCell id="22" r="H16" connectionId="0">
    <xmlCellPr id="1" uniqueName="P1071453">
      <xmlPr mapId="1" xpath="/PFI-IZD-KI/IFP-KI_1000335/P1071453" xmlDataType="decimal"/>
    </xmlCellPr>
  </singleXmlCell>
  <singleXmlCell id="23" r="I16" connectionId="0">
    <xmlCellPr id="1" uniqueName="P1071454">
      <xmlPr mapId="1" xpath="/PFI-IZD-KI/IFP-KI_1000335/P1071454" xmlDataType="decimal"/>
    </xmlCellPr>
  </singleXmlCell>
  <singleXmlCell id="24" r="H17" connectionId="0">
    <xmlCellPr id="1" uniqueName="P1071455">
      <xmlPr mapId="1" xpath="/PFI-IZD-KI/IFP-KI_1000335/P1071455" xmlDataType="decimal"/>
    </xmlCellPr>
  </singleXmlCell>
  <singleXmlCell id="25" r="I17" connectionId="0">
    <xmlCellPr id="1" uniqueName="P1071456">
      <xmlPr mapId="1" xpath="/PFI-IZD-KI/IFP-KI_1000335/P1071456" xmlDataType="decimal"/>
    </xmlCellPr>
  </singleXmlCell>
  <singleXmlCell id="26" r="H18" connectionId="0">
    <xmlCellPr id="1" uniqueName="P1071457">
      <xmlPr mapId="1" xpath="/PFI-IZD-KI/IFP-KI_1000335/P1071457" xmlDataType="decimal"/>
    </xmlCellPr>
  </singleXmlCell>
  <singleXmlCell id="27" r="I18" connectionId="0">
    <xmlCellPr id="1" uniqueName="P1071458">
      <xmlPr mapId="1" xpath="/PFI-IZD-KI/IFP-KI_1000335/P1071458" xmlDataType="decimal"/>
    </xmlCellPr>
  </singleXmlCell>
  <singleXmlCell id="28" r="H19" connectionId="0">
    <xmlCellPr id="1" uniqueName="P1071459">
      <xmlPr mapId="1" xpath="/PFI-IZD-KI/IFP-KI_1000335/P1071459" xmlDataType="decimal"/>
    </xmlCellPr>
  </singleXmlCell>
  <singleXmlCell id="29" r="I19" connectionId="0">
    <xmlCellPr id="1" uniqueName="P1071460">
      <xmlPr mapId="1" xpath="/PFI-IZD-KI/IFP-KI_1000335/P1071460" xmlDataType="decimal"/>
    </xmlCellPr>
  </singleXmlCell>
  <singleXmlCell id="30" r="H20" connectionId="0">
    <xmlCellPr id="1" uniqueName="P1071461">
      <xmlPr mapId="1" xpath="/PFI-IZD-KI/IFP-KI_1000335/P1071461" xmlDataType="decimal"/>
    </xmlCellPr>
  </singleXmlCell>
  <singleXmlCell id="31" r="I20" connectionId="0">
    <xmlCellPr id="1" uniqueName="P1071462">
      <xmlPr mapId="1" xpath="/PFI-IZD-KI/IFP-KI_1000335/P1071462" xmlDataType="decimal"/>
    </xmlCellPr>
  </singleXmlCell>
  <singleXmlCell id="32" r="H21" connectionId="0">
    <xmlCellPr id="1" uniqueName="P1071463">
      <xmlPr mapId="1" xpath="/PFI-IZD-KI/IFP-KI_1000335/P1071463" xmlDataType="decimal"/>
    </xmlCellPr>
  </singleXmlCell>
  <singleXmlCell id="33" r="I21" connectionId="0">
    <xmlCellPr id="1" uniqueName="P1071464">
      <xmlPr mapId="1" xpath="/PFI-IZD-KI/IFP-KI_1000335/P1071464" xmlDataType="decimal"/>
    </xmlCellPr>
  </singleXmlCell>
  <singleXmlCell id="34" r="H22" connectionId="0">
    <xmlCellPr id="1" uniqueName="P1071465">
      <xmlPr mapId="1" xpath="/PFI-IZD-KI/IFP-KI_1000335/P1071465" xmlDataType="decimal"/>
    </xmlCellPr>
  </singleXmlCell>
  <singleXmlCell id="35" r="I22" connectionId="0">
    <xmlCellPr id="1" uniqueName="P1071466">
      <xmlPr mapId="1" xpath="/PFI-IZD-KI/IFP-KI_1000335/P1071466" xmlDataType="decimal"/>
    </xmlCellPr>
  </singleXmlCell>
  <singleXmlCell id="36" r="H23" connectionId="0">
    <xmlCellPr id="1" uniqueName="P1071467">
      <xmlPr mapId="1" xpath="/PFI-IZD-KI/IFP-KI_1000335/P1071467" xmlDataType="decimal"/>
    </xmlCellPr>
  </singleXmlCell>
  <singleXmlCell id="37" r="I23" connectionId="0">
    <xmlCellPr id="1" uniqueName="P1071468">
      <xmlPr mapId="1" xpath="/PFI-IZD-KI/IFP-KI_1000335/P1071468" xmlDataType="decimal"/>
    </xmlCellPr>
  </singleXmlCell>
  <singleXmlCell id="38" r="H24" connectionId="0">
    <xmlCellPr id="1" uniqueName="P1071469">
      <xmlPr mapId="1" xpath="/PFI-IZD-KI/IFP-KI_1000335/P1071469" xmlDataType="decimal"/>
    </xmlCellPr>
  </singleXmlCell>
  <singleXmlCell id="39" r="I24" connectionId="0">
    <xmlCellPr id="1" uniqueName="P1071470">
      <xmlPr mapId="1" xpath="/PFI-IZD-KI/IFP-KI_1000335/P1071470" xmlDataType="decimal"/>
    </xmlCellPr>
  </singleXmlCell>
  <singleXmlCell id="40" r="H25" connectionId="0">
    <xmlCellPr id="1" uniqueName="P1071471">
      <xmlPr mapId="1" xpath="/PFI-IZD-KI/IFP-KI_1000335/P1071471" xmlDataType="decimal"/>
    </xmlCellPr>
  </singleXmlCell>
  <singleXmlCell id="41" r="I25" connectionId="0">
    <xmlCellPr id="1" uniqueName="P1071472">
      <xmlPr mapId="1" xpath="/PFI-IZD-KI/IFP-KI_1000335/P1071472" xmlDataType="decimal"/>
    </xmlCellPr>
  </singleXmlCell>
  <singleXmlCell id="42" r="H26" connectionId="0">
    <xmlCellPr id="1" uniqueName="P1071473">
      <xmlPr mapId="1" xpath="/PFI-IZD-KI/IFP-KI_1000335/P1071473" xmlDataType="decimal"/>
    </xmlCellPr>
  </singleXmlCell>
  <singleXmlCell id="43" r="I26" connectionId="0">
    <xmlCellPr id="1" uniqueName="P1071474">
      <xmlPr mapId="1" xpath="/PFI-IZD-KI/IFP-KI_1000335/P1071474" xmlDataType="decimal"/>
    </xmlCellPr>
  </singleXmlCell>
  <singleXmlCell id="44" r="H27" connectionId="0">
    <xmlCellPr id="1" uniqueName="P1071475">
      <xmlPr mapId="1" xpath="/PFI-IZD-KI/IFP-KI_1000335/P1071475" xmlDataType="decimal"/>
    </xmlCellPr>
  </singleXmlCell>
  <singleXmlCell id="45" r="I27" connectionId="0">
    <xmlCellPr id="1" uniqueName="P1071476">
      <xmlPr mapId="1" xpath="/PFI-IZD-KI/IFP-KI_1000335/P1071476" xmlDataType="decimal"/>
    </xmlCellPr>
  </singleXmlCell>
  <singleXmlCell id="46" r="H28" connectionId="0">
    <xmlCellPr id="1" uniqueName="P1071477">
      <xmlPr mapId="1" xpath="/PFI-IZD-KI/IFP-KI_1000335/P1071477" xmlDataType="decimal"/>
    </xmlCellPr>
  </singleXmlCell>
  <singleXmlCell id="47" r="I28" connectionId="0">
    <xmlCellPr id="1" uniqueName="P1071478">
      <xmlPr mapId="1" xpath="/PFI-IZD-KI/IFP-KI_1000335/P1071478" xmlDataType="decimal"/>
    </xmlCellPr>
  </singleXmlCell>
  <singleXmlCell id="48" r="H29" connectionId="0">
    <xmlCellPr id="1" uniqueName="P1071479">
      <xmlPr mapId="1" xpath="/PFI-IZD-KI/IFP-KI_1000335/P1071479" xmlDataType="decimal"/>
    </xmlCellPr>
  </singleXmlCell>
  <singleXmlCell id="49" r="I29" connectionId="0">
    <xmlCellPr id="1" uniqueName="P1071480">
      <xmlPr mapId="1" xpath="/PFI-IZD-KI/IFP-KI_1000335/P1071480" xmlDataType="decimal"/>
    </xmlCellPr>
  </singleXmlCell>
  <singleXmlCell id="50" r="H30" connectionId="0">
    <xmlCellPr id="1" uniqueName="P1071481">
      <xmlPr mapId="1" xpath="/PFI-IZD-KI/IFP-KI_1000335/P1071481" xmlDataType="decimal"/>
    </xmlCellPr>
  </singleXmlCell>
  <singleXmlCell id="51" r="I30" connectionId="0">
    <xmlCellPr id="1" uniqueName="P1071482">
      <xmlPr mapId="1" xpath="/PFI-IZD-KI/IFP-KI_1000335/P1071482" xmlDataType="decimal"/>
    </xmlCellPr>
  </singleXmlCell>
  <singleXmlCell id="52" r="H31" connectionId="0">
    <xmlCellPr id="1" uniqueName="P1071483">
      <xmlPr mapId="1" xpath="/PFI-IZD-KI/IFP-KI_1000335/P1071483" xmlDataType="decimal"/>
    </xmlCellPr>
  </singleXmlCell>
  <singleXmlCell id="53" r="I31" connectionId="0">
    <xmlCellPr id="1" uniqueName="P1071484">
      <xmlPr mapId="1" xpath="/PFI-IZD-KI/IFP-KI_1000335/P1071484" xmlDataType="decimal"/>
    </xmlCellPr>
  </singleXmlCell>
  <singleXmlCell id="54" r="H32" connectionId="0">
    <xmlCellPr id="1" uniqueName="P1071485">
      <xmlPr mapId="1" xpath="/PFI-IZD-KI/IFP-KI_1000335/P1071485" xmlDataType="decimal"/>
    </xmlCellPr>
  </singleXmlCell>
  <singleXmlCell id="55" r="I32" connectionId="0">
    <xmlCellPr id="1" uniqueName="P1071486">
      <xmlPr mapId="1" xpath="/PFI-IZD-KI/IFP-KI_1000335/P1071486" xmlDataType="decimal"/>
    </xmlCellPr>
  </singleXmlCell>
  <singleXmlCell id="56" r="H33" connectionId="0">
    <xmlCellPr id="1" uniqueName="P1071487">
      <xmlPr mapId="1" xpath="/PFI-IZD-KI/IFP-KI_1000335/P1071487" xmlDataType="decimal"/>
    </xmlCellPr>
  </singleXmlCell>
  <singleXmlCell id="57" r="I33" connectionId="0">
    <xmlCellPr id="1" uniqueName="P1071488">
      <xmlPr mapId="1" xpath="/PFI-IZD-KI/IFP-KI_1000335/P1071488" xmlDataType="decimal"/>
    </xmlCellPr>
  </singleXmlCell>
  <singleXmlCell id="58" r="H34" connectionId="0">
    <xmlCellPr id="1" uniqueName="P1071489">
      <xmlPr mapId="1" xpath="/PFI-IZD-KI/IFP-KI_1000335/P1071489" xmlDataType="decimal"/>
    </xmlCellPr>
  </singleXmlCell>
  <singleXmlCell id="59" r="I34" connectionId="0">
    <xmlCellPr id="1" uniqueName="P1071490">
      <xmlPr mapId="1" xpath="/PFI-IZD-KI/IFP-KI_1000335/P1071490" xmlDataType="decimal"/>
    </xmlCellPr>
  </singleXmlCell>
  <singleXmlCell id="60" r="H35" connectionId="0">
    <xmlCellPr id="1" uniqueName="P1071491">
      <xmlPr mapId="1" xpath="/PFI-IZD-KI/IFP-KI_1000335/P1071491" xmlDataType="decimal"/>
    </xmlCellPr>
  </singleXmlCell>
  <singleXmlCell id="61" r="I35" connectionId="0">
    <xmlCellPr id="1" uniqueName="P1071492">
      <xmlPr mapId="1" xpath="/PFI-IZD-KI/IFP-KI_1000335/P1071492" xmlDataType="decimal"/>
    </xmlCellPr>
  </singleXmlCell>
  <singleXmlCell id="62" r="H36" connectionId="0">
    <xmlCellPr id="1" uniqueName="P1071493">
      <xmlPr mapId="1" xpath="/PFI-IZD-KI/IFP-KI_1000335/P1071493" xmlDataType="decimal"/>
    </xmlCellPr>
  </singleXmlCell>
  <singleXmlCell id="63" r="I36" connectionId="0">
    <xmlCellPr id="1" uniqueName="P1071494">
      <xmlPr mapId="1" xpath="/PFI-IZD-KI/IFP-KI_1000335/P1071494" xmlDataType="decimal"/>
    </xmlCellPr>
  </singleXmlCell>
  <singleXmlCell id="64" r="H37" connectionId="0">
    <xmlCellPr id="1" uniqueName="P1071495">
      <xmlPr mapId="1" xpath="/PFI-IZD-KI/IFP-KI_1000335/P1071495" xmlDataType="decimal"/>
    </xmlCellPr>
  </singleXmlCell>
  <singleXmlCell id="65" r="I37" connectionId="0">
    <xmlCellPr id="1" uniqueName="P1071496">
      <xmlPr mapId="1" xpath="/PFI-IZD-KI/IFP-KI_1000335/P1071496" xmlDataType="decimal"/>
    </xmlCellPr>
  </singleXmlCell>
  <singleXmlCell id="66" r="H38" connectionId="0">
    <xmlCellPr id="1" uniqueName="P1071497">
      <xmlPr mapId="1" xpath="/PFI-IZD-KI/IFP-KI_1000335/P1071497" xmlDataType="decimal"/>
    </xmlCellPr>
  </singleXmlCell>
  <singleXmlCell id="67" r="I38" connectionId="0">
    <xmlCellPr id="1" uniqueName="P1071498">
      <xmlPr mapId="1" xpath="/PFI-IZD-KI/IFP-KI_1000335/P1071498" xmlDataType="decimal"/>
    </xmlCellPr>
  </singleXmlCell>
  <singleXmlCell id="68" r="H39" connectionId="0">
    <xmlCellPr id="1" uniqueName="P1071499">
      <xmlPr mapId="1" xpath="/PFI-IZD-KI/IFP-KI_1000335/P1071499" xmlDataType="decimal"/>
    </xmlCellPr>
  </singleXmlCell>
  <singleXmlCell id="69" r="I39" connectionId="0">
    <xmlCellPr id="1" uniqueName="P1071500">
      <xmlPr mapId="1" xpath="/PFI-IZD-KI/IFP-KI_1000335/P1071500" xmlDataType="decimal"/>
    </xmlCellPr>
  </singleXmlCell>
  <singleXmlCell id="70" r="H40" connectionId="0">
    <xmlCellPr id="1" uniqueName="P1071501">
      <xmlPr mapId="1" xpath="/PFI-IZD-KI/IFP-KI_1000335/P1071501" xmlDataType="decimal"/>
    </xmlCellPr>
  </singleXmlCell>
  <singleXmlCell id="71" r="I40" connectionId="0">
    <xmlCellPr id="1" uniqueName="P1071502">
      <xmlPr mapId="1" xpath="/PFI-IZD-KI/IFP-KI_1000335/P1071502" xmlDataType="decimal"/>
    </xmlCellPr>
  </singleXmlCell>
  <singleXmlCell id="72" r="H42" connectionId="0">
    <xmlCellPr id="1" uniqueName="P1071503">
      <xmlPr mapId="1" xpath="/PFI-IZD-KI/IFP-KI_1000335/P1071503" xmlDataType="decimal"/>
    </xmlCellPr>
  </singleXmlCell>
  <singleXmlCell id="73" r="I42" connectionId="0">
    <xmlCellPr id="1" uniqueName="P1071504">
      <xmlPr mapId="1" xpath="/PFI-IZD-KI/IFP-KI_1000335/P1071504" xmlDataType="decimal"/>
    </xmlCellPr>
  </singleXmlCell>
  <singleXmlCell id="74" r="H43" connectionId="0">
    <xmlCellPr id="1" uniqueName="P1071505">
      <xmlPr mapId="1" xpath="/PFI-IZD-KI/IFP-KI_1000335/P1071505" xmlDataType="decimal"/>
    </xmlCellPr>
  </singleXmlCell>
  <singleXmlCell id="75" r="I43" connectionId="0">
    <xmlCellPr id="1" uniqueName="P1071506">
      <xmlPr mapId="1" xpath="/PFI-IZD-KI/IFP-KI_1000335/P1071506" xmlDataType="decimal"/>
    </xmlCellPr>
  </singleXmlCell>
  <singleXmlCell id="76" r="H44" connectionId="0">
    <xmlCellPr id="1" uniqueName="P1071507">
      <xmlPr mapId="1" xpath="/PFI-IZD-KI/IFP-KI_1000335/P1071507" xmlDataType="decimal"/>
    </xmlCellPr>
  </singleXmlCell>
  <singleXmlCell id="77" r="I44" connectionId="0">
    <xmlCellPr id="1" uniqueName="P1071508">
      <xmlPr mapId="1" xpath="/PFI-IZD-KI/IFP-KI_1000335/P1071508" xmlDataType="decimal"/>
    </xmlCellPr>
  </singleXmlCell>
  <singleXmlCell id="78" r="H45" connectionId="0">
    <xmlCellPr id="1" uniqueName="P1071509">
      <xmlPr mapId="1" xpath="/PFI-IZD-KI/IFP-KI_1000335/P1071509" xmlDataType="decimal"/>
    </xmlCellPr>
  </singleXmlCell>
  <singleXmlCell id="79" r="I45" connectionId="0">
    <xmlCellPr id="1" uniqueName="P1071510">
      <xmlPr mapId="1" xpath="/PFI-IZD-KI/IFP-KI_1000335/P1071510" xmlDataType="decimal"/>
    </xmlCellPr>
  </singleXmlCell>
  <singleXmlCell id="80" r="H46" connectionId="0">
    <xmlCellPr id="1" uniqueName="P1071511">
      <xmlPr mapId="1" xpath="/PFI-IZD-KI/IFP-KI_1000335/P1071511" xmlDataType="decimal"/>
    </xmlCellPr>
  </singleXmlCell>
  <singleXmlCell id="81" r="I46" connectionId="0">
    <xmlCellPr id="1" uniqueName="P1071512">
      <xmlPr mapId="1" xpath="/PFI-IZD-KI/IFP-KI_1000335/P1071512" xmlDataType="decimal"/>
    </xmlCellPr>
  </singleXmlCell>
  <singleXmlCell id="82" r="H47" connectionId="0">
    <xmlCellPr id="1" uniqueName="P1071513">
      <xmlPr mapId="1" xpath="/PFI-IZD-KI/IFP-KI_1000335/P1071513" xmlDataType="decimal"/>
    </xmlCellPr>
  </singleXmlCell>
  <singleXmlCell id="83" r="I47" connectionId="0">
    <xmlCellPr id="1" uniqueName="P1071514">
      <xmlPr mapId="1" xpath="/PFI-IZD-KI/IFP-KI_1000335/P1071514" xmlDataType="decimal"/>
    </xmlCellPr>
  </singleXmlCell>
  <singleXmlCell id="84" r="H48" connectionId="0">
    <xmlCellPr id="1" uniqueName="P1071515">
      <xmlPr mapId="1" xpath="/PFI-IZD-KI/IFP-KI_1000335/P1071515" xmlDataType="decimal"/>
    </xmlCellPr>
  </singleXmlCell>
  <singleXmlCell id="85" r="I48" connectionId="0">
    <xmlCellPr id="1" uniqueName="P1071516">
      <xmlPr mapId="1" xpath="/PFI-IZD-KI/IFP-KI_1000335/P1071516" xmlDataType="decimal"/>
    </xmlCellPr>
  </singleXmlCell>
  <singleXmlCell id="86" r="H49" connectionId="0">
    <xmlCellPr id="1" uniqueName="P1071517">
      <xmlPr mapId="1" xpath="/PFI-IZD-KI/IFP-KI_1000335/P1071517" xmlDataType="decimal"/>
    </xmlCellPr>
  </singleXmlCell>
  <singleXmlCell id="87" r="I49" connectionId="0">
    <xmlCellPr id="1" uniqueName="P1071518">
      <xmlPr mapId="1" xpath="/PFI-IZD-KI/IFP-KI_1000335/P1071518" xmlDataType="decimal"/>
    </xmlCellPr>
  </singleXmlCell>
  <singleXmlCell id="88" r="H50" connectionId="0">
    <xmlCellPr id="1" uniqueName="P1071519">
      <xmlPr mapId="1" xpath="/PFI-IZD-KI/IFP-KI_1000335/P1071519" xmlDataType="decimal"/>
    </xmlCellPr>
  </singleXmlCell>
  <singleXmlCell id="89" r="I50" connectionId="0">
    <xmlCellPr id="1" uniqueName="P1071520">
      <xmlPr mapId="1" xpath="/PFI-IZD-KI/IFP-KI_1000335/P1071520" xmlDataType="decimal"/>
    </xmlCellPr>
  </singleXmlCell>
  <singleXmlCell id="90" r="H51" connectionId="0">
    <xmlCellPr id="1" uniqueName="P1071521">
      <xmlPr mapId="1" xpath="/PFI-IZD-KI/IFP-KI_1000335/P1071521" xmlDataType="decimal"/>
    </xmlCellPr>
  </singleXmlCell>
  <singleXmlCell id="91" r="I51" connectionId="0">
    <xmlCellPr id="1" uniqueName="P1071522">
      <xmlPr mapId="1" xpath="/PFI-IZD-KI/IFP-KI_1000335/P1071522" xmlDataType="decimal"/>
    </xmlCellPr>
  </singleXmlCell>
  <singleXmlCell id="92" r="H52" connectionId="0">
    <xmlCellPr id="1" uniqueName="P1071523">
      <xmlPr mapId="1" xpath="/PFI-IZD-KI/IFP-KI_1000335/P1071523" xmlDataType="decimal"/>
    </xmlCellPr>
  </singleXmlCell>
  <singleXmlCell id="93" r="I52" connectionId="0">
    <xmlCellPr id="1" uniqueName="P1071524">
      <xmlPr mapId="1" xpath="/PFI-IZD-KI/IFP-KI_1000335/P1071524" xmlDataType="decimal"/>
    </xmlCellPr>
  </singleXmlCell>
  <singleXmlCell id="94" r="H53" connectionId="0">
    <xmlCellPr id="1" uniqueName="P1071525">
      <xmlPr mapId="1" xpath="/PFI-IZD-KI/IFP-KI_1000335/P1071525" xmlDataType="decimal"/>
    </xmlCellPr>
  </singleXmlCell>
  <singleXmlCell id="95" r="I53" connectionId="0">
    <xmlCellPr id="1" uniqueName="P1071526">
      <xmlPr mapId="1" xpath="/PFI-IZD-KI/IFP-KI_1000335/P1071526" xmlDataType="decimal"/>
    </xmlCellPr>
  </singleXmlCell>
  <singleXmlCell id="96" r="H54" connectionId="0">
    <xmlCellPr id="1" uniqueName="P1071527">
      <xmlPr mapId="1" xpath="/PFI-IZD-KI/IFP-KI_1000335/P1071527" xmlDataType="decimal"/>
    </xmlCellPr>
  </singleXmlCell>
  <singleXmlCell id="97" r="I54" connectionId="0">
    <xmlCellPr id="1" uniqueName="P1071528">
      <xmlPr mapId="1" xpath="/PFI-IZD-KI/IFP-KI_1000335/P1071528" xmlDataType="decimal"/>
    </xmlCellPr>
  </singleXmlCell>
  <singleXmlCell id="98" r="H55" connectionId="0">
    <xmlCellPr id="1" uniqueName="P1071529">
      <xmlPr mapId="1" xpath="/PFI-IZD-KI/IFP-KI_1000335/P1071529" xmlDataType="decimal"/>
    </xmlCellPr>
  </singleXmlCell>
  <singleXmlCell id="99" r="I55" connectionId="0">
    <xmlCellPr id="1" uniqueName="P1071530">
      <xmlPr mapId="1" xpath="/PFI-IZD-KI/IFP-KI_1000335/P1071530" xmlDataType="decimal"/>
    </xmlCellPr>
  </singleXmlCell>
  <singleXmlCell id="100" r="H56" connectionId="0">
    <xmlCellPr id="1" uniqueName="P1071531">
      <xmlPr mapId="1" xpath="/PFI-IZD-KI/IFP-KI_1000335/P1071531" xmlDataType="decimal"/>
    </xmlCellPr>
  </singleXmlCell>
  <singleXmlCell id="101" r="I56" connectionId="0">
    <xmlCellPr id="1" uniqueName="P1071532">
      <xmlPr mapId="1" xpath="/PFI-IZD-KI/IFP-KI_1000335/P1071532" xmlDataType="decimal"/>
    </xmlCellPr>
  </singleXmlCell>
  <singleXmlCell id="102" r="H57" connectionId="0">
    <xmlCellPr id="1" uniqueName="P1071533">
      <xmlPr mapId="1" xpath="/PFI-IZD-KI/IFP-KI_1000335/P1071533" xmlDataType="decimal"/>
    </xmlCellPr>
  </singleXmlCell>
  <singleXmlCell id="103" r="I57" connectionId="0">
    <xmlCellPr id="1" uniqueName="P1071534">
      <xmlPr mapId="1" xpath="/PFI-IZD-KI/IFP-KI_1000335/P1071534" xmlDataType="decimal"/>
    </xmlCellPr>
  </singleXmlCell>
  <singleXmlCell id="104" r="H58" connectionId="0">
    <xmlCellPr id="1" uniqueName="P1071535">
      <xmlPr mapId="1" xpath="/PFI-IZD-KI/IFP-KI_1000335/P1071535" xmlDataType="decimal"/>
    </xmlCellPr>
  </singleXmlCell>
  <singleXmlCell id="105" r="I58" connectionId="0">
    <xmlCellPr id="1" uniqueName="P1071536">
      <xmlPr mapId="1" xpath="/PFI-IZD-KI/IFP-KI_1000335/P1071536" xmlDataType="decimal"/>
    </xmlCellPr>
  </singleXmlCell>
  <singleXmlCell id="106" r="H59" connectionId="0">
    <xmlCellPr id="1" uniqueName="P1071537">
      <xmlPr mapId="1" xpath="/PFI-IZD-KI/IFP-KI_1000335/P1071537" xmlDataType="decimal"/>
    </xmlCellPr>
  </singleXmlCell>
  <singleXmlCell id="107" r="I59" connectionId="0">
    <xmlCellPr id="1" uniqueName="P1071538">
      <xmlPr mapId="1" xpath="/PFI-IZD-KI/IFP-KI_1000335/P1071538" xmlDataType="decimal"/>
    </xmlCellPr>
  </singleXmlCell>
  <singleXmlCell id="108" r="H60" connectionId="0">
    <xmlCellPr id="1" uniqueName="P1071539">
      <xmlPr mapId="1" xpath="/PFI-IZD-KI/IFP-KI_1000335/P1071539" xmlDataType="decimal"/>
    </xmlCellPr>
  </singleXmlCell>
  <singleXmlCell id="109" r="I60" connectionId="0">
    <xmlCellPr id="1" uniqueName="P1071540">
      <xmlPr mapId="1" xpath="/PFI-IZD-KI/IFP-KI_1000335/P1071540" xmlDataType="decimal"/>
    </xmlCellPr>
  </singleXmlCell>
  <singleXmlCell id="110" r="H61" connectionId="0">
    <xmlCellPr id="1" uniqueName="P1071541">
      <xmlPr mapId="1" xpath="/PFI-IZD-KI/IFP-KI_1000335/P1071541" xmlDataType="decimal"/>
    </xmlCellPr>
  </singleXmlCell>
  <singleXmlCell id="111" r="I61" connectionId="0">
    <xmlCellPr id="1" uniqueName="P1071542">
      <xmlPr mapId="1" xpath="/PFI-IZD-KI/IFP-KI_1000335/P1071542" xmlDataType="decimal"/>
    </xmlCellPr>
  </singleXmlCell>
  <singleXmlCell id="112" r="H62" connectionId="0">
    <xmlCellPr id="1" uniqueName="P1071543">
      <xmlPr mapId="1" xpath="/PFI-IZD-KI/IFP-KI_1000335/P1071543" xmlDataType="decimal"/>
    </xmlCellPr>
  </singleXmlCell>
  <singleXmlCell id="113" r="I62" connectionId="0">
    <xmlCellPr id="1" uniqueName="P1071544">
      <xmlPr mapId="1" xpath="/PFI-IZD-KI/IFP-KI_1000335/P1071544" xmlDataType="decimal"/>
    </xmlCellPr>
  </singleXmlCell>
  <singleXmlCell id="114" r="H63" connectionId="0">
    <xmlCellPr id="1" uniqueName="P1071545">
      <xmlPr mapId="1" xpath="/PFI-IZD-KI/IFP-KI_1000335/P1071545" xmlDataType="decimal"/>
    </xmlCellPr>
  </singleXmlCell>
  <singleXmlCell id="115" r="I63" connectionId="0">
    <xmlCellPr id="1" uniqueName="P1071546">
      <xmlPr mapId="1" xpath="/PFI-IZD-KI/IFP-KI_1000335/P1071546" xmlDataType="decimal"/>
    </xmlCellPr>
  </singleXmlCell>
  <singleXmlCell id="116" r="H65" connectionId="0">
    <xmlCellPr id="1" uniqueName="P1071547">
      <xmlPr mapId="1" xpath="/PFI-IZD-KI/IFP-KI_1000335/P1071547" xmlDataType="decimal"/>
    </xmlCellPr>
  </singleXmlCell>
  <singleXmlCell id="117" r="I65" connectionId="0">
    <xmlCellPr id="1" uniqueName="P1071548">
      <xmlPr mapId="1" xpath="/PFI-IZD-KI/IFP-KI_1000335/P1071548" xmlDataType="decimal"/>
    </xmlCellPr>
  </singleXmlCell>
  <singleXmlCell id="118" r="H66" connectionId="0">
    <xmlCellPr id="1" uniqueName="P1071549">
      <xmlPr mapId="1" xpath="/PFI-IZD-KI/IFP-KI_1000335/P1071549" xmlDataType="decimal"/>
    </xmlCellPr>
  </singleXmlCell>
  <singleXmlCell id="119" r="I66" connectionId="0">
    <xmlCellPr id="1" uniqueName="P1071550">
      <xmlPr mapId="1" xpath="/PFI-IZD-KI/IFP-KI_1000335/P1071550" xmlDataType="decimal"/>
    </xmlCellPr>
  </singleXmlCell>
  <singleXmlCell id="120" r="H67" connectionId="0">
    <xmlCellPr id="1" uniqueName="P1071551">
      <xmlPr mapId="1" xpath="/PFI-IZD-KI/IFP-KI_1000335/P1071551" xmlDataType="decimal"/>
    </xmlCellPr>
  </singleXmlCell>
  <singleXmlCell id="121" r="I67" connectionId="0">
    <xmlCellPr id="1" uniqueName="P1071552">
      <xmlPr mapId="1" xpath="/PFI-IZD-KI/IFP-KI_1000335/P1071552" xmlDataType="decimal"/>
    </xmlCellPr>
  </singleXmlCell>
  <singleXmlCell id="122" r="H68" connectionId="0">
    <xmlCellPr id="1" uniqueName="P1071553">
      <xmlPr mapId="1" xpath="/PFI-IZD-KI/IFP-KI_1000335/P1071553" xmlDataType="decimal"/>
    </xmlCellPr>
  </singleXmlCell>
  <singleXmlCell id="123" r="I68" connectionId="0">
    <xmlCellPr id="1" uniqueName="P1071554">
      <xmlPr mapId="1" xpath="/PFI-IZD-KI/IFP-KI_1000335/P1071554" xmlDataType="decimal"/>
    </xmlCellPr>
  </singleXmlCell>
  <singleXmlCell id="124" r="H69" connectionId="0">
    <xmlCellPr id="1" uniqueName="P1071555">
      <xmlPr mapId="1" xpath="/PFI-IZD-KI/IFP-KI_1000335/P1071555" xmlDataType="decimal"/>
    </xmlCellPr>
  </singleXmlCell>
  <singleXmlCell id="125" r="I69" connectionId="0">
    <xmlCellPr id="1" uniqueName="P1071556">
      <xmlPr mapId="1" xpath="/PFI-IZD-KI/IFP-KI_1000335/P1071556" xmlDataType="decimal"/>
    </xmlCellPr>
  </singleXmlCell>
  <singleXmlCell id="126" r="H70" connectionId="0">
    <xmlCellPr id="1" uniqueName="P1071557">
      <xmlPr mapId="1" xpath="/PFI-IZD-KI/IFP-KI_1000335/P1071557" xmlDataType="decimal"/>
    </xmlCellPr>
  </singleXmlCell>
  <singleXmlCell id="127" r="I70" connectionId="0">
    <xmlCellPr id="1" uniqueName="P1071558">
      <xmlPr mapId="1" xpath="/PFI-IZD-KI/IFP-KI_1000335/P1071558" xmlDataType="decimal"/>
    </xmlCellPr>
  </singleXmlCell>
  <singleXmlCell id="128" r="H71" connectionId="0">
    <xmlCellPr id="1" uniqueName="P1071559">
      <xmlPr mapId="1" xpath="/PFI-IZD-KI/IFP-KI_1000335/P1071559" xmlDataType="decimal"/>
    </xmlCellPr>
  </singleXmlCell>
  <singleXmlCell id="129" r="I71" connectionId="0">
    <xmlCellPr id="1" uniqueName="P1071560">
      <xmlPr mapId="1" xpath="/PFI-IZD-KI/IFP-KI_1000335/P1071560" xmlDataType="decimal"/>
    </xmlCellPr>
  </singleXmlCell>
  <singleXmlCell id="130" r="H72" connectionId="0">
    <xmlCellPr id="1" uniqueName="P1071561">
      <xmlPr mapId="1" xpath="/PFI-IZD-KI/IFP-KI_1000335/P1071561" xmlDataType="decimal"/>
    </xmlCellPr>
  </singleXmlCell>
  <singleXmlCell id="131" r="I72" connectionId="0">
    <xmlCellPr id="1" uniqueName="P1071562">
      <xmlPr mapId="1" xpath="/PFI-IZD-KI/IFP-KI_1000335/P1071562" xmlDataType="decimal"/>
    </xmlCellPr>
  </singleXmlCell>
  <singleXmlCell id="132" r="H73" connectionId="0">
    <xmlCellPr id="1" uniqueName="P1071563">
      <xmlPr mapId="1" xpath="/PFI-IZD-KI/IFP-KI_1000335/P1071563" xmlDataType="decimal"/>
    </xmlCellPr>
  </singleXmlCell>
  <singleXmlCell id="133" r="I73" connectionId="0">
    <xmlCellPr id="1" uniqueName="P1071564">
      <xmlPr mapId="1" xpath="/PFI-IZD-KI/IFP-KI_1000335/P1071564" xmlDataType="decimal"/>
    </xmlCellPr>
  </singleXmlCell>
  <singleXmlCell id="134" r="H74" connectionId="0">
    <xmlCellPr id="1" uniqueName="P1071565">
      <xmlPr mapId="1" xpath="/PFI-IZD-KI/IFP-KI_1000335/P1071565" xmlDataType="decimal"/>
    </xmlCellPr>
  </singleXmlCell>
  <singleXmlCell id="135" r="I74" connectionId="0">
    <xmlCellPr id="1" uniqueName="P1071566">
      <xmlPr mapId="1" xpath="/PFI-IZD-KI/IFP-KI_1000335/P1071566" xmlDataType="decimal"/>
    </xmlCellPr>
  </singleXmlCell>
  <singleXmlCell id="136" r="H75" connectionId="0">
    <xmlCellPr id="1" uniqueName="P1071567">
      <xmlPr mapId="1" xpath="/PFI-IZD-KI/IFP-KI_1000335/P1071567" xmlDataType="decimal"/>
    </xmlCellPr>
  </singleXmlCell>
  <singleXmlCell id="137" r="I75" connectionId="0">
    <xmlCellPr id="1" uniqueName="P1071568">
      <xmlPr mapId="1" xpath="/PFI-IZD-KI/IFP-KI_1000335/P1071568" xmlDataType="decimal"/>
    </xmlCellPr>
  </singleXmlCell>
  <singleXmlCell id="138" r="H76" connectionId="0">
    <xmlCellPr id="1" uniqueName="P1071569">
      <xmlPr mapId="1" xpath="/PFI-IZD-KI/IFP-KI_1000335/P1071569" xmlDataType="decimal"/>
    </xmlCellPr>
  </singleXmlCell>
  <singleXmlCell id="139" r="I76" connectionId="0">
    <xmlCellPr id="1" uniqueName="P1071570">
      <xmlPr mapId="1" xpath="/PFI-IZD-KI/IFP-KI_1000335/P1071570" xmlDataType="decimal"/>
    </xmlCellPr>
  </singleXmlCell>
  <singleXmlCell id="140" r="H77" connectionId="0">
    <xmlCellPr id="1" uniqueName="P1071571">
      <xmlPr mapId="1" xpath="/PFI-IZD-KI/IFP-KI_1000335/P1071571" xmlDataType="decimal"/>
    </xmlCellPr>
  </singleXmlCell>
  <singleXmlCell id="141" r="I77" connectionId="0">
    <xmlCellPr id="1" uniqueName="P1071572">
      <xmlPr mapId="1" xpath="/PFI-IZD-KI/IFP-KI_1000335/P1071572" xmlDataType="decimal"/>
    </xmlCellPr>
  </singleXmlCell>
  <singleXmlCell id="142" r="H78" connectionId="0">
    <xmlCellPr id="1" uniqueName="P1071573">
      <xmlPr mapId="1" xpath="/PFI-IZD-KI/IFP-KI_1000335/P1071573" xmlDataType="decimal"/>
    </xmlCellPr>
  </singleXmlCell>
  <singleXmlCell id="143" r="I78" connectionId="0">
    <xmlCellPr id="1" uniqueName="P1071574">
      <xmlPr mapId="1" xpath="/PFI-IZD-KI/IFP-KI_1000335/P1071574" xmlDataType="decimal"/>
    </xmlCellPr>
  </singleXmlCell>
</singleXmlCells>
</file>

<file path=xl/tables/tableSingleCells3.xml><?xml version="1.0" encoding="utf-8"?>
<singleXmlCells xmlns="http://schemas.openxmlformats.org/spreadsheetml/2006/main">
  <singleXmlCell id="1" r="H7" connectionId="0">
    <xmlCellPr id="1" uniqueName="P1072581">
      <xmlPr mapId="1" xpath="/PFI-IZD-KI/ISD-KI_1000350/P1072581" xmlDataType="decimal"/>
    </xmlCellPr>
  </singleXmlCell>
  <singleXmlCell id="6" r="I7" connectionId="0">
    <xmlCellPr id="1" uniqueName="P1072582">
      <xmlPr mapId="1" xpath="/PFI-IZD-KI/ISD-KI_1000350/P1072582" xmlDataType="decimal"/>
    </xmlCellPr>
  </singleXmlCell>
  <singleXmlCell id="7" r="H8" connectionId="0">
    <xmlCellPr id="1" uniqueName="P1072583">
      <xmlPr mapId="1" xpath="/PFI-IZD-KI/ISD-KI_1000350/P1072583" xmlDataType="decimal"/>
    </xmlCellPr>
  </singleXmlCell>
  <singleXmlCell id="144" r="I8" connectionId="0">
    <xmlCellPr id="1" uniqueName="P1072584">
      <xmlPr mapId="1" xpath="/PFI-IZD-KI/ISD-KI_1000350/P1072584" xmlDataType="decimal"/>
    </xmlCellPr>
  </singleXmlCell>
  <singleXmlCell id="145" r="H9" connectionId="0">
    <xmlCellPr id="1" uniqueName="P1072585">
      <xmlPr mapId="1" xpath="/PFI-IZD-KI/ISD-KI_1000350/P1072585" xmlDataType="decimal"/>
    </xmlCellPr>
  </singleXmlCell>
  <singleXmlCell id="146" r="I9" connectionId="0">
    <xmlCellPr id="1" uniqueName="P1072586">
      <xmlPr mapId="1" xpath="/PFI-IZD-KI/ISD-KI_1000350/P1072586" xmlDataType="decimal"/>
    </xmlCellPr>
  </singleXmlCell>
  <singleXmlCell id="147" r="H10" connectionId="0">
    <xmlCellPr id="1" uniqueName="P1072587">
      <xmlPr mapId="1" xpath="/PFI-IZD-KI/ISD-KI_1000350/P1072587" xmlDataType="decimal"/>
    </xmlCellPr>
  </singleXmlCell>
  <singleXmlCell id="148" r="I10" connectionId="0">
    <xmlCellPr id="1" uniqueName="P1072588">
      <xmlPr mapId="1" xpath="/PFI-IZD-KI/ISD-KI_1000350/P1072588" xmlDataType="decimal"/>
    </xmlCellPr>
  </singleXmlCell>
  <singleXmlCell id="149" r="H11" connectionId="0">
    <xmlCellPr id="1" uniqueName="P1072589">
      <xmlPr mapId="1" xpath="/PFI-IZD-KI/ISD-KI_1000350/P1072589" xmlDataType="decimal"/>
    </xmlCellPr>
  </singleXmlCell>
  <singleXmlCell id="150" r="I11" connectionId="0">
    <xmlCellPr id="1" uniqueName="P1072590">
      <xmlPr mapId="1" xpath="/PFI-IZD-KI/ISD-KI_1000350/P1072590" xmlDataType="decimal"/>
    </xmlCellPr>
  </singleXmlCell>
  <singleXmlCell id="151" r="H12" connectionId="0">
    <xmlCellPr id="1" uniqueName="P1072591">
      <xmlPr mapId="1" xpath="/PFI-IZD-KI/ISD-KI_1000350/P1072591" xmlDataType="decimal"/>
    </xmlCellPr>
  </singleXmlCell>
  <singleXmlCell id="152" r="I12" connectionId="0">
    <xmlCellPr id="1" uniqueName="P1072592">
      <xmlPr mapId="1" xpath="/PFI-IZD-KI/ISD-KI_1000350/P1072592" xmlDataType="decimal"/>
    </xmlCellPr>
  </singleXmlCell>
  <singleXmlCell id="153" r="H13" connectionId="0">
    <xmlCellPr id="1" uniqueName="P1072593">
      <xmlPr mapId="1" xpath="/PFI-IZD-KI/ISD-KI_1000350/P1072593" xmlDataType="decimal"/>
    </xmlCellPr>
  </singleXmlCell>
  <singleXmlCell id="154" r="I13" connectionId="0">
    <xmlCellPr id="1" uniqueName="P1072594">
      <xmlPr mapId="1" xpath="/PFI-IZD-KI/ISD-KI_1000350/P1072594" xmlDataType="decimal"/>
    </xmlCellPr>
  </singleXmlCell>
  <singleXmlCell id="155" r="H14" connectionId="0">
    <xmlCellPr id="1" uniqueName="P1072595">
      <xmlPr mapId="1" xpath="/PFI-IZD-KI/ISD-KI_1000350/P1072595" xmlDataType="decimal"/>
    </xmlCellPr>
  </singleXmlCell>
  <singleXmlCell id="156" r="I14" connectionId="0">
    <xmlCellPr id="1" uniqueName="P1072596">
      <xmlPr mapId="1" xpath="/PFI-IZD-KI/ISD-KI_1000350/P1072596" xmlDataType="decimal"/>
    </xmlCellPr>
  </singleXmlCell>
  <singleXmlCell id="157" r="H15" connectionId="0">
    <xmlCellPr id="1" uniqueName="P1072597">
      <xmlPr mapId="1" xpath="/PFI-IZD-KI/ISD-KI_1000350/P1072597" xmlDataType="decimal"/>
    </xmlCellPr>
  </singleXmlCell>
  <singleXmlCell id="158" r="I15" connectionId="0">
    <xmlCellPr id="1" uniqueName="P1072598">
      <xmlPr mapId="1" xpath="/PFI-IZD-KI/ISD-KI_1000350/P1072598" xmlDataType="decimal"/>
    </xmlCellPr>
  </singleXmlCell>
  <singleXmlCell id="159" r="H16" connectionId="0">
    <xmlCellPr id="1" uniqueName="P1072599">
      <xmlPr mapId="1" xpath="/PFI-IZD-KI/ISD-KI_1000350/P1072599" xmlDataType="decimal"/>
    </xmlCellPr>
  </singleXmlCell>
  <singleXmlCell id="160" r="I16" connectionId="0">
    <xmlCellPr id="1" uniqueName="P1072600">
      <xmlPr mapId="1" xpath="/PFI-IZD-KI/ISD-KI_1000350/P1072600" xmlDataType="decimal"/>
    </xmlCellPr>
  </singleXmlCell>
  <singleXmlCell id="161" r="H17" connectionId="0">
    <xmlCellPr id="1" uniqueName="P1072601">
      <xmlPr mapId="1" xpath="/PFI-IZD-KI/ISD-KI_1000350/P1072601" xmlDataType="decimal"/>
    </xmlCellPr>
  </singleXmlCell>
  <singleXmlCell id="162" r="I17" connectionId="0">
    <xmlCellPr id="1" uniqueName="P1072602">
      <xmlPr mapId="1" xpath="/PFI-IZD-KI/ISD-KI_1000350/P1072602" xmlDataType="decimal"/>
    </xmlCellPr>
  </singleXmlCell>
  <singleXmlCell id="163" r="H18" connectionId="0">
    <xmlCellPr id="1" uniqueName="P1072603">
      <xmlPr mapId="1" xpath="/PFI-IZD-KI/ISD-KI_1000350/P1072603" xmlDataType="decimal"/>
    </xmlCellPr>
  </singleXmlCell>
  <singleXmlCell id="164" r="I18" connectionId="0">
    <xmlCellPr id="1" uniqueName="P1072604">
      <xmlPr mapId="1" xpath="/PFI-IZD-KI/ISD-KI_1000350/P1072604" xmlDataType="decimal"/>
    </xmlCellPr>
  </singleXmlCell>
  <singleXmlCell id="165" r="H19" connectionId="0">
    <xmlCellPr id="1" uniqueName="P1072605">
      <xmlPr mapId="1" xpath="/PFI-IZD-KI/ISD-KI_1000350/P1072605" xmlDataType="decimal"/>
    </xmlCellPr>
  </singleXmlCell>
  <singleXmlCell id="166" r="I19" connectionId="0">
    <xmlCellPr id="1" uniqueName="P1072606">
      <xmlPr mapId="1" xpath="/PFI-IZD-KI/ISD-KI_1000350/P1072606" xmlDataType="decimal"/>
    </xmlCellPr>
  </singleXmlCell>
  <singleXmlCell id="167" r="H20" connectionId="0">
    <xmlCellPr id="1" uniqueName="P1072607">
      <xmlPr mapId="1" xpath="/PFI-IZD-KI/ISD-KI_1000350/P1072607" xmlDataType="decimal"/>
    </xmlCellPr>
  </singleXmlCell>
  <singleXmlCell id="168" r="I20" connectionId="0">
    <xmlCellPr id="1" uniqueName="P1072608">
      <xmlPr mapId="1" xpath="/PFI-IZD-KI/ISD-KI_1000350/P1072608" xmlDataType="decimal"/>
    </xmlCellPr>
  </singleXmlCell>
  <singleXmlCell id="169" r="H21" connectionId="0">
    <xmlCellPr id="1" uniqueName="P1072609">
      <xmlPr mapId="1" xpath="/PFI-IZD-KI/ISD-KI_1000350/P1072609" xmlDataType="decimal"/>
    </xmlCellPr>
  </singleXmlCell>
  <singleXmlCell id="170" r="I21" connectionId="0">
    <xmlCellPr id="1" uniqueName="P1072610">
      <xmlPr mapId="1" xpath="/PFI-IZD-KI/ISD-KI_1000350/P1072610" xmlDataType="decimal"/>
    </xmlCellPr>
  </singleXmlCell>
  <singleXmlCell id="171" r="H22" connectionId="0">
    <xmlCellPr id="1" uniqueName="P1072611">
      <xmlPr mapId="1" xpath="/PFI-IZD-KI/ISD-KI_1000350/P1072611" xmlDataType="decimal"/>
    </xmlCellPr>
  </singleXmlCell>
  <singleXmlCell id="172" r="I22" connectionId="0">
    <xmlCellPr id="1" uniqueName="P1072612">
      <xmlPr mapId="1" xpath="/PFI-IZD-KI/ISD-KI_1000350/P1072612" xmlDataType="decimal"/>
    </xmlCellPr>
  </singleXmlCell>
  <singleXmlCell id="173" r="H23" connectionId="0">
    <xmlCellPr id="1" uniqueName="P1072613">
      <xmlPr mapId="1" xpath="/PFI-IZD-KI/ISD-KI_1000350/P1072613" xmlDataType="decimal"/>
    </xmlCellPr>
  </singleXmlCell>
  <singleXmlCell id="174" r="I23" connectionId="0">
    <xmlCellPr id="1" uniqueName="P1072614">
      <xmlPr mapId="1" xpath="/PFI-IZD-KI/ISD-KI_1000350/P1072614" xmlDataType="decimal"/>
    </xmlCellPr>
  </singleXmlCell>
  <singleXmlCell id="175" r="H24" connectionId="0">
    <xmlCellPr id="1" uniqueName="P1072615">
      <xmlPr mapId="1" xpath="/PFI-IZD-KI/ISD-KI_1000350/P1072615" xmlDataType="decimal"/>
    </xmlCellPr>
  </singleXmlCell>
  <singleXmlCell id="176" r="I24" connectionId="0">
    <xmlCellPr id="1" uniqueName="P1072616">
      <xmlPr mapId="1" xpath="/PFI-IZD-KI/ISD-KI_1000350/P1072616" xmlDataType="decimal"/>
    </xmlCellPr>
  </singleXmlCell>
  <singleXmlCell id="177" r="H25" connectionId="0">
    <xmlCellPr id="1" uniqueName="P1072617">
      <xmlPr mapId="1" xpath="/PFI-IZD-KI/ISD-KI_1000350/P1072617" xmlDataType="decimal"/>
    </xmlCellPr>
  </singleXmlCell>
  <singleXmlCell id="178" r="I25" connectionId="0">
    <xmlCellPr id="1" uniqueName="P1072618">
      <xmlPr mapId="1" xpath="/PFI-IZD-KI/ISD-KI_1000350/P1072618" xmlDataType="decimal"/>
    </xmlCellPr>
  </singleXmlCell>
  <singleXmlCell id="179" r="H26" connectionId="0">
    <xmlCellPr id="1" uniqueName="P1072619">
      <xmlPr mapId="1" xpath="/PFI-IZD-KI/ISD-KI_1000350/P1072619" xmlDataType="decimal"/>
    </xmlCellPr>
  </singleXmlCell>
  <singleXmlCell id="180" r="I26" connectionId="0">
    <xmlCellPr id="1" uniqueName="P1072620">
      <xmlPr mapId="1" xpath="/PFI-IZD-KI/ISD-KI_1000350/P1072620" xmlDataType="decimal"/>
    </xmlCellPr>
  </singleXmlCell>
  <singleXmlCell id="181" r="H27" connectionId="0">
    <xmlCellPr id="1" uniqueName="P1072621">
      <xmlPr mapId="1" xpath="/PFI-IZD-KI/ISD-KI_1000350/P1072621" xmlDataType="decimal"/>
    </xmlCellPr>
  </singleXmlCell>
  <singleXmlCell id="182" r="I27" connectionId="0">
    <xmlCellPr id="1" uniqueName="P1072622">
      <xmlPr mapId="1" xpath="/PFI-IZD-KI/ISD-KI_1000350/P1072622" xmlDataType="decimal"/>
    </xmlCellPr>
  </singleXmlCell>
  <singleXmlCell id="183" r="H28" connectionId="0">
    <xmlCellPr id="1" uniqueName="P1072623">
      <xmlPr mapId="1" xpath="/PFI-IZD-KI/ISD-KI_1000350/P1072623" xmlDataType="decimal"/>
    </xmlCellPr>
  </singleXmlCell>
  <singleXmlCell id="184" r="I28" connectionId="0">
    <xmlCellPr id="1" uniqueName="P1072624">
      <xmlPr mapId="1" xpath="/PFI-IZD-KI/ISD-KI_1000350/P1072624" xmlDataType="decimal"/>
    </xmlCellPr>
  </singleXmlCell>
  <singleXmlCell id="185" r="H29" connectionId="0">
    <xmlCellPr id="1" uniqueName="P1072625">
      <xmlPr mapId="1" xpath="/PFI-IZD-KI/ISD-KI_1000350/P1072625" xmlDataType="decimal"/>
    </xmlCellPr>
  </singleXmlCell>
  <singleXmlCell id="186" r="I29" connectionId="0">
    <xmlCellPr id="1" uniqueName="P1072626">
      <xmlPr mapId="1" xpath="/PFI-IZD-KI/ISD-KI_1000350/P1072626" xmlDataType="decimal"/>
    </xmlCellPr>
  </singleXmlCell>
  <singleXmlCell id="187" r="H30" connectionId="0">
    <xmlCellPr id="1" uniqueName="P1072627">
      <xmlPr mapId="1" xpath="/PFI-IZD-KI/ISD-KI_1000350/P1072627" xmlDataType="decimal"/>
    </xmlCellPr>
  </singleXmlCell>
  <singleXmlCell id="188" r="I30" connectionId="0">
    <xmlCellPr id="1" uniqueName="P1072628">
      <xmlPr mapId="1" xpath="/PFI-IZD-KI/ISD-KI_1000350/P1072628" xmlDataType="decimal"/>
    </xmlCellPr>
  </singleXmlCell>
  <singleXmlCell id="189" r="H31" connectionId="0">
    <xmlCellPr id="1" uniqueName="P1072629">
      <xmlPr mapId="1" xpath="/PFI-IZD-KI/ISD-KI_1000350/P1072629" xmlDataType="decimal"/>
    </xmlCellPr>
  </singleXmlCell>
  <singleXmlCell id="190" r="I31" connectionId="0">
    <xmlCellPr id="1" uniqueName="P1072630">
      <xmlPr mapId="1" xpath="/PFI-IZD-KI/ISD-KI_1000350/P1072630" xmlDataType="decimal"/>
    </xmlCellPr>
  </singleXmlCell>
  <singleXmlCell id="191" r="H32" connectionId="0">
    <xmlCellPr id="1" uniqueName="P1072631">
      <xmlPr mapId="1" xpath="/PFI-IZD-KI/ISD-KI_1000350/P1072631" xmlDataType="decimal"/>
    </xmlCellPr>
  </singleXmlCell>
  <singleXmlCell id="192" r="I32" connectionId="0">
    <xmlCellPr id="1" uniqueName="P1072632">
      <xmlPr mapId="1" xpath="/PFI-IZD-KI/ISD-KI_1000350/P1072632" xmlDataType="decimal"/>
    </xmlCellPr>
  </singleXmlCell>
  <singleXmlCell id="193" r="H33" connectionId="0">
    <xmlCellPr id="1" uniqueName="P1072633">
      <xmlPr mapId="1" xpath="/PFI-IZD-KI/ISD-KI_1000350/P1072633" xmlDataType="decimal"/>
    </xmlCellPr>
  </singleXmlCell>
  <singleXmlCell id="194" r="I33" connectionId="0">
    <xmlCellPr id="1" uniqueName="P1072634">
      <xmlPr mapId="1" xpath="/PFI-IZD-KI/ISD-KI_1000350/P1072634" xmlDataType="decimal"/>
    </xmlCellPr>
  </singleXmlCell>
  <singleXmlCell id="195" r="H34" connectionId="0">
    <xmlCellPr id="1" uniqueName="P1072635">
      <xmlPr mapId="1" xpath="/PFI-IZD-KI/ISD-KI_1000350/P1072635" xmlDataType="decimal"/>
    </xmlCellPr>
  </singleXmlCell>
  <singleXmlCell id="196" r="I34" connectionId="0">
    <xmlCellPr id="1" uniqueName="P1072636">
      <xmlPr mapId="1" xpath="/PFI-IZD-KI/ISD-KI_1000350/P1072636" xmlDataType="decimal"/>
    </xmlCellPr>
  </singleXmlCell>
  <singleXmlCell id="197" r="H35" connectionId="0">
    <xmlCellPr id="1" uniqueName="P1072637">
      <xmlPr mapId="1" xpath="/PFI-IZD-KI/ISD-KI_1000350/P1072637" xmlDataType="decimal"/>
    </xmlCellPr>
  </singleXmlCell>
  <singleXmlCell id="198" r="I35" connectionId="0">
    <xmlCellPr id="1" uniqueName="P1072638">
      <xmlPr mapId="1" xpath="/PFI-IZD-KI/ISD-KI_1000350/P1072638" xmlDataType="decimal"/>
    </xmlCellPr>
  </singleXmlCell>
  <singleXmlCell id="199" r="H36" connectionId="0">
    <xmlCellPr id="1" uniqueName="P1072639">
      <xmlPr mapId="1" xpath="/PFI-IZD-KI/ISD-KI_1000350/P1072639" xmlDataType="decimal"/>
    </xmlCellPr>
  </singleXmlCell>
  <singleXmlCell id="200" r="I36" connectionId="0">
    <xmlCellPr id="1" uniqueName="P1072640">
      <xmlPr mapId="1" xpath="/PFI-IZD-KI/ISD-KI_1000350/P1072640" xmlDataType="decimal"/>
    </xmlCellPr>
  </singleXmlCell>
  <singleXmlCell id="201" r="H37" connectionId="0">
    <xmlCellPr id="1" uniqueName="P1072641">
      <xmlPr mapId="1" xpath="/PFI-IZD-KI/ISD-KI_1000350/P1072641" xmlDataType="decimal"/>
    </xmlCellPr>
  </singleXmlCell>
  <singleXmlCell id="202" r="I37" connectionId="0">
    <xmlCellPr id="1" uniqueName="P1072642">
      <xmlPr mapId="1" xpath="/PFI-IZD-KI/ISD-KI_1000350/P1072642" xmlDataType="decimal"/>
    </xmlCellPr>
  </singleXmlCell>
  <singleXmlCell id="203" r="H38" connectionId="0">
    <xmlCellPr id="1" uniqueName="P1072643">
      <xmlPr mapId="1" xpath="/PFI-IZD-KI/ISD-KI_1000350/P1072643" xmlDataType="decimal"/>
    </xmlCellPr>
  </singleXmlCell>
  <singleXmlCell id="204" r="I38" connectionId="0">
    <xmlCellPr id="1" uniqueName="P1072644">
      <xmlPr mapId="1" xpath="/PFI-IZD-KI/ISD-KI_1000350/P1072644" xmlDataType="decimal"/>
    </xmlCellPr>
  </singleXmlCell>
  <singleXmlCell id="205" r="H39" connectionId="0">
    <xmlCellPr id="1" uniqueName="P1072645">
      <xmlPr mapId="1" xpath="/PFI-IZD-KI/ISD-KI_1000350/P1072645" xmlDataType="decimal"/>
    </xmlCellPr>
  </singleXmlCell>
  <singleXmlCell id="206" r="I39" connectionId="0">
    <xmlCellPr id="1" uniqueName="P1072646">
      <xmlPr mapId="1" xpath="/PFI-IZD-KI/ISD-KI_1000350/P1072646" xmlDataType="decimal"/>
    </xmlCellPr>
  </singleXmlCell>
  <singleXmlCell id="207" r="H40" connectionId="0">
    <xmlCellPr id="1" uniqueName="P1072647">
      <xmlPr mapId="1" xpath="/PFI-IZD-KI/ISD-KI_1000350/P1072647" xmlDataType="decimal"/>
    </xmlCellPr>
  </singleXmlCell>
  <singleXmlCell id="208" r="I40" connectionId="0">
    <xmlCellPr id="1" uniqueName="P1072648">
      <xmlPr mapId="1" xpath="/PFI-IZD-KI/ISD-KI_1000350/P1072648" xmlDataType="decimal"/>
    </xmlCellPr>
  </singleXmlCell>
  <singleXmlCell id="209" r="H41" connectionId="0">
    <xmlCellPr id="1" uniqueName="P1072649">
      <xmlPr mapId="1" xpath="/PFI-IZD-KI/ISD-KI_1000350/P1072649" xmlDataType="decimal"/>
    </xmlCellPr>
  </singleXmlCell>
  <singleXmlCell id="210" r="I41" connectionId="0">
    <xmlCellPr id="1" uniqueName="P1072650">
      <xmlPr mapId="1" xpath="/PFI-IZD-KI/ISD-KI_1000350/P1072650" xmlDataType="decimal"/>
    </xmlCellPr>
  </singleXmlCell>
  <singleXmlCell id="211" r="H43" connectionId="0">
    <xmlCellPr id="1" uniqueName="P1072651">
      <xmlPr mapId="1" xpath="/PFI-IZD-KI/ISD-KI_1000350/P1072651" xmlDataType="decimal"/>
    </xmlCellPr>
  </singleXmlCell>
  <singleXmlCell id="212" r="I43" connectionId="0">
    <xmlCellPr id="1" uniqueName="P1072652">
      <xmlPr mapId="1" xpath="/PFI-IZD-KI/ISD-KI_1000350/P1072652" xmlDataType="decimal"/>
    </xmlCellPr>
  </singleXmlCell>
  <singleXmlCell id="213" r="H44" connectionId="0">
    <xmlCellPr id="1" uniqueName="P1072653">
      <xmlPr mapId="1" xpath="/PFI-IZD-KI/ISD-KI_1000350/P1072653" xmlDataType="decimal"/>
    </xmlCellPr>
  </singleXmlCell>
  <singleXmlCell id="214" r="I44" connectionId="0">
    <xmlCellPr id="1" uniqueName="P1072654">
      <xmlPr mapId="1" xpath="/PFI-IZD-KI/ISD-KI_1000350/P1072654" xmlDataType="decimal"/>
    </xmlCellPr>
  </singleXmlCell>
  <singleXmlCell id="215" r="H45" connectionId="0">
    <xmlCellPr id="1" uniqueName="P1072655">
      <xmlPr mapId="1" xpath="/PFI-IZD-KI/ISD-KI_1000350/P1072655" xmlDataType="decimal"/>
    </xmlCellPr>
  </singleXmlCell>
  <singleXmlCell id="216" r="I45" connectionId="0">
    <xmlCellPr id="1" uniqueName="P1072656">
      <xmlPr mapId="1" xpath="/PFI-IZD-KI/ISD-KI_1000350/P1072656" xmlDataType="decimal"/>
    </xmlCellPr>
  </singleXmlCell>
  <singleXmlCell id="217" r="H46" connectionId="0">
    <xmlCellPr id="1" uniqueName="P1072657">
      <xmlPr mapId="1" xpath="/PFI-IZD-KI/ISD-KI_1000350/P1072657" xmlDataType="decimal"/>
    </xmlCellPr>
  </singleXmlCell>
  <singleXmlCell id="218" r="I46" connectionId="0">
    <xmlCellPr id="1" uniqueName="P1072658">
      <xmlPr mapId="1" xpath="/PFI-IZD-KI/ISD-KI_1000350/P1072658" xmlDataType="decimal"/>
    </xmlCellPr>
  </singleXmlCell>
  <singleXmlCell id="219" r="H47" connectionId="0">
    <xmlCellPr id="1" uniqueName="P1072659">
      <xmlPr mapId="1" xpath="/PFI-IZD-KI/ISD-KI_1000350/P1072659" xmlDataType="decimal"/>
    </xmlCellPr>
  </singleXmlCell>
  <singleXmlCell id="220" r="I47" connectionId="0">
    <xmlCellPr id="1" uniqueName="P1072660">
      <xmlPr mapId="1" xpath="/PFI-IZD-KI/ISD-KI_1000350/P1072660" xmlDataType="decimal"/>
    </xmlCellPr>
  </singleXmlCell>
  <singleXmlCell id="221" r="H48" connectionId="0">
    <xmlCellPr id="1" uniqueName="P1072661">
      <xmlPr mapId="1" xpath="/PFI-IZD-KI/ISD-KI_1000350/P1072661" xmlDataType="decimal"/>
    </xmlCellPr>
  </singleXmlCell>
  <singleXmlCell id="222" r="I48" connectionId="0">
    <xmlCellPr id="1" uniqueName="P1072662">
      <xmlPr mapId="1" xpath="/PFI-IZD-KI/ISD-KI_1000350/P1072662" xmlDataType="decimal"/>
    </xmlCellPr>
  </singleXmlCell>
  <singleXmlCell id="223" r="H49" connectionId="0">
    <xmlCellPr id="1" uniqueName="P1072663">
      <xmlPr mapId="1" xpath="/PFI-IZD-KI/ISD-KI_1000350/P1072663" xmlDataType="decimal"/>
    </xmlCellPr>
  </singleXmlCell>
  <singleXmlCell id="224" r="I49" connectionId="0">
    <xmlCellPr id="1" uniqueName="P1072664">
      <xmlPr mapId="1" xpath="/PFI-IZD-KI/ISD-KI_1000350/P1072664" xmlDataType="decimal"/>
    </xmlCellPr>
  </singleXmlCell>
  <singleXmlCell id="225" r="H50" connectionId="0">
    <xmlCellPr id="1" uniqueName="P1072665">
      <xmlPr mapId="1" xpath="/PFI-IZD-KI/ISD-KI_1000350/P1072665" xmlDataType="decimal"/>
    </xmlCellPr>
  </singleXmlCell>
  <singleXmlCell id="226" r="I50" connectionId="0">
    <xmlCellPr id="1" uniqueName="P1072666">
      <xmlPr mapId="1" xpath="/PFI-IZD-KI/ISD-KI_1000350/P1072666" xmlDataType="decimal"/>
    </xmlCellPr>
  </singleXmlCell>
  <singleXmlCell id="227" r="H51" connectionId="0">
    <xmlCellPr id="1" uniqueName="P1072667">
      <xmlPr mapId="1" xpath="/PFI-IZD-KI/ISD-KI_1000350/P1072667" xmlDataType="decimal"/>
    </xmlCellPr>
  </singleXmlCell>
  <singleXmlCell id="228" r="I51" connectionId="0">
    <xmlCellPr id="1" uniqueName="P1072668">
      <xmlPr mapId="1" xpath="/PFI-IZD-KI/ISD-KI_1000350/P1072668" xmlDataType="decimal"/>
    </xmlCellPr>
  </singleXmlCell>
  <singleXmlCell id="229" r="H52" connectionId="0">
    <xmlCellPr id="1" uniqueName="P1072669">
      <xmlPr mapId="1" xpath="/PFI-IZD-KI/ISD-KI_1000350/P1072669" xmlDataType="decimal"/>
    </xmlCellPr>
  </singleXmlCell>
  <singleXmlCell id="230" r="I52" connectionId="0">
    <xmlCellPr id="1" uniqueName="P1072670">
      <xmlPr mapId="1" xpath="/PFI-IZD-KI/ISD-KI_1000350/P1072670" xmlDataType="decimal"/>
    </xmlCellPr>
  </singleXmlCell>
  <singleXmlCell id="231" r="H53" connectionId="0">
    <xmlCellPr id="1" uniqueName="P1072671">
      <xmlPr mapId="1" xpath="/PFI-IZD-KI/ISD-KI_1000350/P1072671" xmlDataType="decimal"/>
    </xmlCellPr>
  </singleXmlCell>
  <singleXmlCell id="232" r="I53" connectionId="0">
    <xmlCellPr id="1" uniqueName="P1072672">
      <xmlPr mapId="1" xpath="/PFI-IZD-KI/ISD-KI_1000350/P1072672" xmlDataType="decimal"/>
    </xmlCellPr>
  </singleXmlCell>
  <singleXmlCell id="233" r="H54" connectionId="0">
    <xmlCellPr id="1" uniqueName="P1072673">
      <xmlPr mapId="1" xpath="/PFI-IZD-KI/ISD-KI_1000350/P1072673" xmlDataType="decimal"/>
    </xmlCellPr>
  </singleXmlCell>
  <singleXmlCell id="234" r="I54" connectionId="0">
    <xmlCellPr id="1" uniqueName="P1072674">
      <xmlPr mapId="1" xpath="/PFI-IZD-KI/ISD-KI_1000350/P1072674" xmlDataType="decimal"/>
    </xmlCellPr>
  </singleXmlCell>
  <singleXmlCell id="235" r="H55" connectionId="0">
    <xmlCellPr id="1" uniqueName="P1072675">
      <xmlPr mapId="1" xpath="/PFI-IZD-KI/ISD-KI_1000350/P1072675" xmlDataType="decimal"/>
    </xmlCellPr>
  </singleXmlCell>
  <singleXmlCell id="236" r="I55" connectionId="0">
    <xmlCellPr id="1" uniqueName="P1072676">
      <xmlPr mapId="1" xpath="/PFI-IZD-KI/ISD-KI_1000350/P1072676" xmlDataType="decimal"/>
    </xmlCellPr>
  </singleXmlCell>
  <singleXmlCell id="237" r="H56" connectionId="0">
    <xmlCellPr id="1" uniqueName="P1072677">
      <xmlPr mapId="1" xpath="/PFI-IZD-KI/ISD-KI_1000350/P1072677" xmlDataType="decimal"/>
    </xmlCellPr>
  </singleXmlCell>
  <singleXmlCell id="238" r="I56" connectionId="0">
    <xmlCellPr id="1" uniqueName="P1072678">
      <xmlPr mapId="1" xpath="/PFI-IZD-KI/ISD-KI_1000350/P1072678" xmlDataType="decimal"/>
    </xmlCellPr>
  </singleXmlCell>
  <singleXmlCell id="239" r="H57" connectionId="0">
    <xmlCellPr id="1" uniqueName="P1072679">
      <xmlPr mapId="1" xpath="/PFI-IZD-KI/ISD-KI_1000350/P1072679" xmlDataType="decimal"/>
    </xmlCellPr>
  </singleXmlCell>
  <singleXmlCell id="240" r="I57" connectionId="0">
    <xmlCellPr id="1" uniqueName="P1072680">
      <xmlPr mapId="1" xpath="/PFI-IZD-KI/ISD-KI_1000350/P1072680" xmlDataType="decimal"/>
    </xmlCellPr>
  </singleXmlCell>
  <singleXmlCell id="241" r="H58" connectionId="0">
    <xmlCellPr id="1" uniqueName="P1072681">
      <xmlPr mapId="1" xpath="/PFI-IZD-KI/ISD-KI_1000350/P1072681" xmlDataType="decimal"/>
    </xmlCellPr>
  </singleXmlCell>
  <singleXmlCell id="242" r="I58" connectionId="0">
    <xmlCellPr id="1" uniqueName="P1072682">
      <xmlPr mapId="1" xpath="/PFI-IZD-KI/ISD-KI_1000350/P1072682" xmlDataType="decimal"/>
    </xmlCellPr>
  </singleXmlCell>
  <singleXmlCell id="243" r="H59" connectionId="0">
    <xmlCellPr id="1" uniqueName="P1072683">
      <xmlPr mapId="1" xpath="/PFI-IZD-KI/ISD-KI_1000350/P1072683" xmlDataType="decimal"/>
    </xmlCellPr>
  </singleXmlCell>
  <singleXmlCell id="244" r="I59" connectionId="0">
    <xmlCellPr id="1" uniqueName="P1072684">
      <xmlPr mapId="1" xpath="/PFI-IZD-KI/ISD-KI_1000350/P1072684" xmlDataType="decimal"/>
    </xmlCellPr>
  </singleXmlCell>
  <singleXmlCell id="245" r="H60" connectionId="0">
    <xmlCellPr id="1" uniqueName="P1072685">
      <xmlPr mapId="1" xpath="/PFI-IZD-KI/ISD-KI_1000350/P1072685" xmlDataType="decimal"/>
    </xmlCellPr>
  </singleXmlCell>
  <singleXmlCell id="246" r="I60" connectionId="0">
    <xmlCellPr id="1" uniqueName="P1072686">
      <xmlPr mapId="1" xpath="/PFI-IZD-KI/ISD-KI_1000350/P1072686" xmlDataType="decimal"/>
    </xmlCellPr>
  </singleXmlCell>
  <singleXmlCell id="247" r="H61" connectionId="0">
    <xmlCellPr id="1" uniqueName="P1072687">
      <xmlPr mapId="1" xpath="/PFI-IZD-KI/ISD-KI_1000350/P1072687" xmlDataType="decimal"/>
    </xmlCellPr>
  </singleXmlCell>
  <singleXmlCell id="248" r="I61" connectionId="0">
    <xmlCellPr id="1" uniqueName="P1072688">
      <xmlPr mapId="1" xpath="/PFI-IZD-KI/ISD-KI_1000350/P1072688" xmlDataType="decimal"/>
    </xmlCellPr>
  </singleXmlCell>
  <singleXmlCell id="249" r="H62" connectionId="0">
    <xmlCellPr id="1" uniqueName="P1072689">
      <xmlPr mapId="1" xpath="/PFI-IZD-KI/ISD-KI_1000350/P1072689" xmlDataType="decimal"/>
    </xmlCellPr>
  </singleXmlCell>
  <singleXmlCell id="250" r="I62" connectionId="0">
    <xmlCellPr id="1" uniqueName="P1072690">
      <xmlPr mapId="1" xpath="/PFI-IZD-KI/ISD-KI_1000350/P1072690" xmlDataType="decimal"/>
    </xmlCellPr>
  </singleXmlCell>
  <singleXmlCell id="251" r="H63" connectionId="0">
    <xmlCellPr id="1" uniqueName="P1072691">
      <xmlPr mapId="1" xpath="/PFI-IZD-KI/ISD-KI_1000350/P1072691" xmlDataType="decimal"/>
    </xmlCellPr>
  </singleXmlCell>
  <singleXmlCell id="252" r="I63" connectionId="0">
    <xmlCellPr id="1" uniqueName="P1072692">
      <xmlPr mapId="1" xpath="/PFI-IZD-KI/ISD-KI_1000350/P1072692" xmlDataType="decimal"/>
    </xmlCellPr>
  </singleXmlCell>
  <singleXmlCell id="253" r="H64" connectionId="0">
    <xmlCellPr id="1" uniqueName="P1072693">
      <xmlPr mapId="1" xpath="/PFI-IZD-KI/ISD-KI_1000350/P1072693" xmlDataType="decimal"/>
    </xmlCellPr>
  </singleXmlCell>
  <singleXmlCell id="254" r="I64" connectionId="0">
    <xmlCellPr id="1" uniqueName="P1072694">
      <xmlPr mapId="1" xpath="/PFI-IZD-KI/ISD-KI_1000350/P1072694" xmlDataType="decimal"/>
    </xmlCellPr>
  </singleXmlCell>
  <singleXmlCell id="255" r="H65" connectionId="0">
    <xmlCellPr id="1" uniqueName="P1072695">
      <xmlPr mapId="1" xpath="/PFI-IZD-KI/ISD-KI_1000350/P1072695" xmlDataType="decimal"/>
    </xmlCellPr>
  </singleXmlCell>
  <singleXmlCell id="256" r="I65" connectionId="0">
    <xmlCellPr id="1" uniqueName="P1072696">
      <xmlPr mapId="1" xpath="/PFI-IZD-KI/ISD-KI_1000350/P1072696" xmlDataType="decimal"/>
    </xmlCellPr>
  </singleXmlCell>
  <singleXmlCell id="257" r="H66" connectionId="0">
    <xmlCellPr id="1" uniqueName="P1072697">
      <xmlPr mapId="1" xpath="/PFI-IZD-KI/ISD-KI_1000350/P1072697" xmlDataType="decimal"/>
    </xmlCellPr>
  </singleXmlCell>
  <singleXmlCell id="258" r="I66" connectionId="0">
    <xmlCellPr id="1" uniqueName="P1072698">
      <xmlPr mapId="1" xpath="/PFI-IZD-KI/ISD-KI_1000350/P1072698" xmlDataType="decimal"/>
    </xmlCellPr>
  </singleXmlCell>
  <singleXmlCell id="259" r="H67" connectionId="0">
    <xmlCellPr id="1" uniqueName="P1072699">
      <xmlPr mapId="1" xpath="/PFI-IZD-KI/ISD-KI_1000350/P1072699" xmlDataType="decimal"/>
    </xmlCellPr>
  </singleXmlCell>
  <singleXmlCell id="260" r="I67" connectionId="0">
    <xmlCellPr id="1" uniqueName="P1072700">
      <xmlPr mapId="1" xpath="/PFI-IZD-KI/ISD-KI_1000350/P1072700" xmlDataType="decimal"/>
    </xmlCellPr>
  </singleXmlCell>
  <singleXmlCell id="261" r="H68" connectionId="0">
    <xmlCellPr id="1" uniqueName="P1072701">
      <xmlPr mapId="1" xpath="/PFI-IZD-KI/ISD-KI_1000350/P1072701" xmlDataType="decimal"/>
    </xmlCellPr>
  </singleXmlCell>
  <singleXmlCell id="262" r="I68" connectionId="0">
    <xmlCellPr id="1" uniqueName="P1072702">
      <xmlPr mapId="1" xpath="/PFI-IZD-KI/ISD-KI_1000350/P1072702" xmlDataType="decimal"/>
    </xmlCellPr>
  </singleXmlCell>
</singleXmlCells>
</file>

<file path=xl/tables/tableSingleCells4.xml><?xml version="1.0" encoding="utf-8"?>
<singleXmlCells xmlns="http://schemas.openxmlformats.org/spreadsheetml/2006/main">
  <singleXmlCell id="263" r="H8" connectionId="0">
    <xmlCellPr id="1" uniqueName="P1071697">
      <xmlPr mapId="1" xpath="/PFI-IZD-KI/INT_1000337/P1071697" xmlDataType="decimal"/>
    </xmlCellPr>
  </singleXmlCell>
  <singleXmlCell id="264" r="I8" connectionId="0">
    <xmlCellPr id="1" uniqueName="P1071698">
      <xmlPr mapId="1" xpath="/PFI-IZD-KI/INT_1000337/P1071698" xmlDataType="decimal"/>
    </xmlCellPr>
  </singleXmlCell>
  <singleXmlCell id="265" r="H9" connectionId="0">
    <xmlCellPr id="1" uniqueName="P1071699">
      <xmlPr mapId="1" xpath="/PFI-IZD-KI/INT_1000337/P1071699" xmlDataType="decimal"/>
    </xmlCellPr>
  </singleXmlCell>
  <singleXmlCell id="266" r="I9" connectionId="0">
    <xmlCellPr id="1" uniqueName="P1071700">
      <xmlPr mapId="1" xpath="/PFI-IZD-KI/INT_1000337/P1071700" xmlDataType="decimal"/>
    </xmlCellPr>
  </singleXmlCell>
  <singleXmlCell id="267" r="H10" connectionId="0">
    <xmlCellPr id="1" uniqueName="P1071701">
      <xmlPr mapId="1" xpath="/PFI-IZD-KI/INT_1000337/P1071701" xmlDataType="decimal"/>
    </xmlCellPr>
  </singleXmlCell>
  <singleXmlCell id="268" r="I10" connectionId="0">
    <xmlCellPr id="1" uniqueName="P1071702">
      <xmlPr mapId="1" xpath="/PFI-IZD-KI/INT_1000337/P1071702" xmlDataType="decimal"/>
    </xmlCellPr>
  </singleXmlCell>
  <singleXmlCell id="269" r="H11" connectionId="0">
    <xmlCellPr id="1" uniqueName="P1071703">
      <xmlPr mapId="1" xpath="/PFI-IZD-KI/INT_1000337/P1071703" xmlDataType="decimal"/>
    </xmlCellPr>
  </singleXmlCell>
  <singleXmlCell id="270" r="I11" connectionId="0">
    <xmlCellPr id="1" uniqueName="P1071704">
      <xmlPr mapId="1" xpath="/PFI-IZD-KI/INT_1000337/P1071704" xmlDataType="decimal"/>
    </xmlCellPr>
  </singleXmlCell>
  <singleXmlCell id="271" r="H12" connectionId="0">
    <xmlCellPr id="1" uniqueName="P1071705">
      <xmlPr mapId="1" xpath="/PFI-IZD-KI/INT_1000337/P1071705" xmlDataType="decimal"/>
    </xmlCellPr>
  </singleXmlCell>
  <singleXmlCell id="272" r="I12" connectionId="0">
    <xmlCellPr id="1" uniqueName="P1071706">
      <xmlPr mapId="1" xpath="/PFI-IZD-KI/INT_1000337/P1071706" xmlDataType="decimal"/>
    </xmlCellPr>
  </singleXmlCell>
  <singleXmlCell id="273" r="H13" connectionId="0">
    <xmlCellPr id="1" uniqueName="P1071707">
      <xmlPr mapId="1" xpath="/PFI-IZD-KI/INT_1000337/P1071707" xmlDataType="decimal"/>
    </xmlCellPr>
  </singleXmlCell>
  <singleXmlCell id="274" r="I13" connectionId="0">
    <xmlCellPr id="1" uniqueName="P1071708">
      <xmlPr mapId="1" xpath="/PFI-IZD-KI/INT_1000337/P1071708" xmlDataType="decimal"/>
    </xmlCellPr>
  </singleXmlCell>
  <singleXmlCell id="275" r="H14" connectionId="0">
    <xmlCellPr id="1" uniqueName="P1071709">
      <xmlPr mapId="1" xpath="/PFI-IZD-KI/INT_1000337/P1071709" xmlDataType="decimal"/>
    </xmlCellPr>
  </singleXmlCell>
  <singleXmlCell id="276" r="I14" connectionId="0">
    <xmlCellPr id="1" uniqueName="P1071710">
      <xmlPr mapId="1" xpath="/PFI-IZD-KI/INT_1000337/P1071710" xmlDataType="decimal"/>
    </xmlCellPr>
  </singleXmlCell>
  <singleXmlCell id="277" r="H15" connectionId="0">
    <xmlCellPr id="1" uniqueName="P1071711">
      <xmlPr mapId="1" xpath="/PFI-IZD-KI/INT_1000337/P1071711" xmlDataType="decimal"/>
    </xmlCellPr>
  </singleXmlCell>
  <singleXmlCell id="278" r="I15" connectionId="0">
    <xmlCellPr id="1" uniqueName="P1071712">
      <xmlPr mapId="1" xpath="/PFI-IZD-KI/INT_1000337/P1071712" xmlDataType="decimal"/>
    </xmlCellPr>
  </singleXmlCell>
  <singleXmlCell id="279" r="H17" connectionId="0">
    <xmlCellPr id="1" uniqueName="P1071713">
      <xmlPr mapId="1" xpath="/PFI-IZD-KI/INT_1000337/P1071713" xmlDataType="decimal"/>
    </xmlCellPr>
  </singleXmlCell>
  <singleXmlCell id="280" r="I17" connectionId="0">
    <xmlCellPr id="1" uniqueName="P1071714">
      <xmlPr mapId="1" xpath="/PFI-IZD-KI/INT_1000337/P1071714" xmlDataType="decimal"/>
    </xmlCellPr>
  </singleXmlCell>
  <singleXmlCell id="281" r="H19" connectionId="0">
    <xmlCellPr id="1" uniqueName="P1071715">
      <xmlPr mapId="1" xpath="/PFI-IZD-KI/INT_1000337/P1071715" xmlDataType="decimal"/>
    </xmlCellPr>
  </singleXmlCell>
  <singleXmlCell id="282" r="I19" connectionId="0">
    <xmlCellPr id="1" uniqueName="P1071716">
      <xmlPr mapId="1" xpath="/PFI-IZD-KI/INT_1000337/P1071716" xmlDataType="decimal"/>
    </xmlCellPr>
  </singleXmlCell>
  <singleXmlCell id="283" r="H20" connectionId="0">
    <xmlCellPr id="1" uniqueName="P1071717">
      <xmlPr mapId="1" xpath="/PFI-IZD-KI/INT_1000337/P1071717" xmlDataType="decimal"/>
    </xmlCellPr>
  </singleXmlCell>
  <singleXmlCell id="284" r="I20" connectionId="0">
    <xmlCellPr id="1" uniqueName="P1071718">
      <xmlPr mapId="1" xpath="/PFI-IZD-KI/INT_1000337/P1071718" xmlDataType="decimal"/>
    </xmlCellPr>
  </singleXmlCell>
  <singleXmlCell id="285" r="H21" connectionId="0">
    <xmlCellPr id="1" uniqueName="P1071719">
      <xmlPr mapId="1" xpath="/PFI-IZD-KI/INT_1000337/P1071719" xmlDataType="decimal"/>
    </xmlCellPr>
  </singleXmlCell>
  <singleXmlCell id="286" r="I21" connectionId="0">
    <xmlCellPr id="1" uniqueName="P1071720">
      <xmlPr mapId="1" xpath="/PFI-IZD-KI/INT_1000337/P1071720" xmlDataType="decimal"/>
    </xmlCellPr>
  </singleXmlCell>
  <singleXmlCell id="287" r="H22" connectionId="0">
    <xmlCellPr id="1" uniqueName="P1071721">
      <xmlPr mapId="1" xpath="/PFI-IZD-KI/INT_1000337/P1071721" xmlDataType="decimal"/>
    </xmlCellPr>
  </singleXmlCell>
  <singleXmlCell id="288" r="I22" connectionId="0">
    <xmlCellPr id="1" uniqueName="P1071722">
      <xmlPr mapId="1" xpath="/PFI-IZD-KI/INT_1000337/P1071722" xmlDataType="decimal"/>
    </xmlCellPr>
  </singleXmlCell>
  <singleXmlCell id="289" r="H23" connectionId="0">
    <xmlCellPr id="1" uniqueName="P1071723">
      <xmlPr mapId="1" xpath="/PFI-IZD-KI/INT_1000337/P1071723" xmlDataType="decimal"/>
    </xmlCellPr>
  </singleXmlCell>
  <singleXmlCell id="290" r="I23" connectionId="0">
    <xmlCellPr id="1" uniqueName="P1071724">
      <xmlPr mapId="1" xpath="/PFI-IZD-KI/INT_1000337/P1071724" xmlDataType="decimal"/>
    </xmlCellPr>
  </singleXmlCell>
  <singleXmlCell id="291" r="H25" connectionId="0">
    <xmlCellPr id="1" uniqueName="P1071725">
      <xmlPr mapId="1" xpath="/PFI-IZD-KI/INT_1000337/P1071725" xmlDataType="decimal"/>
    </xmlCellPr>
  </singleXmlCell>
  <singleXmlCell id="292" r="I25" connectionId="0">
    <xmlCellPr id="1" uniqueName="P1071726">
      <xmlPr mapId="1" xpath="/PFI-IZD-KI/INT_1000337/P1071726" xmlDataType="decimal"/>
    </xmlCellPr>
  </singleXmlCell>
  <singleXmlCell id="293" r="H26" connectionId="0">
    <xmlCellPr id="1" uniqueName="P1071727">
      <xmlPr mapId="1" xpath="/PFI-IZD-KI/INT_1000337/P1071727" xmlDataType="decimal"/>
    </xmlCellPr>
  </singleXmlCell>
  <singleXmlCell id="294" r="I26" connectionId="0">
    <xmlCellPr id="1" uniqueName="P1071728">
      <xmlPr mapId="1" xpath="/PFI-IZD-KI/INT_1000337/P1071728" xmlDataType="decimal"/>
    </xmlCellPr>
  </singleXmlCell>
  <singleXmlCell id="295" r="H27" connectionId="0">
    <xmlCellPr id="1" uniqueName="P1071729">
      <xmlPr mapId="1" xpath="/PFI-IZD-KI/INT_1000337/P1071729" xmlDataType="decimal"/>
    </xmlCellPr>
  </singleXmlCell>
  <singleXmlCell id="296" r="I27" connectionId="0">
    <xmlCellPr id="1" uniqueName="P1071730">
      <xmlPr mapId="1" xpath="/PFI-IZD-KI/INT_1000337/P1071730" xmlDataType="decimal"/>
    </xmlCellPr>
  </singleXmlCell>
  <singleXmlCell id="297" r="H28" connectionId="0">
    <xmlCellPr id="1" uniqueName="P1071731">
      <xmlPr mapId="1" xpath="/PFI-IZD-KI/INT_1000337/P1071731" xmlDataType="decimal"/>
    </xmlCellPr>
  </singleXmlCell>
  <singleXmlCell id="298" r="I28" connectionId="0">
    <xmlCellPr id="1" uniqueName="P1071732">
      <xmlPr mapId="1" xpath="/PFI-IZD-KI/INT_1000337/P1071732" xmlDataType="decimal"/>
    </xmlCellPr>
  </singleXmlCell>
  <singleXmlCell id="299" r="H29" connectionId="0">
    <xmlCellPr id="1" uniqueName="P1071733">
      <xmlPr mapId="1" xpath="/PFI-IZD-KI/INT_1000337/P1071733" xmlDataType="decimal"/>
    </xmlCellPr>
  </singleXmlCell>
  <singleXmlCell id="300" r="I29" connectionId="0">
    <xmlCellPr id="1" uniqueName="P1071734">
      <xmlPr mapId="1" xpath="/PFI-IZD-KI/INT_1000337/P1071734" xmlDataType="decimal"/>
    </xmlCellPr>
  </singleXmlCell>
  <singleXmlCell id="301" r="H30" connectionId="0">
    <xmlCellPr id="1" uniqueName="P1071735">
      <xmlPr mapId="1" xpath="/PFI-IZD-KI/INT_1000337/P1071735" xmlDataType="decimal"/>
    </xmlCellPr>
  </singleXmlCell>
  <singleXmlCell id="302" r="I30" connectionId="0">
    <xmlCellPr id="1" uniqueName="P1071736">
      <xmlPr mapId="1" xpath="/PFI-IZD-KI/INT_1000337/P1071736" xmlDataType="decimal"/>
    </xmlCellPr>
  </singleXmlCell>
  <singleXmlCell id="303" r="H31" connectionId="0">
    <xmlCellPr id="1" uniqueName="P1071737">
      <xmlPr mapId="1" xpath="/PFI-IZD-KI/INT_1000337/P1071737" xmlDataType="decimal"/>
    </xmlCellPr>
  </singleXmlCell>
  <singleXmlCell id="304" r="I31" connectionId="0">
    <xmlCellPr id="1" uniqueName="P1071738">
      <xmlPr mapId="1" xpath="/PFI-IZD-KI/INT_1000337/P1071738" xmlDataType="decimal"/>
    </xmlCellPr>
  </singleXmlCell>
  <singleXmlCell id="305" r="H32" connectionId="0">
    <xmlCellPr id="1" uniqueName="P1071739">
      <xmlPr mapId="1" xpath="/PFI-IZD-KI/INT_1000337/P1071739" xmlDataType="decimal"/>
    </xmlCellPr>
  </singleXmlCell>
  <singleXmlCell id="306" r="I32" connectionId="0">
    <xmlCellPr id="1" uniqueName="P1071740">
      <xmlPr mapId="1" xpath="/PFI-IZD-KI/INT_1000337/P1071740" xmlDataType="decimal"/>
    </xmlCellPr>
  </singleXmlCell>
  <singleXmlCell id="307" r="H33" connectionId="0">
    <xmlCellPr id="1" uniqueName="P1071741">
      <xmlPr mapId="1" xpath="/PFI-IZD-KI/INT_1000337/P1071741" xmlDataType="decimal"/>
    </xmlCellPr>
  </singleXmlCell>
  <singleXmlCell id="308" r="I33" connectionId="0">
    <xmlCellPr id="1" uniqueName="P1071742">
      <xmlPr mapId="1" xpath="/PFI-IZD-KI/INT_1000337/P1071742" xmlDataType="decimal"/>
    </xmlCellPr>
  </singleXmlCell>
  <singleXmlCell id="309" r="H34" connectionId="0">
    <xmlCellPr id="1" uniqueName="P1071743">
      <xmlPr mapId="1" xpath="/PFI-IZD-KI/INT_1000337/P1071743" xmlDataType="decimal"/>
    </xmlCellPr>
  </singleXmlCell>
  <singleXmlCell id="310" r="I34" connectionId="0">
    <xmlCellPr id="1" uniqueName="P1071744">
      <xmlPr mapId="1" xpath="/PFI-IZD-KI/INT_1000337/P1071744" xmlDataType="decimal"/>
    </xmlCellPr>
  </singleXmlCell>
  <singleXmlCell id="311" r="H35" connectionId="0">
    <xmlCellPr id="1" uniqueName="P1071745">
      <xmlPr mapId="1" xpath="/PFI-IZD-KI/INT_1000337/P1071745" xmlDataType="decimal"/>
    </xmlCellPr>
  </singleXmlCell>
  <singleXmlCell id="312" r="I35" connectionId="0">
    <xmlCellPr id="1" uniqueName="P1071746">
      <xmlPr mapId="1" xpath="/PFI-IZD-KI/INT_1000337/P1071746" xmlDataType="decimal"/>
    </xmlCellPr>
  </singleXmlCell>
  <singleXmlCell id="313" r="H36" connectionId="0">
    <xmlCellPr id="1" uniqueName="P1071747">
      <xmlPr mapId="1" xpath="/PFI-IZD-KI/INT_1000337/P1071747" xmlDataType="decimal"/>
    </xmlCellPr>
  </singleXmlCell>
  <singleXmlCell id="314" r="I36" connectionId="0">
    <xmlCellPr id="1" uniqueName="P1071748">
      <xmlPr mapId="1" xpath="/PFI-IZD-KI/INT_1000337/P1071748" xmlDataType="decimal"/>
    </xmlCellPr>
  </singleXmlCell>
  <singleXmlCell id="315" r="H37" connectionId="0">
    <xmlCellPr id="1" uniqueName="P1071749">
      <xmlPr mapId="1" xpath="/PFI-IZD-KI/INT_1000337/P1071749" xmlDataType="decimal"/>
    </xmlCellPr>
  </singleXmlCell>
  <singleXmlCell id="316" r="I37" connectionId="0">
    <xmlCellPr id="1" uniqueName="P1071750">
      <xmlPr mapId="1" xpath="/PFI-IZD-KI/INT_1000337/P1071750" xmlDataType="decimal"/>
    </xmlCellPr>
  </singleXmlCell>
  <singleXmlCell id="319" r="H38" connectionId="0">
    <xmlCellPr id="1" uniqueName="P1071751">
      <xmlPr mapId="1" xpath="/PFI-IZD-KI/INT_1000337/P1071751" xmlDataType="decimal"/>
    </xmlCellPr>
  </singleXmlCell>
  <singleXmlCell id="320" r="I38" connectionId="0">
    <xmlCellPr id="1" uniqueName="P1071752">
      <xmlPr mapId="1" xpath="/PFI-IZD-KI/INT_1000337/P1071752" xmlDataType="decimal"/>
    </xmlCellPr>
  </singleXmlCell>
  <singleXmlCell id="321" r="H39" connectionId="0">
    <xmlCellPr id="1" uniqueName="P1071753">
      <xmlPr mapId="1" xpath="/PFI-IZD-KI/INT_1000337/P1071753" xmlDataType="decimal"/>
    </xmlCellPr>
  </singleXmlCell>
  <singleXmlCell id="322" r="I39" connectionId="0">
    <xmlCellPr id="1" uniqueName="P1071754">
      <xmlPr mapId="1" xpath="/PFI-IZD-KI/INT_1000337/P1071754" xmlDataType="decimal"/>
    </xmlCellPr>
  </singleXmlCell>
  <singleXmlCell id="323" r="H40" connectionId="0">
    <xmlCellPr id="1" uniqueName="P1071755">
      <xmlPr mapId="1" xpath="/PFI-IZD-KI/INT_1000337/P1071755" xmlDataType="decimal"/>
    </xmlCellPr>
  </singleXmlCell>
  <singleXmlCell id="324" r="I40" connectionId="0">
    <xmlCellPr id="1" uniqueName="P1071756">
      <xmlPr mapId="1" xpath="/PFI-IZD-KI/INT_1000337/P1071756" xmlDataType="decimal"/>
    </xmlCellPr>
  </singleXmlCell>
  <singleXmlCell id="325" r="H41" connectionId="0">
    <xmlCellPr id="1" uniqueName="P1071757">
      <xmlPr mapId="1" xpath="/PFI-IZD-KI/INT_1000337/P1071757" xmlDataType="decimal"/>
    </xmlCellPr>
  </singleXmlCell>
  <singleXmlCell id="326" r="I41" connectionId="0">
    <xmlCellPr id="1" uniqueName="P1071758">
      <xmlPr mapId="1" xpath="/PFI-IZD-KI/INT_1000337/P1071758" xmlDataType="decimal"/>
    </xmlCellPr>
  </singleXmlCell>
  <singleXmlCell id="327" r="H42" connectionId="0">
    <xmlCellPr id="1" uniqueName="P1071759">
      <xmlPr mapId="1" xpath="/PFI-IZD-KI/INT_1000337/P1071759" xmlDataType="decimal"/>
    </xmlCellPr>
  </singleXmlCell>
  <singleXmlCell id="328" r="I42" connectionId="0">
    <xmlCellPr id="1" uniqueName="P1071760">
      <xmlPr mapId="1" xpath="/PFI-IZD-KI/INT_1000337/P1071760" xmlDataType="decimal"/>
    </xmlCellPr>
  </singleXmlCell>
  <singleXmlCell id="329" r="H43" connectionId="0">
    <xmlCellPr id="1" uniqueName="P1071761">
      <xmlPr mapId="1" xpath="/PFI-IZD-KI/INT_1000337/P1071761" xmlDataType="decimal"/>
    </xmlCellPr>
  </singleXmlCell>
  <singleXmlCell id="330" r="I43" connectionId="0">
    <xmlCellPr id="1" uniqueName="P1071762">
      <xmlPr mapId="1" xpath="/PFI-IZD-KI/INT_1000337/P1071762" xmlDataType="decimal"/>
    </xmlCellPr>
  </singleXmlCell>
  <singleXmlCell id="333" r="H44" connectionId="0">
    <xmlCellPr id="1" uniqueName="P1071763">
      <xmlPr mapId="1" xpath="/PFI-IZD-KI/INT_1000337/P1071763" xmlDataType="decimal"/>
    </xmlCellPr>
  </singleXmlCell>
  <singleXmlCell id="334" r="I44" connectionId="0">
    <xmlCellPr id="1" uniqueName="P1071764">
      <xmlPr mapId="1" xpath="/PFI-IZD-KI/INT_1000337/P1071764" xmlDataType="decimal"/>
    </xmlCellPr>
  </singleXmlCell>
  <singleXmlCell id="335" r="H46" connectionId="0">
    <xmlCellPr id="1" uniqueName="P1071765">
      <xmlPr mapId="1" xpath="/PFI-IZD-KI/INT_1000337/P1071765" xmlDataType="decimal"/>
    </xmlCellPr>
  </singleXmlCell>
  <singleXmlCell id="336" r="I46" connectionId="0">
    <xmlCellPr id="1" uniqueName="P1071766">
      <xmlPr mapId="1" xpath="/PFI-IZD-KI/INT_1000337/P1071766" xmlDataType="decimal"/>
    </xmlCellPr>
  </singleXmlCell>
  <singleXmlCell id="337" r="H47" connectionId="0">
    <xmlCellPr id="1" uniqueName="P1071767">
      <xmlPr mapId="1" xpath="/PFI-IZD-KI/INT_1000337/P1071767" xmlDataType="decimal"/>
    </xmlCellPr>
  </singleXmlCell>
  <singleXmlCell id="338" r="I47" connectionId="0">
    <xmlCellPr id="1" uniqueName="P1071768">
      <xmlPr mapId="1" xpath="/PFI-IZD-KI/INT_1000337/P1071768" xmlDataType="decimal"/>
    </xmlCellPr>
  </singleXmlCell>
  <singleXmlCell id="339" r="H48" connectionId="0">
    <xmlCellPr id="1" uniqueName="P1071769">
      <xmlPr mapId="1" xpath="/PFI-IZD-KI/INT_1000337/P1071769" xmlDataType="decimal"/>
    </xmlCellPr>
  </singleXmlCell>
  <singleXmlCell id="340" r="I48" connectionId="0">
    <xmlCellPr id="1" uniqueName="P1071770">
      <xmlPr mapId="1" xpath="/PFI-IZD-KI/INT_1000337/P1071770" xmlDataType="decimal"/>
    </xmlCellPr>
  </singleXmlCell>
  <singleXmlCell id="341" r="H49" connectionId="0">
    <xmlCellPr id="1" uniqueName="P1071771">
      <xmlPr mapId="1" xpath="/PFI-IZD-KI/INT_1000337/P1071771" xmlDataType="decimal"/>
    </xmlCellPr>
  </singleXmlCell>
  <singleXmlCell id="342" r="I49" connectionId="0">
    <xmlCellPr id="1" uniqueName="P1071772">
      <xmlPr mapId="1" xpath="/PFI-IZD-KI/INT_1000337/P1071772" xmlDataType="decimal"/>
    </xmlCellPr>
  </singleXmlCell>
  <singleXmlCell id="343" r="H50" connectionId="0">
    <xmlCellPr id="1" uniqueName="P1071773">
      <xmlPr mapId="1" xpath="/PFI-IZD-KI/INT_1000337/P1071773" xmlDataType="decimal"/>
    </xmlCellPr>
  </singleXmlCell>
  <singleXmlCell id="344" r="I50" connectionId="0">
    <xmlCellPr id="1" uniqueName="P1071774">
      <xmlPr mapId="1" xpath="/PFI-IZD-KI/INT_1000337/P1071774" xmlDataType="decimal"/>
    </xmlCellPr>
  </singleXmlCell>
  <singleXmlCell id="345" r="H51" connectionId="0">
    <xmlCellPr id="1" uniqueName="P1071775">
      <xmlPr mapId="1" xpath="/PFI-IZD-KI/INT_1000337/P1071775" xmlDataType="decimal"/>
    </xmlCellPr>
  </singleXmlCell>
  <singleXmlCell id="346" r="I51" connectionId="0">
    <xmlCellPr id="1" uniqueName="P1071776">
      <xmlPr mapId="1" xpath="/PFI-IZD-KI/INT_1000337/P1071776" xmlDataType="decimal"/>
    </xmlCellPr>
  </singleXmlCell>
  <singleXmlCell id="347" r="H53" connectionId="0">
    <xmlCellPr id="1" uniqueName="P1071777">
      <xmlPr mapId="1" xpath="/PFI-IZD-KI/INT_1000337/P1071777" xmlDataType="decimal"/>
    </xmlCellPr>
  </singleXmlCell>
  <singleXmlCell id="348" r="I53" connectionId="0">
    <xmlCellPr id="1" uniqueName="P1071778">
      <xmlPr mapId="1" xpath="/PFI-IZD-KI/INT_1000337/P1071778" xmlDataType="decimal"/>
    </xmlCellPr>
  </singleXmlCell>
  <singleXmlCell id="349" r="H54" connectionId="0">
    <xmlCellPr id="1" uniqueName="P1071779">
      <xmlPr mapId="1" xpath="/PFI-IZD-KI/INT_1000337/P1071779" xmlDataType="decimal"/>
    </xmlCellPr>
  </singleXmlCell>
  <singleXmlCell id="350" r="I54" connectionId="0">
    <xmlCellPr id="1" uniqueName="P1071780">
      <xmlPr mapId="1" xpath="/PFI-IZD-KI/INT_1000337/P1071780" xmlDataType="decimal"/>
    </xmlCellPr>
  </singleXmlCell>
  <singleXmlCell id="351" r="H55" connectionId="0">
    <xmlCellPr id="1" uniqueName="P1071781">
      <xmlPr mapId="1" xpath="/PFI-IZD-KI/INT_1000337/P1071781" xmlDataType="decimal"/>
    </xmlCellPr>
  </singleXmlCell>
  <singleXmlCell id="352" r="I55" connectionId="0">
    <xmlCellPr id="1" uniqueName="P1071782">
      <xmlPr mapId="1" xpath="/PFI-IZD-KI/INT_1000337/P1071782" xmlDataType="decimal"/>
    </xmlCellPr>
  </singleXmlCell>
  <singleXmlCell id="353" r="H56" connectionId="0">
    <xmlCellPr id="1" uniqueName="P1071783">
      <xmlPr mapId="1" xpath="/PFI-IZD-KI/INT_1000337/P1071783" xmlDataType="decimal"/>
    </xmlCellPr>
  </singleXmlCell>
  <singleXmlCell id="354" r="I56" connectionId="0">
    <xmlCellPr id="1" uniqueName="P1071784">
      <xmlPr mapId="1" xpath="/PFI-IZD-KI/INT_1000337/P1071784" xmlDataType="decimal"/>
    </xmlCellPr>
  </singleXmlCell>
  <singleXmlCell id="355" r="H57" connectionId="0">
    <xmlCellPr id="1" uniqueName="P1071785">
      <xmlPr mapId="1" xpath="/PFI-IZD-KI/INT_1000337/P1071785" xmlDataType="decimal"/>
    </xmlCellPr>
  </singleXmlCell>
  <singleXmlCell id="356" r="I57" connectionId="0">
    <xmlCellPr id="1" uniqueName="P1071786">
      <xmlPr mapId="1" xpath="/PFI-IZD-KI/INT_1000337/P1071786" xmlDataType="decimal"/>
    </xmlCellPr>
  </singleXmlCell>
  <singleXmlCell id="357" r="H58" connectionId="0">
    <xmlCellPr id="1" uniqueName="P1071787">
      <xmlPr mapId="1" xpath="/PFI-IZD-KI/INT_1000337/P1071787" xmlDataType="decimal"/>
    </xmlCellPr>
  </singleXmlCell>
  <singleXmlCell id="358" r="I58" connectionId="0">
    <xmlCellPr id="1" uniqueName="P1071788">
      <xmlPr mapId="1" xpath="/PFI-IZD-KI/INT_1000337/P1071788" xmlDataType="decimal"/>
    </xmlCellPr>
  </singleXmlCell>
  <singleXmlCell id="359" r="H59" connectionId="0">
    <xmlCellPr id="1" uniqueName="P1071789">
      <xmlPr mapId="1" xpath="/PFI-IZD-KI/INT_1000337/P1071789" xmlDataType="decimal"/>
    </xmlCellPr>
  </singleXmlCell>
  <singleXmlCell id="360" r="I59" connectionId="0">
    <xmlCellPr id="1" uniqueName="P1071790">
      <xmlPr mapId="1" xpath="/PFI-IZD-KI/INT_1000337/P1071790" xmlDataType="decimal"/>
    </xmlCellPr>
  </singleXmlCell>
  <singleXmlCell id="361" r="H60" connectionId="0">
    <xmlCellPr id="1" uniqueName="P1071791">
      <xmlPr mapId="1" xpath="/PFI-IZD-KI/INT_1000337/P1071791" xmlDataType="decimal"/>
    </xmlCellPr>
  </singleXmlCell>
  <singleXmlCell id="362" r="I60" connectionId="0">
    <xmlCellPr id="1" uniqueName="P1071792">
      <xmlPr mapId="1" xpath="/PFI-IZD-KI/INT_1000337/P1071792" xmlDataType="decimal"/>
    </xmlCellPr>
  </singleXmlCell>
  <singleXmlCell id="363" r="H61" connectionId="0">
    <xmlCellPr id="1" uniqueName="P1071793">
      <xmlPr mapId="1" xpath="/PFI-IZD-KI/INT_1000337/P1071793" xmlDataType="decimal"/>
    </xmlCellPr>
  </singleXmlCell>
  <singleXmlCell id="364" r="I61" connectionId="0">
    <xmlCellPr id="1" uniqueName="P1071794">
      <xmlPr mapId="1" xpath="/PFI-IZD-KI/INT_1000337/P1071794" xmlDataType="decimal"/>
    </xmlCellPr>
  </singleXmlCell>
  <singleXmlCell id="365" r="H62" connectionId="0">
    <xmlCellPr id="1" uniqueName="P1071795">
      <xmlPr mapId="1" xpath="/PFI-IZD-KI/INT_1000337/P1071795" xmlDataType="decimal"/>
    </xmlCellPr>
  </singleXmlCell>
  <singleXmlCell id="366" r="I62" connectionId="0">
    <xmlCellPr id="1" uniqueName="P1071796">
      <xmlPr mapId="1" xpath="/PFI-IZD-KI/INT_1000337/P1071796" xmlDataType="decimal"/>
    </xmlCellPr>
  </singleXmlCell>
  <singleXmlCell id="367" r="H63" connectionId="0">
    <xmlCellPr id="1" uniqueName="P1071797">
      <xmlPr mapId="1" xpath="/PFI-IZD-KI/INT_1000337/P1071797" xmlDataType="decimal"/>
    </xmlCellPr>
  </singleXmlCell>
  <singleXmlCell id="368" r="I63" connectionId="0">
    <xmlCellPr id="1" uniqueName="P1071798">
      <xmlPr mapId="1" xpath="/PFI-IZD-KI/INT_1000337/P1071798" xmlDataType="decimal"/>
    </xmlCellPr>
  </singleXmlCell>
</singleXmlCells>
</file>

<file path=xl/tables/tableSingleCells5.xml><?xml version="1.0" encoding="utf-8"?>
<singleXmlCells xmlns="http://schemas.openxmlformats.org/spreadsheetml/2006/main">
  <singleXmlCell id="383" r="E6" connectionId="0">
    <xmlCellPr id="1" uniqueName="P1071799">
      <xmlPr mapId="1" xpath="/PFI-IZD-KI/IPK-KI_1000338/P1071799" xmlDataType="decimal"/>
    </xmlCellPr>
  </singleXmlCell>
  <singleXmlCell id="384" r="F6" connectionId="0">
    <xmlCellPr id="1" uniqueName="P1071800">
      <xmlPr mapId="1" xpath="/PFI-IZD-KI/IPK-KI_1000338/P1071800" xmlDataType="decimal"/>
    </xmlCellPr>
  </singleXmlCell>
  <singleXmlCell id="385" r="G6" connectionId="0">
    <xmlCellPr id="1" uniqueName="P1071801">
      <xmlPr mapId="1" xpath="/PFI-IZD-KI/IPK-KI_1000338/P1071801" xmlDataType="decimal"/>
    </xmlCellPr>
  </singleXmlCell>
  <singleXmlCell id="386" r="H6" connectionId="0">
    <xmlCellPr id="1" uniqueName="P1071802">
      <xmlPr mapId="1" xpath="/PFI-IZD-KI/IPK-KI_1000338/P1071802" xmlDataType="decimal"/>
    </xmlCellPr>
  </singleXmlCell>
  <singleXmlCell id="387" r="I6" connectionId="0">
    <xmlCellPr id="1" uniqueName="P1071803">
      <xmlPr mapId="1" xpath="/PFI-IZD-KI/IPK-KI_1000338/P1071803" xmlDataType="decimal"/>
    </xmlCellPr>
  </singleXmlCell>
  <singleXmlCell id="388" r="J6" connectionId="0">
    <xmlCellPr id="1" uniqueName="P1071804">
      <xmlPr mapId="1" xpath="/PFI-IZD-KI/IPK-KI_1000338/P1071804" xmlDataType="decimal"/>
    </xmlCellPr>
  </singleXmlCell>
  <singleXmlCell id="389" r="K6" connectionId="0">
    <xmlCellPr id="1" uniqueName="P1071805">
      <xmlPr mapId="1" xpath="/PFI-IZD-KI/IPK-KI_1000338/P1071805" xmlDataType="decimal"/>
    </xmlCellPr>
  </singleXmlCell>
  <singleXmlCell id="390" r="L6" connectionId="0">
    <xmlCellPr id="1" uniqueName="P1071806">
      <xmlPr mapId="1" xpath="/PFI-IZD-KI/IPK-KI_1000338/P1071806" xmlDataType="decimal"/>
    </xmlCellPr>
  </singleXmlCell>
  <singleXmlCell id="391" r="M6" connectionId="0">
    <xmlCellPr id="1" uniqueName="P1071807">
      <xmlPr mapId="1" xpath="/PFI-IZD-KI/IPK-KI_1000338/P1071807" xmlDataType="decimal"/>
    </xmlCellPr>
  </singleXmlCell>
  <singleXmlCell id="392" r="N6" connectionId="0">
    <xmlCellPr id="1" uniqueName="P1071808">
      <xmlPr mapId="1" xpath="/PFI-IZD-KI/IPK-KI_1000338/P1071808" xmlDataType="decimal"/>
    </xmlCellPr>
  </singleXmlCell>
  <singleXmlCell id="393" r="O6" connectionId="0">
    <xmlCellPr id="1" uniqueName="P1071809">
      <xmlPr mapId="1" xpath="/PFI-IZD-KI/IPK-KI_1000338/P1071809" xmlDataType="decimal"/>
    </xmlCellPr>
  </singleXmlCell>
  <singleXmlCell id="394" r="P6" connectionId="0">
    <xmlCellPr id="1" uniqueName="P1071810">
      <xmlPr mapId="1" xpath="/PFI-IZD-KI/IPK-KI_1000338/P1071810" xmlDataType="decimal"/>
    </xmlCellPr>
  </singleXmlCell>
  <singleXmlCell id="395" r="Q6" connectionId="0">
    <xmlCellPr id="1" uniqueName="P1071811">
      <xmlPr mapId="1" xpath="/PFI-IZD-KI/IPK-KI_1000338/P1071811" xmlDataType="decimal"/>
    </xmlCellPr>
  </singleXmlCell>
  <singleXmlCell id="396" r="R6" connectionId="0">
    <xmlCellPr id="1" uniqueName="P1071812">
      <xmlPr mapId="1" xpath="/PFI-IZD-KI/IPK-KI_1000338/P1071812" xmlDataType="decimal"/>
    </xmlCellPr>
  </singleXmlCell>
  <singleXmlCell id="397" r="E7" connectionId="0">
    <xmlCellPr id="1" uniqueName="P1071813">
      <xmlPr mapId="1" xpath="/PFI-IZD-KI/IPK-KI_1000338/P1071813" xmlDataType="decimal"/>
    </xmlCellPr>
  </singleXmlCell>
  <singleXmlCell id="398" r="F7" connectionId="0">
    <xmlCellPr id="1" uniqueName="P1071814">
      <xmlPr mapId="1" xpath="/PFI-IZD-KI/IPK-KI_1000338/P1071814" xmlDataType="decimal"/>
    </xmlCellPr>
  </singleXmlCell>
  <singleXmlCell id="399" r="G7" connectionId="0">
    <xmlCellPr id="1" uniqueName="P1071815">
      <xmlPr mapId="1" xpath="/PFI-IZD-KI/IPK-KI_1000338/P1071815" xmlDataType="decimal"/>
    </xmlCellPr>
  </singleXmlCell>
  <singleXmlCell id="400" r="H7" connectionId="0">
    <xmlCellPr id="1" uniqueName="P1071816">
      <xmlPr mapId="1" xpath="/PFI-IZD-KI/IPK-KI_1000338/P1071816" xmlDataType="decimal"/>
    </xmlCellPr>
  </singleXmlCell>
  <singleXmlCell id="401" r="I7" connectionId="0">
    <xmlCellPr id="1" uniqueName="P1071817">
      <xmlPr mapId="1" xpath="/PFI-IZD-KI/IPK-KI_1000338/P1071817" xmlDataType="decimal"/>
    </xmlCellPr>
  </singleXmlCell>
  <singleXmlCell id="402" r="J7" connectionId="0">
    <xmlCellPr id="1" uniqueName="P1071818">
      <xmlPr mapId="1" xpath="/PFI-IZD-KI/IPK-KI_1000338/P1071818" xmlDataType="decimal"/>
    </xmlCellPr>
  </singleXmlCell>
  <singleXmlCell id="403" r="K7" connectionId="0">
    <xmlCellPr id="1" uniqueName="P1071819">
      <xmlPr mapId="1" xpath="/PFI-IZD-KI/IPK-KI_1000338/P1071819" xmlDataType="decimal"/>
    </xmlCellPr>
  </singleXmlCell>
  <singleXmlCell id="404" r="L7" connectionId="0">
    <xmlCellPr id="1" uniqueName="P1071820">
      <xmlPr mapId="1" xpath="/PFI-IZD-KI/IPK-KI_1000338/P1071820" xmlDataType="decimal"/>
    </xmlCellPr>
  </singleXmlCell>
  <singleXmlCell id="405" r="M7" connectionId="0">
    <xmlCellPr id="1" uniqueName="P1071821">
      <xmlPr mapId="1" xpath="/PFI-IZD-KI/IPK-KI_1000338/P1071821" xmlDataType="decimal"/>
    </xmlCellPr>
  </singleXmlCell>
  <singleXmlCell id="406" r="N7" connectionId="0">
    <xmlCellPr id="1" uniqueName="P1071822">
      <xmlPr mapId="1" xpath="/PFI-IZD-KI/IPK-KI_1000338/P1071822" xmlDataType="decimal"/>
    </xmlCellPr>
  </singleXmlCell>
  <singleXmlCell id="407" r="O7" connectionId="0">
    <xmlCellPr id="1" uniqueName="P1071823">
      <xmlPr mapId="1" xpath="/PFI-IZD-KI/IPK-KI_1000338/P1071823" xmlDataType="decimal"/>
    </xmlCellPr>
  </singleXmlCell>
  <singleXmlCell id="408" r="P7" connectionId="0">
    <xmlCellPr id="1" uniqueName="P1071824">
      <xmlPr mapId="1" xpath="/PFI-IZD-KI/IPK-KI_1000338/P1071824" xmlDataType="decimal"/>
    </xmlCellPr>
  </singleXmlCell>
  <singleXmlCell id="409" r="Q7" connectionId="0">
    <xmlCellPr id="1" uniqueName="P1071825">
      <xmlPr mapId="1" xpath="/PFI-IZD-KI/IPK-KI_1000338/P1071825" xmlDataType="decimal"/>
    </xmlCellPr>
  </singleXmlCell>
  <singleXmlCell id="410" r="R7" connectionId="0">
    <xmlCellPr id="1" uniqueName="P1071826">
      <xmlPr mapId="1" xpath="/PFI-IZD-KI/IPK-KI_1000338/P1071826" xmlDataType="decimal"/>
    </xmlCellPr>
  </singleXmlCell>
  <singleXmlCell id="411" r="E8" connectionId="0">
    <xmlCellPr id="1" uniqueName="P1071827">
      <xmlPr mapId="1" xpath="/PFI-IZD-KI/IPK-KI_1000338/P1071827" xmlDataType="decimal"/>
    </xmlCellPr>
  </singleXmlCell>
  <singleXmlCell id="412" r="F8" connectionId="0">
    <xmlCellPr id="1" uniqueName="P1071828">
      <xmlPr mapId="1" xpath="/PFI-IZD-KI/IPK-KI_1000338/P1071828" xmlDataType="decimal"/>
    </xmlCellPr>
  </singleXmlCell>
  <singleXmlCell id="413" r="G8" connectionId="0">
    <xmlCellPr id="1" uniqueName="P1071829">
      <xmlPr mapId="1" xpath="/PFI-IZD-KI/IPK-KI_1000338/P1071829" xmlDataType="decimal"/>
    </xmlCellPr>
  </singleXmlCell>
  <singleXmlCell id="414" r="H8" connectionId="0">
    <xmlCellPr id="1" uniqueName="P1071830">
      <xmlPr mapId="1" xpath="/PFI-IZD-KI/IPK-KI_1000338/P1071830" xmlDataType="decimal"/>
    </xmlCellPr>
  </singleXmlCell>
  <singleXmlCell id="415" r="I8" connectionId="0">
    <xmlCellPr id="1" uniqueName="P1071831">
      <xmlPr mapId="1" xpath="/PFI-IZD-KI/IPK-KI_1000338/P1071831" xmlDataType="decimal"/>
    </xmlCellPr>
  </singleXmlCell>
  <singleXmlCell id="416" r="J8" connectionId="0">
    <xmlCellPr id="1" uniqueName="P1071832">
      <xmlPr mapId="1" xpath="/PFI-IZD-KI/IPK-KI_1000338/P1071832" xmlDataType="decimal"/>
    </xmlCellPr>
  </singleXmlCell>
  <singleXmlCell id="417" r="K8" connectionId="0">
    <xmlCellPr id="1" uniqueName="P1071833">
      <xmlPr mapId="1" xpath="/PFI-IZD-KI/IPK-KI_1000338/P1071833" xmlDataType="decimal"/>
    </xmlCellPr>
  </singleXmlCell>
  <singleXmlCell id="418" r="L8" connectionId="0">
    <xmlCellPr id="1" uniqueName="P1071834">
      <xmlPr mapId="1" xpath="/PFI-IZD-KI/IPK-KI_1000338/P1071834" xmlDataType="decimal"/>
    </xmlCellPr>
  </singleXmlCell>
  <singleXmlCell id="419" r="M8" connectionId="0">
    <xmlCellPr id="1" uniqueName="P1071835">
      <xmlPr mapId="1" xpath="/PFI-IZD-KI/IPK-KI_1000338/P1071835" xmlDataType="decimal"/>
    </xmlCellPr>
  </singleXmlCell>
  <singleXmlCell id="420" r="N8" connectionId="0">
    <xmlCellPr id="1" uniqueName="P1071836">
      <xmlPr mapId="1" xpath="/PFI-IZD-KI/IPK-KI_1000338/P1071836" xmlDataType="decimal"/>
    </xmlCellPr>
  </singleXmlCell>
  <singleXmlCell id="421" r="O8" connectionId="0">
    <xmlCellPr id="1" uniqueName="P1071837">
      <xmlPr mapId="1" xpath="/PFI-IZD-KI/IPK-KI_1000338/P1071837" xmlDataType="decimal"/>
    </xmlCellPr>
  </singleXmlCell>
  <singleXmlCell id="422" r="P8" connectionId="0">
    <xmlCellPr id="1" uniqueName="P1071838">
      <xmlPr mapId="1" xpath="/PFI-IZD-KI/IPK-KI_1000338/P1071838" xmlDataType="decimal"/>
    </xmlCellPr>
  </singleXmlCell>
  <singleXmlCell id="423" r="Q8" connectionId="0">
    <xmlCellPr id="1" uniqueName="P1071839">
      <xmlPr mapId="1" xpath="/PFI-IZD-KI/IPK-KI_1000338/P1071839" xmlDataType="decimal"/>
    </xmlCellPr>
  </singleXmlCell>
  <singleXmlCell id="424" r="R8" connectionId="0">
    <xmlCellPr id="1" uniqueName="P1071840">
      <xmlPr mapId="1" xpath="/PFI-IZD-KI/IPK-KI_1000338/P1071840" xmlDataType="decimal"/>
    </xmlCellPr>
  </singleXmlCell>
  <singleXmlCell id="426" r="E9" connectionId="0">
    <xmlCellPr id="1" uniqueName="P1071841">
      <xmlPr mapId="1" xpath="/PFI-IZD-KI/IPK-KI_1000338/P1071841" xmlDataType="decimal"/>
    </xmlCellPr>
  </singleXmlCell>
  <singleXmlCell id="427" r="F9" connectionId="0">
    <xmlCellPr id="1" uniqueName="P1071842">
      <xmlPr mapId="1" xpath="/PFI-IZD-KI/IPK-KI_1000338/P1071842" xmlDataType="decimal"/>
    </xmlCellPr>
  </singleXmlCell>
  <singleXmlCell id="429" r="G9" connectionId="0">
    <xmlCellPr id="1" uniqueName="P1071843">
      <xmlPr mapId="1" xpath="/PFI-IZD-KI/IPK-KI_1000338/P1071843" xmlDataType="decimal"/>
    </xmlCellPr>
  </singleXmlCell>
  <singleXmlCell id="430" r="H9" connectionId="0">
    <xmlCellPr id="1" uniqueName="P1071844">
      <xmlPr mapId="1" xpath="/PFI-IZD-KI/IPK-KI_1000338/P1071844" xmlDataType="decimal"/>
    </xmlCellPr>
  </singleXmlCell>
  <singleXmlCell id="432" r="I9" connectionId="0">
    <xmlCellPr id="1" uniqueName="P1071845">
      <xmlPr mapId="1" xpath="/PFI-IZD-KI/IPK-KI_1000338/P1071845" xmlDataType="decimal"/>
    </xmlCellPr>
  </singleXmlCell>
  <singleXmlCell id="433" r="J9" connectionId="0">
    <xmlCellPr id="1" uniqueName="P1071846">
      <xmlPr mapId="1" xpath="/PFI-IZD-KI/IPK-KI_1000338/P1071846" xmlDataType="decimal"/>
    </xmlCellPr>
  </singleXmlCell>
  <singleXmlCell id="434" r="K9" connectionId="0">
    <xmlCellPr id="1" uniqueName="P1071847">
      <xmlPr mapId="1" xpath="/PFI-IZD-KI/IPK-KI_1000338/P1071847" xmlDataType="decimal"/>
    </xmlCellPr>
  </singleXmlCell>
  <singleXmlCell id="435" r="L9" connectionId="0">
    <xmlCellPr id="1" uniqueName="P1071848">
      <xmlPr mapId="1" xpath="/PFI-IZD-KI/IPK-KI_1000338/P1071848" xmlDataType="decimal"/>
    </xmlCellPr>
  </singleXmlCell>
  <singleXmlCell id="436" r="M9" connectionId="0">
    <xmlCellPr id="1" uniqueName="P1071849">
      <xmlPr mapId="1" xpath="/PFI-IZD-KI/IPK-KI_1000338/P1071849" xmlDataType="decimal"/>
    </xmlCellPr>
  </singleXmlCell>
  <singleXmlCell id="437" r="N9" connectionId="0">
    <xmlCellPr id="1" uniqueName="P1071850">
      <xmlPr mapId="1" xpath="/PFI-IZD-KI/IPK-KI_1000338/P1071850" xmlDataType="decimal"/>
    </xmlCellPr>
  </singleXmlCell>
  <singleXmlCell id="438" r="O9" connectionId="0">
    <xmlCellPr id="1" uniqueName="P1071851">
      <xmlPr mapId="1" xpath="/PFI-IZD-KI/IPK-KI_1000338/P1071851" xmlDataType="decimal"/>
    </xmlCellPr>
  </singleXmlCell>
  <singleXmlCell id="439" r="P9" connectionId="0">
    <xmlCellPr id="1" uniqueName="P1071852">
      <xmlPr mapId="1" xpath="/PFI-IZD-KI/IPK-KI_1000338/P1071852" xmlDataType="decimal"/>
    </xmlCellPr>
  </singleXmlCell>
  <singleXmlCell id="441" r="Q9" connectionId="0">
    <xmlCellPr id="1" uniqueName="P1071853">
      <xmlPr mapId="1" xpath="/PFI-IZD-KI/IPK-KI_1000338/P1071853" xmlDataType="decimal"/>
    </xmlCellPr>
  </singleXmlCell>
  <singleXmlCell id="442" r="R9" connectionId="0">
    <xmlCellPr id="1" uniqueName="P1071854">
      <xmlPr mapId="1" xpath="/PFI-IZD-KI/IPK-KI_1000338/P1071854" xmlDataType="decimal"/>
    </xmlCellPr>
  </singleXmlCell>
  <singleXmlCell id="443" r="E10" connectionId="0">
    <xmlCellPr id="1" uniqueName="P1071855">
      <xmlPr mapId="1" xpath="/PFI-IZD-KI/IPK-KI_1000338/P1071855" xmlDataType="decimal"/>
    </xmlCellPr>
  </singleXmlCell>
  <singleXmlCell id="444" r="F10" connectionId="0">
    <xmlCellPr id="1" uniqueName="P1071856">
      <xmlPr mapId="1" xpath="/PFI-IZD-KI/IPK-KI_1000338/P1071856" xmlDataType="decimal"/>
    </xmlCellPr>
  </singleXmlCell>
  <singleXmlCell id="445" r="G10" connectionId="0">
    <xmlCellPr id="1" uniqueName="P1071857">
      <xmlPr mapId="1" xpath="/PFI-IZD-KI/IPK-KI_1000338/P1071857" xmlDataType="decimal"/>
    </xmlCellPr>
  </singleXmlCell>
  <singleXmlCell id="446" r="H10" connectionId="0">
    <xmlCellPr id="1" uniqueName="P1071858">
      <xmlPr mapId="1" xpath="/PFI-IZD-KI/IPK-KI_1000338/P1071858" xmlDataType="decimal"/>
    </xmlCellPr>
  </singleXmlCell>
  <singleXmlCell id="447" r="I10" connectionId="0">
    <xmlCellPr id="1" uniqueName="P1071859">
      <xmlPr mapId="1" xpath="/PFI-IZD-KI/IPK-KI_1000338/P1071859" xmlDataType="decimal"/>
    </xmlCellPr>
  </singleXmlCell>
  <singleXmlCell id="448" r="J10" connectionId="0">
    <xmlCellPr id="1" uniqueName="P1071860">
      <xmlPr mapId="1" xpath="/PFI-IZD-KI/IPK-KI_1000338/P1071860" xmlDataType="decimal"/>
    </xmlCellPr>
  </singleXmlCell>
  <singleXmlCell id="449" r="K10" connectionId="0">
    <xmlCellPr id="1" uniqueName="P1071861">
      <xmlPr mapId="1" xpath="/PFI-IZD-KI/IPK-KI_1000338/P1071861" xmlDataType="decimal"/>
    </xmlCellPr>
  </singleXmlCell>
  <singleXmlCell id="450" r="L10" connectionId="0">
    <xmlCellPr id="1" uniqueName="P1071862">
      <xmlPr mapId="1" xpath="/PFI-IZD-KI/IPK-KI_1000338/P1071862" xmlDataType="decimal"/>
    </xmlCellPr>
  </singleXmlCell>
  <singleXmlCell id="451" r="M10" connectionId="0">
    <xmlCellPr id="1" uniqueName="P1071863">
      <xmlPr mapId="1" xpath="/PFI-IZD-KI/IPK-KI_1000338/P1071863" xmlDataType="decimal"/>
    </xmlCellPr>
  </singleXmlCell>
  <singleXmlCell id="452" r="N10" connectionId="0">
    <xmlCellPr id="1" uniqueName="P1071864">
      <xmlPr mapId="1" xpath="/PFI-IZD-KI/IPK-KI_1000338/P1071864" xmlDataType="decimal"/>
    </xmlCellPr>
  </singleXmlCell>
  <singleXmlCell id="453" r="O10" connectionId="0">
    <xmlCellPr id="1" uniqueName="P1071865">
      <xmlPr mapId="1" xpath="/PFI-IZD-KI/IPK-KI_1000338/P1071865" xmlDataType="decimal"/>
    </xmlCellPr>
  </singleXmlCell>
  <singleXmlCell id="454" r="P10" connectionId="0">
    <xmlCellPr id="1" uniqueName="P1071866">
      <xmlPr mapId="1" xpath="/PFI-IZD-KI/IPK-KI_1000338/P1071866" xmlDataType="decimal"/>
    </xmlCellPr>
  </singleXmlCell>
  <singleXmlCell id="455" r="Q10" connectionId="0">
    <xmlCellPr id="1" uniqueName="P1071867">
      <xmlPr mapId="1" xpath="/PFI-IZD-KI/IPK-KI_1000338/P1071867" xmlDataType="decimal"/>
    </xmlCellPr>
  </singleXmlCell>
  <singleXmlCell id="456" r="R10" connectionId="0">
    <xmlCellPr id="1" uniqueName="P1071868">
      <xmlPr mapId="1" xpath="/PFI-IZD-KI/IPK-KI_1000338/P1071868" xmlDataType="decimal"/>
    </xmlCellPr>
  </singleXmlCell>
  <singleXmlCell id="457" r="E11" connectionId="0">
    <xmlCellPr id="1" uniqueName="P1071869">
      <xmlPr mapId="1" xpath="/PFI-IZD-KI/IPK-KI_1000338/P1071869" xmlDataType="decimal"/>
    </xmlCellPr>
  </singleXmlCell>
  <singleXmlCell id="458" r="F11" connectionId="0">
    <xmlCellPr id="1" uniqueName="P1071870">
      <xmlPr mapId="1" xpath="/PFI-IZD-KI/IPK-KI_1000338/P1071870" xmlDataType="decimal"/>
    </xmlCellPr>
  </singleXmlCell>
  <singleXmlCell id="459" r="G11" connectionId="0">
    <xmlCellPr id="1" uniqueName="P1071871">
      <xmlPr mapId="1" xpath="/PFI-IZD-KI/IPK-KI_1000338/P1071871" xmlDataType="decimal"/>
    </xmlCellPr>
  </singleXmlCell>
  <singleXmlCell id="460" r="H11" connectionId="0">
    <xmlCellPr id="1" uniqueName="P1071872">
      <xmlPr mapId="1" xpath="/PFI-IZD-KI/IPK-KI_1000338/P1071872" xmlDataType="decimal"/>
    </xmlCellPr>
  </singleXmlCell>
  <singleXmlCell id="461" r="I11" connectionId="0">
    <xmlCellPr id="1" uniqueName="P1071873">
      <xmlPr mapId="1" xpath="/PFI-IZD-KI/IPK-KI_1000338/P1071873" xmlDataType="decimal"/>
    </xmlCellPr>
  </singleXmlCell>
  <singleXmlCell id="462" r="J11" connectionId="0">
    <xmlCellPr id="1" uniqueName="P1071874">
      <xmlPr mapId="1" xpath="/PFI-IZD-KI/IPK-KI_1000338/P1071874" xmlDataType="decimal"/>
    </xmlCellPr>
  </singleXmlCell>
  <singleXmlCell id="463" r="K11" connectionId="0">
    <xmlCellPr id="1" uniqueName="P1071875">
      <xmlPr mapId="1" xpath="/PFI-IZD-KI/IPK-KI_1000338/P1071875" xmlDataType="decimal"/>
    </xmlCellPr>
  </singleXmlCell>
  <singleXmlCell id="464" r="L11" connectionId="0">
    <xmlCellPr id="1" uniqueName="P1071876">
      <xmlPr mapId="1" xpath="/PFI-IZD-KI/IPK-KI_1000338/P1071876" xmlDataType="decimal"/>
    </xmlCellPr>
  </singleXmlCell>
  <singleXmlCell id="465" r="M11" connectionId="0">
    <xmlCellPr id="1" uniqueName="P1071877">
      <xmlPr mapId="1" xpath="/PFI-IZD-KI/IPK-KI_1000338/P1071877" xmlDataType="decimal"/>
    </xmlCellPr>
  </singleXmlCell>
  <singleXmlCell id="466" r="N11" connectionId="0">
    <xmlCellPr id="1" uniqueName="P1071878">
      <xmlPr mapId="1" xpath="/PFI-IZD-KI/IPK-KI_1000338/P1071878" xmlDataType="decimal"/>
    </xmlCellPr>
  </singleXmlCell>
  <singleXmlCell id="467" r="O11" connectionId="0">
    <xmlCellPr id="1" uniqueName="P1071879">
      <xmlPr mapId="1" xpath="/PFI-IZD-KI/IPK-KI_1000338/P1071879" xmlDataType="decimal"/>
    </xmlCellPr>
  </singleXmlCell>
  <singleXmlCell id="468" r="P11" connectionId="0">
    <xmlCellPr id="1" uniqueName="P1071880">
      <xmlPr mapId="1" xpath="/PFI-IZD-KI/IPK-KI_1000338/P1071880" xmlDataType="decimal"/>
    </xmlCellPr>
  </singleXmlCell>
  <singleXmlCell id="469" r="Q11" connectionId="0">
    <xmlCellPr id="1" uniqueName="P1071881">
      <xmlPr mapId="1" xpath="/PFI-IZD-KI/IPK-KI_1000338/P1071881" xmlDataType="decimal"/>
    </xmlCellPr>
  </singleXmlCell>
  <singleXmlCell id="470" r="R11" connectionId="0">
    <xmlCellPr id="1" uniqueName="P1071882">
      <xmlPr mapId="1" xpath="/PFI-IZD-KI/IPK-KI_1000338/P1071882" xmlDataType="decimal"/>
    </xmlCellPr>
  </singleXmlCell>
  <singleXmlCell id="471" r="E12" connectionId="0">
    <xmlCellPr id="1" uniqueName="P1071883">
      <xmlPr mapId="1" xpath="/PFI-IZD-KI/IPK-KI_1000338/P1071883" xmlDataType="decimal"/>
    </xmlCellPr>
  </singleXmlCell>
  <singleXmlCell id="472" r="F12" connectionId="0">
    <xmlCellPr id="1" uniqueName="P1071884">
      <xmlPr mapId="1" xpath="/PFI-IZD-KI/IPK-KI_1000338/P1071884" xmlDataType="decimal"/>
    </xmlCellPr>
  </singleXmlCell>
  <singleXmlCell id="473" r="G12" connectionId="0">
    <xmlCellPr id="1" uniqueName="P1071885">
      <xmlPr mapId="1" xpath="/PFI-IZD-KI/IPK-KI_1000338/P1071885" xmlDataType="decimal"/>
    </xmlCellPr>
  </singleXmlCell>
  <singleXmlCell id="474" r="H12" connectionId="0">
    <xmlCellPr id="1" uniqueName="P1071886">
      <xmlPr mapId="1" xpath="/PFI-IZD-KI/IPK-KI_1000338/P1071886" xmlDataType="decimal"/>
    </xmlCellPr>
  </singleXmlCell>
  <singleXmlCell id="475" r="I12" connectionId="0">
    <xmlCellPr id="1" uniqueName="P1071887">
      <xmlPr mapId="1" xpath="/PFI-IZD-KI/IPK-KI_1000338/P1071887" xmlDataType="decimal"/>
    </xmlCellPr>
  </singleXmlCell>
  <singleXmlCell id="476" r="J12" connectionId="0">
    <xmlCellPr id="1" uniqueName="P1071888">
      <xmlPr mapId="1" xpath="/PFI-IZD-KI/IPK-KI_1000338/P1071888" xmlDataType="decimal"/>
    </xmlCellPr>
  </singleXmlCell>
  <singleXmlCell id="477" r="K12" connectionId="0">
    <xmlCellPr id="1" uniqueName="P1071889">
      <xmlPr mapId="1" xpath="/PFI-IZD-KI/IPK-KI_1000338/P1071889" xmlDataType="decimal"/>
    </xmlCellPr>
  </singleXmlCell>
  <singleXmlCell id="478" r="L12" connectionId="0">
    <xmlCellPr id="1" uniqueName="P1071890">
      <xmlPr mapId="1" xpath="/PFI-IZD-KI/IPK-KI_1000338/P1071890" xmlDataType="decimal"/>
    </xmlCellPr>
  </singleXmlCell>
  <singleXmlCell id="479" r="M12" connectionId="0">
    <xmlCellPr id="1" uniqueName="P1071891">
      <xmlPr mapId="1" xpath="/PFI-IZD-KI/IPK-KI_1000338/P1071891" xmlDataType="decimal"/>
    </xmlCellPr>
  </singleXmlCell>
  <singleXmlCell id="480" r="N12" connectionId="0">
    <xmlCellPr id="1" uniqueName="P1071892">
      <xmlPr mapId="1" xpath="/PFI-IZD-KI/IPK-KI_1000338/P1071892" xmlDataType="decimal"/>
    </xmlCellPr>
  </singleXmlCell>
  <singleXmlCell id="481" r="O12" connectionId="0">
    <xmlCellPr id="1" uniqueName="P1071893">
      <xmlPr mapId="1" xpath="/PFI-IZD-KI/IPK-KI_1000338/P1071893" xmlDataType="decimal"/>
    </xmlCellPr>
  </singleXmlCell>
  <singleXmlCell id="482" r="P12" connectionId="0">
    <xmlCellPr id="1" uniqueName="P1071894">
      <xmlPr mapId="1" xpath="/PFI-IZD-KI/IPK-KI_1000338/P1071894" xmlDataType="decimal"/>
    </xmlCellPr>
  </singleXmlCell>
  <singleXmlCell id="483" r="Q12" connectionId="0">
    <xmlCellPr id="1" uniqueName="P1071895">
      <xmlPr mapId="1" xpath="/PFI-IZD-KI/IPK-KI_1000338/P1071895" xmlDataType="decimal"/>
    </xmlCellPr>
  </singleXmlCell>
  <singleXmlCell id="484" r="R12" connectionId="0">
    <xmlCellPr id="1" uniqueName="P1071896">
      <xmlPr mapId="1" xpath="/PFI-IZD-KI/IPK-KI_1000338/P1071896" xmlDataType="decimal"/>
    </xmlCellPr>
  </singleXmlCell>
  <singleXmlCell id="485" r="E13" connectionId="0">
    <xmlCellPr id="1" uniqueName="P1071897">
      <xmlPr mapId="1" xpath="/PFI-IZD-KI/IPK-KI_1000338/P1071897" xmlDataType="decimal"/>
    </xmlCellPr>
  </singleXmlCell>
  <singleXmlCell id="486" r="F13" connectionId="0">
    <xmlCellPr id="1" uniqueName="P1071898">
      <xmlPr mapId="1" xpath="/PFI-IZD-KI/IPK-KI_1000338/P1071898" xmlDataType="decimal"/>
    </xmlCellPr>
  </singleXmlCell>
  <singleXmlCell id="487" r="G13" connectionId="0">
    <xmlCellPr id="1" uniqueName="P1071899">
      <xmlPr mapId="1" xpath="/PFI-IZD-KI/IPK-KI_1000338/P1071899" xmlDataType="decimal"/>
    </xmlCellPr>
  </singleXmlCell>
  <singleXmlCell id="488" r="H13" connectionId="0">
    <xmlCellPr id="1" uniqueName="P1071900">
      <xmlPr mapId="1" xpath="/PFI-IZD-KI/IPK-KI_1000338/P1071900" xmlDataType="decimal"/>
    </xmlCellPr>
  </singleXmlCell>
  <singleXmlCell id="489" r="I13" connectionId="0">
    <xmlCellPr id="1" uniqueName="P1071901">
      <xmlPr mapId="1" xpath="/PFI-IZD-KI/IPK-KI_1000338/P1071901" xmlDataType="decimal"/>
    </xmlCellPr>
  </singleXmlCell>
  <singleXmlCell id="490" r="J13" connectionId="0">
    <xmlCellPr id="1" uniqueName="P1071902">
      <xmlPr mapId="1" xpath="/PFI-IZD-KI/IPK-KI_1000338/P1071902" xmlDataType="decimal"/>
    </xmlCellPr>
  </singleXmlCell>
  <singleXmlCell id="491" r="K13" connectionId="0">
    <xmlCellPr id="1" uniqueName="P1071903">
      <xmlPr mapId="1" xpath="/PFI-IZD-KI/IPK-KI_1000338/P1071903" xmlDataType="decimal"/>
    </xmlCellPr>
  </singleXmlCell>
  <singleXmlCell id="492" r="L13" connectionId="0">
    <xmlCellPr id="1" uniqueName="P1071904">
      <xmlPr mapId="1" xpath="/PFI-IZD-KI/IPK-KI_1000338/P1071904" xmlDataType="decimal"/>
    </xmlCellPr>
  </singleXmlCell>
  <singleXmlCell id="493" r="M13" connectionId="0">
    <xmlCellPr id="1" uniqueName="P1071905">
      <xmlPr mapId="1" xpath="/PFI-IZD-KI/IPK-KI_1000338/P1071905" xmlDataType="decimal"/>
    </xmlCellPr>
  </singleXmlCell>
  <singleXmlCell id="494" r="N13" connectionId="0">
    <xmlCellPr id="1" uniqueName="P1071906">
      <xmlPr mapId="1" xpath="/PFI-IZD-KI/IPK-KI_1000338/P1071906" xmlDataType="decimal"/>
    </xmlCellPr>
  </singleXmlCell>
  <singleXmlCell id="495" r="O13" connectionId="0">
    <xmlCellPr id="1" uniqueName="P1071907">
      <xmlPr mapId="1" xpath="/PFI-IZD-KI/IPK-KI_1000338/P1071907" xmlDataType="decimal"/>
    </xmlCellPr>
  </singleXmlCell>
  <singleXmlCell id="496" r="P13" connectionId="0">
    <xmlCellPr id="1" uniqueName="P1071908">
      <xmlPr mapId="1" xpath="/PFI-IZD-KI/IPK-KI_1000338/P1071908" xmlDataType="decimal"/>
    </xmlCellPr>
  </singleXmlCell>
  <singleXmlCell id="497" r="Q13" connectionId="0">
    <xmlCellPr id="1" uniqueName="P1071909">
      <xmlPr mapId="1" xpath="/PFI-IZD-KI/IPK-KI_1000338/P1071909" xmlDataType="decimal"/>
    </xmlCellPr>
  </singleXmlCell>
  <singleXmlCell id="498" r="R13" connectionId="0">
    <xmlCellPr id="1" uniqueName="P1071910">
      <xmlPr mapId="1" xpath="/PFI-IZD-KI/IPK-KI_1000338/P1071910" xmlDataType="decimal"/>
    </xmlCellPr>
  </singleXmlCell>
  <singleXmlCell id="499" r="E14" connectionId="0">
    <xmlCellPr id="1" uniqueName="P1071911">
      <xmlPr mapId="1" xpath="/PFI-IZD-KI/IPK-KI_1000338/P1071911" xmlDataType="decimal"/>
    </xmlCellPr>
  </singleXmlCell>
  <singleXmlCell id="500" r="F14" connectionId="0">
    <xmlCellPr id="1" uniqueName="P1071912">
      <xmlPr mapId="1" xpath="/PFI-IZD-KI/IPK-KI_1000338/P1071912" xmlDataType="decimal"/>
    </xmlCellPr>
  </singleXmlCell>
  <singleXmlCell id="501" r="G14" connectionId="0">
    <xmlCellPr id="1" uniqueName="P1071913">
      <xmlPr mapId="1" xpath="/PFI-IZD-KI/IPK-KI_1000338/P1071913" xmlDataType="decimal"/>
    </xmlCellPr>
  </singleXmlCell>
  <singleXmlCell id="502" r="H14" connectionId="0">
    <xmlCellPr id="1" uniqueName="P1071914">
      <xmlPr mapId="1" xpath="/PFI-IZD-KI/IPK-KI_1000338/P1071914" xmlDataType="decimal"/>
    </xmlCellPr>
  </singleXmlCell>
  <singleXmlCell id="503" r="I14" connectionId="0">
    <xmlCellPr id="1" uniqueName="P1071915">
      <xmlPr mapId="1" xpath="/PFI-IZD-KI/IPK-KI_1000338/P1071915" xmlDataType="decimal"/>
    </xmlCellPr>
  </singleXmlCell>
  <singleXmlCell id="504" r="J14" connectionId="0">
    <xmlCellPr id="1" uniqueName="P1071916">
      <xmlPr mapId="1" xpath="/PFI-IZD-KI/IPK-KI_1000338/P1071916" xmlDataType="decimal"/>
    </xmlCellPr>
  </singleXmlCell>
  <singleXmlCell id="505" r="K14" connectionId="0">
    <xmlCellPr id="1" uniqueName="P1071917">
      <xmlPr mapId="1" xpath="/PFI-IZD-KI/IPK-KI_1000338/P1071917" xmlDataType="decimal"/>
    </xmlCellPr>
  </singleXmlCell>
  <singleXmlCell id="506" r="L14" connectionId="0">
    <xmlCellPr id="1" uniqueName="P1071918">
      <xmlPr mapId="1" xpath="/PFI-IZD-KI/IPK-KI_1000338/P1071918" xmlDataType="decimal"/>
    </xmlCellPr>
  </singleXmlCell>
  <singleXmlCell id="507" r="M14" connectionId="0">
    <xmlCellPr id="1" uniqueName="P1071919">
      <xmlPr mapId="1" xpath="/PFI-IZD-KI/IPK-KI_1000338/P1071919" xmlDataType="decimal"/>
    </xmlCellPr>
  </singleXmlCell>
  <singleXmlCell id="508" r="N14" connectionId="0">
    <xmlCellPr id="1" uniqueName="P1071920">
      <xmlPr mapId="1" xpath="/PFI-IZD-KI/IPK-KI_1000338/P1071920" xmlDataType="decimal"/>
    </xmlCellPr>
  </singleXmlCell>
  <singleXmlCell id="509" r="O14" connectionId="0">
    <xmlCellPr id="1" uniqueName="P1071921">
      <xmlPr mapId="1" xpath="/PFI-IZD-KI/IPK-KI_1000338/P1071921" xmlDataType="decimal"/>
    </xmlCellPr>
  </singleXmlCell>
  <singleXmlCell id="510" r="P14" connectionId="0">
    <xmlCellPr id="1" uniqueName="P1071922">
      <xmlPr mapId="1" xpath="/PFI-IZD-KI/IPK-KI_1000338/P1071922" xmlDataType="decimal"/>
    </xmlCellPr>
  </singleXmlCell>
  <singleXmlCell id="511" r="Q14" connectionId="0">
    <xmlCellPr id="1" uniqueName="P1071923">
      <xmlPr mapId="1" xpath="/PFI-IZD-KI/IPK-KI_1000338/P1071923" xmlDataType="decimal"/>
    </xmlCellPr>
  </singleXmlCell>
  <singleXmlCell id="512" r="R14" connectionId="0">
    <xmlCellPr id="1" uniqueName="P1071924">
      <xmlPr mapId="1" xpath="/PFI-IZD-KI/IPK-KI_1000338/P1071924" xmlDataType="decimal"/>
    </xmlCellPr>
  </singleXmlCell>
  <singleXmlCell id="513" r="E15" connectionId="0">
    <xmlCellPr id="1" uniqueName="P1071925">
      <xmlPr mapId="1" xpath="/PFI-IZD-KI/IPK-KI_1000338/P1071925" xmlDataType="decimal"/>
    </xmlCellPr>
  </singleXmlCell>
  <singleXmlCell id="514" r="F15" connectionId="0">
    <xmlCellPr id="1" uniqueName="P1071926">
      <xmlPr mapId="1" xpath="/PFI-IZD-KI/IPK-KI_1000338/P1071926" xmlDataType="decimal"/>
    </xmlCellPr>
  </singleXmlCell>
  <singleXmlCell id="515" r="G15" connectionId="0">
    <xmlCellPr id="1" uniqueName="P1071927">
      <xmlPr mapId="1" xpath="/PFI-IZD-KI/IPK-KI_1000338/P1071927" xmlDataType="decimal"/>
    </xmlCellPr>
  </singleXmlCell>
  <singleXmlCell id="516" r="H15" connectionId="0">
    <xmlCellPr id="1" uniqueName="P1071928">
      <xmlPr mapId="1" xpath="/PFI-IZD-KI/IPK-KI_1000338/P1071928" xmlDataType="decimal"/>
    </xmlCellPr>
  </singleXmlCell>
  <singleXmlCell id="517" r="I15" connectionId="0">
    <xmlCellPr id="1" uniqueName="P1071929">
      <xmlPr mapId="1" xpath="/PFI-IZD-KI/IPK-KI_1000338/P1071929" xmlDataType="decimal"/>
    </xmlCellPr>
  </singleXmlCell>
  <singleXmlCell id="518" r="J15" connectionId="0">
    <xmlCellPr id="1" uniqueName="P1071930">
      <xmlPr mapId="1" xpath="/PFI-IZD-KI/IPK-KI_1000338/P1071930" xmlDataType="decimal"/>
    </xmlCellPr>
  </singleXmlCell>
  <singleXmlCell id="519" r="K15" connectionId="0">
    <xmlCellPr id="1" uniqueName="P1071931">
      <xmlPr mapId="1" xpath="/PFI-IZD-KI/IPK-KI_1000338/P1071931" xmlDataType="decimal"/>
    </xmlCellPr>
  </singleXmlCell>
  <singleXmlCell id="520" r="L15" connectionId="0">
    <xmlCellPr id="1" uniqueName="P1071932">
      <xmlPr mapId="1" xpath="/PFI-IZD-KI/IPK-KI_1000338/P1071932" xmlDataType="decimal"/>
    </xmlCellPr>
  </singleXmlCell>
  <singleXmlCell id="521" r="M15" connectionId="0">
    <xmlCellPr id="1" uniqueName="P1071933">
      <xmlPr mapId="1" xpath="/PFI-IZD-KI/IPK-KI_1000338/P1071933" xmlDataType="decimal"/>
    </xmlCellPr>
  </singleXmlCell>
  <singleXmlCell id="522" r="N15" connectionId="0">
    <xmlCellPr id="1" uniqueName="P1071934">
      <xmlPr mapId="1" xpath="/PFI-IZD-KI/IPK-KI_1000338/P1071934" xmlDataType="decimal"/>
    </xmlCellPr>
  </singleXmlCell>
  <singleXmlCell id="523" r="O15" connectionId="0">
    <xmlCellPr id="1" uniqueName="P1071935">
      <xmlPr mapId="1" xpath="/PFI-IZD-KI/IPK-KI_1000338/P1071935" xmlDataType="decimal"/>
    </xmlCellPr>
  </singleXmlCell>
  <singleXmlCell id="524" r="P15" connectionId="0">
    <xmlCellPr id="1" uniqueName="P1071936">
      <xmlPr mapId="1" xpath="/PFI-IZD-KI/IPK-KI_1000338/P1071936" xmlDataType="decimal"/>
    </xmlCellPr>
  </singleXmlCell>
  <singleXmlCell id="525" r="Q15" connectionId="0">
    <xmlCellPr id="1" uniqueName="P1071937">
      <xmlPr mapId="1" xpath="/PFI-IZD-KI/IPK-KI_1000338/P1071937" xmlDataType="decimal"/>
    </xmlCellPr>
  </singleXmlCell>
  <singleXmlCell id="526" r="R15" connectionId="0">
    <xmlCellPr id="1" uniqueName="P1071938">
      <xmlPr mapId="1" xpath="/PFI-IZD-KI/IPK-KI_1000338/P1071938" xmlDataType="decimal"/>
    </xmlCellPr>
  </singleXmlCell>
  <singleXmlCell id="527" r="E16" connectionId="0">
    <xmlCellPr id="1" uniqueName="P1071939">
      <xmlPr mapId="1" xpath="/PFI-IZD-KI/IPK-KI_1000338/P1071939" xmlDataType="decimal"/>
    </xmlCellPr>
  </singleXmlCell>
  <singleXmlCell id="528" r="F16" connectionId="0">
    <xmlCellPr id="1" uniqueName="P1071940">
      <xmlPr mapId="1" xpath="/PFI-IZD-KI/IPK-KI_1000338/P1071940" xmlDataType="decimal"/>
    </xmlCellPr>
  </singleXmlCell>
  <singleXmlCell id="529" r="G16" connectionId="0">
    <xmlCellPr id="1" uniqueName="P1071941">
      <xmlPr mapId="1" xpath="/PFI-IZD-KI/IPK-KI_1000338/P1071941" xmlDataType="decimal"/>
    </xmlCellPr>
  </singleXmlCell>
  <singleXmlCell id="530" r="H16" connectionId="0">
    <xmlCellPr id="1" uniqueName="P1071942">
      <xmlPr mapId="1" xpath="/PFI-IZD-KI/IPK-KI_1000338/P1071942" xmlDataType="decimal"/>
    </xmlCellPr>
  </singleXmlCell>
  <singleXmlCell id="531" r="I16" connectionId="0">
    <xmlCellPr id="1" uniqueName="P1071943">
      <xmlPr mapId="1" xpath="/PFI-IZD-KI/IPK-KI_1000338/P1071943" xmlDataType="decimal"/>
    </xmlCellPr>
  </singleXmlCell>
  <singleXmlCell id="532" r="J16" connectionId="0">
    <xmlCellPr id="1" uniqueName="P1071944">
      <xmlPr mapId="1" xpath="/PFI-IZD-KI/IPK-KI_1000338/P1071944" xmlDataType="decimal"/>
    </xmlCellPr>
  </singleXmlCell>
  <singleXmlCell id="533" r="K16" connectionId="0">
    <xmlCellPr id="1" uniqueName="P1071945">
      <xmlPr mapId="1" xpath="/PFI-IZD-KI/IPK-KI_1000338/P1071945" xmlDataType="decimal"/>
    </xmlCellPr>
  </singleXmlCell>
  <singleXmlCell id="534" r="L16" connectionId="0">
    <xmlCellPr id="1" uniqueName="P1071946">
      <xmlPr mapId="1" xpath="/PFI-IZD-KI/IPK-KI_1000338/P1071946" xmlDataType="decimal"/>
    </xmlCellPr>
  </singleXmlCell>
  <singleXmlCell id="535" r="M16" connectionId="0">
    <xmlCellPr id="1" uniqueName="P1071947">
      <xmlPr mapId="1" xpath="/PFI-IZD-KI/IPK-KI_1000338/P1071947" xmlDataType="decimal"/>
    </xmlCellPr>
  </singleXmlCell>
  <singleXmlCell id="536" r="N16" connectionId="0">
    <xmlCellPr id="1" uniqueName="P1071948">
      <xmlPr mapId="1" xpath="/PFI-IZD-KI/IPK-KI_1000338/P1071948" xmlDataType="decimal"/>
    </xmlCellPr>
  </singleXmlCell>
  <singleXmlCell id="537" r="O16" connectionId="0">
    <xmlCellPr id="1" uniqueName="P1071949">
      <xmlPr mapId="1" xpath="/PFI-IZD-KI/IPK-KI_1000338/P1071949" xmlDataType="decimal"/>
    </xmlCellPr>
  </singleXmlCell>
  <singleXmlCell id="538" r="P16" connectionId="0">
    <xmlCellPr id="1" uniqueName="P1071950">
      <xmlPr mapId="1" xpath="/PFI-IZD-KI/IPK-KI_1000338/P1071950" xmlDataType="decimal"/>
    </xmlCellPr>
  </singleXmlCell>
  <singleXmlCell id="539" r="Q16" connectionId="0">
    <xmlCellPr id="1" uniqueName="P1071951">
      <xmlPr mapId="1" xpath="/PFI-IZD-KI/IPK-KI_1000338/P1071951" xmlDataType="decimal"/>
    </xmlCellPr>
  </singleXmlCell>
  <singleXmlCell id="540" r="R16" connectionId="0">
    <xmlCellPr id="1" uniqueName="P1071952">
      <xmlPr mapId="1" xpath="/PFI-IZD-KI/IPK-KI_1000338/P1071952" xmlDataType="decimal"/>
    </xmlCellPr>
  </singleXmlCell>
  <singleXmlCell id="541" r="E17" connectionId="0">
    <xmlCellPr id="1" uniqueName="P1071953">
      <xmlPr mapId="1" xpath="/PFI-IZD-KI/IPK-KI_1000338/P1071953" xmlDataType="decimal"/>
    </xmlCellPr>
  </singleXmlCell>
  <singleXmlCell id="542" r="F17" connectionId="0">
    <xmlCellPr id="1" uniqueName="P1071954">
      <xmlPr mapId="1" xpath="/PFI-IZD-KI/IPK-KI_1000338/P1071954" xmlDataType="decimal"/>
    </xmlCellPr>
  </singleXmlCell>
  <singleXmlCell id="543" r="G17" connectionId="0">
    <xmlCellPr id="1" uniqueName="P1071955">
      <xmlPr mapId="1" xpath="/PFI-IZD-KI/IPK-KI_1000338/P1071955" xmlDataType="decimal"/>
    </xmlCellPr>
  </singleXmlCell>
  <singleXmlCell id="544" r="H17" connectionId="0">
    <xmlCellPr id="1" uniqueName="P1071956">
      <xmlPr mapId="1" xpath="/PFI-IZD-KI/IPK-KI_1000338/P1071956" xmlDataType="decimal"/>
    </xmlCellPr>
  </singleXmlCell>
  <singleXmlCell id="545" r="I17" connectionId="0">
    <xmlCellPr id="1" uniqueName="P1071957">
      <xmlPr mapId="1" xpath="/PFI-IZD-KI/IPK-KI_1000338/P1071957" xmlDataType="decimal"/>
    </xmlCellPr>
  </singleXmlCell>
  <singleXmlCell id="546" r="J17" connectionId="0">
    <xmlCellPr id="1" uniqueName="P1071958">
      <xmlPr mapId="1" xpath="/PFI-IZD-KI/IPK-KI_1000338/P1071958" xmlDataType="decimal"/>
    </xmlCellPr>
  </singleXmlCell>
  <singleXmlCell id="547" r="K17" connectionId="0">
    <xmlCellPr id="1" uniqueName="P1071959">
      <xmlPr mapId="1" xpath="/PFI-IZD-KI/IPK-KI_1000338/P1071959" xmlDataType="decimal"/>
    </xmlCellPr>
  </singleXmlCell>
  <singleXmlCell id="548" r="L17" connectionId="0">
    <xmlCellPr id="1" uniqueName="P1071960">
      <xmlPr mapId="1" xpath="/PFI-IZD-KI/IPK-KI_1000338/P1071960" xmlDataType="decimal"/>
    </xmlCellPr>
  </singleXmlCell>
  <singleXmlCell id="549" r="M17" connectionId="0">
    <xmlCellPr id="1" uniqueName="P1071961">
      <xmlPr mapId="1" xpath="/PFI-IZD-KI/IPK-KI_1000338/P1071961" xmlDataType="decimal"/>
    </xmlCellPr>
  </singleXmlCell>
  <singleXmlCell id="550" r="N17" connectionId="0">
    <xmlCellPr id="1" uniqueName="P1071962">
      <xmlPr mapId="1" xpath="/PFI-IZD-KI/IPK-KI_1000338/P1071962" xmlDataType="decimal"/>
    </xmlCellPr>
  </singleXmlCell>
  <singleXmlCell id="551" r="O17" connectionId="0">
    <xmlCellPr id="1" uniqueName="P1071963">
      <xmlPr mapId="1" xpath="/PFI-IZD-KI/IPK-KI_1000338/P1071963" xmlDataType="decimal"/>
    </xmlCellPr>
  </singleXmlCell>
  <singleXmlCell id="552" r="P17" connectionId="0">
    <xmlCellPr id="1" uniqueName="P1071964">
      <xmlPr mapId="1" xpath="/PFI-IZD-KI/IPK-KI_1000338/P1071964" xmlDataType="decimal"/>
    </xmlCellPr>
  </singleXmlCell>
  <singleXmlCell id="553" r="Q17" connectionId="0">
    <xmlCellPr id="1" uniqueName="P1071965">
      <xmlPr mapId="1" xpath="/PFI-IZD-KI/IPK-KI_1000338/P1071965" xmlDataType="decimal"/>
    </xmlCellPr>
  </singleXmlCell>
  <singleXmlCell id="554" r="R17" connectionId="0">
    <xmlCellPr id="1" uniqueName="P1071966">
      <xmlPr mapId="1" xpath="/PFI-IZD-KI/IPK-KI_1000338/P1071966" xmlDataType="decimal"/>
    </xmlCellPr>
  </singleXmlCell>
  <singleXmlCell id="555" r="E18" connectionId="0">
    <xmlCellPr id="1" uniqueName="P1071967">
      <xmlPr mapId="1" xpath="/PFI-IZD-KI/IPK-KI_1000338/P1071967" xmlDataType="decimal"/>
    </xmlCellPr>
  </singleXmlCell>
  <singleXmlCell id="556" r="F18" connectionId="0">
    <xmlCellPr id="1" uniqueName="P1071968">
      <xmlPr mapId="1" xpath="/PFI-IZD-KI/IPK-KI_1000338/P1071968" xmlDataType="decimal"/>
    </xmlCellPr>
  </singleXmlCell>
  <singleXmlCell id="557" r="G18" connectionId="0">
    <xmlCellPr id="1" uniqueName="P1071969">
      <xmlPr mapId="1" xpath="/PFI-IZD-KI/IPK-KI_1000338/P1071969" xmlDataType="decimal"/>
    </xmlCellPr>
  </singleXmlCell>
  <singleXmlCell id="558" r="H18" connectionId="0">
    <xmlCellPr id="1" uniqueName="P1071970">
      <xmlPr mapId="1" xpath="/PFI-IZD-KI/IPK-KI_1000338/P1071970" xmlDataType="decimal"/>
    </xmlCellPr>
  </singleXmlCell>
  <singleXmlCell id="559" r="I18" connectionId="0">
    <xmlCellPr id="1" uniqueName="P1071971">
      <xmlPr mapId="1" xpath="/PFI-IZD-KI/IPK-KI_1000338/P1071971" xmlDataType="decimal"/>
    </xmlCellPr>
  </singleXmlCell>
  <singleXmlCell id="560" r="J18" connectionId="0">
    <xmlCellPr id="1" uniqueName="P1071972">
      <xmlPr mapId="1" xpath="/PFI-IZD-KI/IPK-KI_1000338/P1071972" xmlDataType="decimal"/>
    </xmlCellPr>
  </singleXmlCell>
  <singleXmlCell id="561" r="K18" connectionId="0">
    <xmlCellPr id="1" uniqueName="P1071973">
      <xmlPr mapId="1" xpath="/PFI-IZD-KI/IPK-KI_1000338/P1071973" xmlDataType="decimal"/>
    </xmlCellPr>
  </singleXmlCell>
  <singleXmlCell id="562" r="L18" connectionId="0">
    <xmlCellPr id="1" uniqueName="P1071974">
      <xmlPr mapId="1" xpath="/PFI-IZD-KI/IPK-KI_1000338/P1071974" xmlDataType="decimal"/>
    </xmlCellPr>
  </singleXmlCell>
  <singleXmlCell id="563" r="M18" connectionId="0">
    <xmlCellPr id="1" uniqueName="P1071975">
      <xmlPr mapId="1" xpath="/PFI-IZD-KI/IPK-KI_1000338/P1071975" xmlDataType="decimal"/>
    </xmlCellPr>
  </singleXmlCell>
  <singleXmlCell id="564" r="N18" connectionId="0">
    <xmlCellPr id="1" uniqueName="P1071976">
      <xmlPr mapId="1" xpath="/PFI-IZD-KI/IPK-KI_1000338/P1071976" xmlDataType="decimal"/>
    </xmlCellPr>
  </singleXmlCell>
  <singleXmlCell id="565" r="O18" connectionId="0">
    <xmlCellPr id="1" uniqueName="P1071977">
      <xmlPr mapId="1" xpath="/PFI-IZD-KI/IPK-KI_1000338/P1071977" xmlDataType="decimal"/>
    </xmlCellPr>
  </singleXmlCell>
  <singleXmlCell id="566" r="P18" connectionId="0">
    <xmlCellPr id="1" uniqueName="P1071978">
      <xmlPr mapId="1" xpath="/PFI-IZD-KI/IPK-KI_1000338/P1071978" xmlDataType="decimal"/>
    </xmlCellPr>
  </singleXmlCell>
  <singleXmlCell id="567" r="Q18" connectionId="0">
    <xmlCellPr id="1" uniqueName="P1071979">
      <xmlPr mapId="1" xpath="/PFI-IZD-KI/IPK-KI_1000338/P1071979" xmlDataType="decimal"/>
    </xmlCellPr>
  </singleXmlCell>
  <singleXmlCell id="568" r="R18" connectionId="0">
    <xmlCellPr id="1" uniqueName="P1071980">
      <xmlPr mapId="1" xpath="/PFI-IZD-KI/IPK-KI_1000338/P1071980" xmlDataType="decimal"/>
    </xmlCellPr>
  </singleXmlCell>
  <singleXmlCell id="569" r="E19" connectionId="0">
    <xmlCellPr id="1" uniqueName="P1071981">
      <xmlPr mapId="1" xpath="/PFI-IZD-KI/IPK-KI_1000338/P1071981" xmlDataType="decimal"/>
    </xmlCellPr>
  </singleXmlCell>
  <singleXmlCell id="570" r="F19" connectionId="0">
    <xmlCellPr id="1" uniqueName="P1071982">
      <xmlPr mapId="1" xpath="/PFI-IZD-KI/IPK-KI_1000338/P1071982" xmlDataType="decimal"/>
    </xmlCellPr>
  </singleXmlCell>
  <singleXmlCell id="571" r="G19" connectionId="0">
    <xmlCellPr id="1" uniqueName="P1071983">
      <xmlPr mapId="1" xpath="/PFI-IZD-KI/IPK-KI_1000338/P1071983" xmlDataType="decimal"/>
    </xmlCellPr>
  </singleXmlCell>
  <singleXmlCell id="572" r="H19" connectionId="0">
    <xmlCellPr id="1" uniqueName="P1071984">
      <xmlPr mapId="1" xpath="/PFI-IZD-KI/IPK-KI_1000338/P1071984" xmlDataType="decimal"/>
    </xmlCellPr>
  </singleXmlCell>
  <singleXmlCell id="573" r="I19" connectionId="0">
    <xmlCellPr id="1" uniqueName="P1071985">
      <xmlPr mapId="1" xpath="/PFI-IZD-KI/IPK-KI_1000338/P1071985" xmlDataType="decimal"/>
    </xmlCellPr>
  </singleXmlCell>
  <singleXmlCell id="574" r="J19" connectionId="0">
    <xmlCellPr id="1" uniqueName="P1071986">
      <xmlPr mapId="1" xpath="/PFI-IZD-KI/IPK-KI_1000338/P1071986" xmlDataType="decimal"/>
    </xmlCellPr>
  </singleXmlCell>
  <singleXmlCell id="575" r="K19" connectionId="0">
    <xmlCellPr id="1" uniqueName="P1071987">
      <xmlPr mapId="1" xpath="/PFI-IZD-KI/IPK-KI_1000338/P1071987" xmlDataType="decimal"/>
    </xmlCellPr>
  </singleXmlCell>
  <singleXmlCell id="576" r="L19" connectionId="0">
    <xmlCellPr id="1" uniqueName="P1071988">
      <xmlPr mapId="1" xpath="/PFI-IZD-KI/IPK-KI_1000338/P1071988" xmlDataType="decimal"/>
    </xmlCellPr>
  </singleXmlCell>
  <singleXmlCell id="577" r="M19" connectionId="0">
    <xmlCellPr id="1" uniqueName="P1071989">
      <xmlPr mapId="1" xpath="/PFI-IZD-KI/IPK-KI_1000338/P1071989" xmlDataType="decimal"/>
    </xmlCellPr>
  </singleXmlCell>
  <singleXmlCell id="578" r="N19" connectionId="0">
    <xmlCellPr id="1" uniqueName="P1071990">
      <xmlPr mapId="1" xpath="/PFI-IZD-KI/IPK-KI_1000338/P1071990" xmlDataType="decimal"/>
    </xmlCellPr>
  </singleXmlCell>
  <singleXmlCell id="579" r="O19" connectionId="0">
    <xmlCellPr id="1" uniqueName="P1071991">
      <xmlPr mapId="1" xpath="/PFI-IZD-KI/IPK-KI_1000338/P1071991" xmlDataType="decimal"/>
    </xmlCellPr>
  </singleXmlCell>
  <singleXmlCell id="580" r="P19" connectionId="0">
    <xmlCellPr id="1" uniqueName="P1071992">
      <xmlPr mapId="1" xpath="/PFI-IZD-KI/IPK-KI_1000338/P1071992" xmlDataType="decimal"/>
    </xmlCellPr>
  </singleXmlCell>
  <singleXmlCell id="581" r="Q19" connectionId="0">
    <xmlCellPr id="1" uniqueName="P1071993">
      <xmlPr mapId="1" xpath="/PFI-IZD-KI/IPK-KI_1000338/P1071993" xmlDataType="decimal"/>
    </xmlCellPr>
  </singleXmlCell>
  <singleXmlCell id="582" r="R19" connectionId="0">
    <xmlCellPr id="1" uniqueName="P1071994">
      <xmlPr mapId="1" xpath="/PFI-IZD-KI/IPK-KI_1000338/P1071994" xmlDataType="decimal"/>
    </xmlCellPr>
  </singleXmlCell>
  <singleXmlCell id="583" r="E20" connectionId="0">
    <xmlCellPr id="1" uniqueName="P1071995">
      <xmlPr mapId="1" xpath="/PFI-IZD-KI/IPK-KI_1000338/P1071995" xmlDataType="decimal"/>
    </xmlCellPr>
  </singleXmlCell>
  <singleXmlCell id="584" r="F20" connectionId="0">
    <xmlCellPr id="1" uniqueName="P1071996">
      <xmlPr mapId="1" xpath="/PFI-IZD-KI/IPK-KI_1000338/P1071996" xmlDataType="decimal"/>
    </xmlCellPr>
  </singleXmlCell>
  <singleXmlCell id="585" r="G20" connectionId="0">
    <xmlCellPr id="1" uniqueName="P1071997">
      <xmlPr mapId="1" xpath="/PFI-IZD-KI/IPK-KI_1000338/P1071997" xmlDataType="decimal"/>
    </xmlCellPr>
  </singleXmlCell>
  <singleXmlCell id="586" r="H20" connectionId="0">
    <xmlCellPr id="1" uniqueName="P1071998">
      <xmlPr mapId="1" xpath="/PFI-IZD-KI/IPK-KI_1000338/P1071998" xmlDataType="decimal"/>
    </xmlCellPr>
  </singleXmlCell>
  <singleXmlCell id="587" r="I20" connectionId="0">
    <xmlCellPr id="1" uniqueName="P1071999">
      <xmlPr mapId="1" xpath="/PFI-IZD-KI/IPK-KI_1000338/P1071999" xmlDataType="decimal"/>
    </xmlCellPr>
  </singleXmlCell>
  <singleXmlCell id="588" r="J20" connectionId="0">
    <xmlCellPr id="1" uniqueName="P1072000">
      <xmlPr mapId="1" xpath="/PFI-IZD-KI/IPK-KI_1000338/P1072000" xmlDataType="decimal"/>
    </xmlCellPr>
  </singleXmlCell>
  <singleXmlCell id="589" r="K20" connectionId="0">
    <xmlCellPr id="1" uniqueName="P1072001">
      <xmlPr mapId="1" xpath="/PFI-IZD-KI/IPK-KI_1000338/P1072001" xmlDataType="decimal"/>
    </xmlCellPr>
  </singleXmlCell>
  <singleXmlCell id="590" r="L20" connectionId="0">
    <xmlCellPr id="1" uniqueName="P1072002">
      <xmlPr mapId="1" xpath="/PFI-IZD-KI/IPK-KI_1000338/P1072002" xmlDataType="decimal"/>
    </xmlCellPr>
  </singleXmlCell>
  <singleXmlCell id="591" r="M20" connectionId="0">
    <xmlCellPr id="1" uniqueName="P1072003">
      <xmlPr mapId="1" xpath="/PFI-IZD-KI/IPK-KI_1000338/P1072003" xmlDataType="decimal"/>
    </xmlCellPr>
  </singleXmlCell>
  <singleXmlCell id="592" r="N20" connectionId="0">
    <xmlCellPr id="1" uniqueName="P1072004">
      <xmlPr mapId="1" xpath="/PFI-IZD-KI/IPK-KI_1000338/P1072004" xmlDataType="decimal"/>
    </xmlCellPr>
  </singleXmlCell>
  <singleXmlCell id="593" r="O20" connectionId="0">
    <xmlCellPr id="1" uniqueName="P1072005">
      <xmlPr mapId="1" xpath="/PFI-IZD-KI/IPK-KI_1000338/P1072005" xmlDataType="decimal"/>
    </xmlCellPr>
  </singleXmlCell>
  <singleXmlCell id="594" r="P20" connectionId="0">
    <xmlCellPr id="1" uniqueName="P1072006">
      <xmlPr mapId="1" xpath="/PFI-IZD-KI/IPK-KI_1000338/P1072006" xmlDataType="decimal"/>
    </xmlCellPr>
  </singleXmlCell>
  <singleXmlCell id="595" r="Q20" connectionId="0">
    <xmlCellPr id="1" uniqueName="P1072007">
      <xmlPr mapId="1" xpath="/PFI-IZD-KI/IPK-KI_1000338/P1072007" xmlDataType="decimal"/>
    </xmlCellPr>
  </singleXmlCell>
  <singleXmlCell id="596" r="R20" connectionId="0">
    <xmlCellPr id="1" uniqueName="P1072008">
      <xmlPr mapId="1" xpath="/PFI-IZD-KI/IPK-KI_1000338/P1072008" xmlDataType="decimal"/>
    </xmlCellPr>
  </singleXmlCell>
  <singleXmlCell id="597" r="E21" connectionId="0">
    <xmlCellPr id="1" uniqueName="P1072009">
      <xmlPr mapId="1" xpath="/PFI-IZD-KI/IPK-KI_1000338/P1072009" xmlDataType="decimal"/>
    </xmlCellPr>
  </singleXmlCell>
  <singleXmlCell id="598" r="F21" connectionId="0">
    <xmlCellPr id="1" uniqueName="P1072010">
      <xmlPr mapId="1" xpath="/PFI-IZD-KI/IPK-KI_1000338/P1072010" xmlDataType="decimal"/>
    </xmlCellPr>
  </singleXmlCell>
  <singleXmlCell id="599" r="G21" connectionId="0">
    <xmlCellPr id="1" uniqueName="P1072011">
      <xmlPr mapId="1" xpath="/PFI-IZD-KI/IPK-KI_1000338/P1072011" xmlDataType="decimal"/>
    </xmlCellPr>
  </singleXmlCell>
  <singleXmlCell id="600" r="H21" connectionId="0">
    <xmlCellPr id="1" uniqueName="P1072012">
      <xmlPr mapId="1" xpath="/PFI-IZD-KI/IPK-KI_1000338/P1072012" xmlDataType="decimal"/>
    </xmlCellPr>
  </singleXmlCell>
  <singleXmlCell id="601" r="I21" connectionId="0">
    <xmlCellPr id="1" uniqueName="P1072013">
      <xmlPr mapId="1" xpath="/PFI-IZD-KI/IPK-KI_1000338/P1072013" xmlDataType="decimal"/>
    </xmlCellPr>
  </singleXmlCell>
  <singleXmlCell id="602" r="J21" connectionId="0">
    <xmlCellPr id="1" uniqueName="P1072014">
      <xmlPr mapId="1" xpath="/PFI-IZD-KI/IPK-KI_1000338/P1072014" xmlDataType="decimal"/>
    </xmlCellPr>
  </singleXmlCell>
  <singleXmlCell id="603" r="K21" connectionId="0">
    <xmlCellPr id="1" uniqueName="P1072015">
      <xmlPr mapId="1" xpath="/PFI-IZD-KI/IPK-KI_1000338/P1072015" xmlDataType="decimal"/>
    </xmlCellPr>
  </singleXmlCell>
  <singleXmlCell id="604" r="L21" connectionId="0">
    <xmlCellPr id="1" uniqueName="P1072016">
      <xmlPr mapId="1" xpath="/PFI-IZD-KI/IPK-KI_1000338/P1072016" xmlDataType="decimal"/>
    </xmlCellPr>
  </singleXmlCell>
  <singleXmlCell id="605" r="M21" connectionId="0">
    <xmlCellPr id="1" uniqueName="P1072017">
      <xmlPr mapId="1" xpath="/PFI-IZD-KI/IPK-KI_1000338/P1072017" xmlDataType="decimal"/>
    </xmlCellPr>
  </singleXmlCell>
  <singleXmlCell id="606" r="N21" connectionId="0">
    <xmlCellPr id="1" uniqueName="P1072018">
      <xmlPr mapId="1" xpath="/PFI-IZD-KI/IPK-KI_1000338/P1072018" xmlDataType="decimal"/>
    </xmlCellPr>
  </singleXmlCell>
  <singleXmlCell id="607" r="O21" connectionId="0">
    <xmlCellPr id="1" uniqueName="P1072019">
      <xmlPr mapId="1" xpath="/PFI-IZD-KI/IPK-KI_1000338/P1072019" xmlDataType="decimal"/>
    </xmlCellPr>
  </singleXmlCell>
  <singleXmlCell id="608" r="P21" connectionId="0">
    <xmlCellPr id="1" uniqueName="P1072020">
      <xmlPr mapId="1" xpath="/PFI-IZD-KI/IPK-KI_1000338/P1072020" xmlDataType="decimal"/>
    </xmlCellPr>
  </singleXmlCell>
  <singleXmlCell id="609" r="Q21" connectionId="0">
    <xmlCellPr id="1" uniqueName="P1072021">
      <xmlPr mapId="1" xpath="/PFI-IZD-KI/IPK-KI_1000338/P1072021" xmlDataType="decimal"/>
    </xmlCellPr>
  </singleXmlCell>
  <singleXmlCell id="610" r="R21" connectionId="0">
    <xmlCellPr id="1" uniqueName="P1072022">
      <xmlPr mapId="1" xpath="/PFI-IZD-KI/IPK-KI_1000338/P1072022" xmlDataType="decimal"/>
    </xmlCellPr>
  </singleXmlCell>
  <singleXmlCell id="611" r="E22" connectionId="0">
    <xmlCellPr id="1" uniqueName="P1072023">
      <xmlPr mapId="1" xpath="/PFI-IZD-KI/IPK-KI_1000338/P1072023" xmlDataType="decimal"/>
    </xmlCellPr>
  </singleXmlCell>
  <singleXmlCell id="612" r="F22" connectionId="0">
    <xmlCellPr id="1" uniqueName="P1072024">
      <xmlPr mapId="1" xpath="/PFI-IZD-KI/IPK-KI_1000338/P1072024" xmlDataType="decimal"/>
    </xmlCellPr>
  </singleXmlCell>
  <singleXmlCell id="613" r="G22" connectionId="0">
    <xmlCellPr id="1" uniqueName="P1072025">
      <xmlPr mapId="1" xpath="/PFI-IZD-KI/IPK-KI_1000338/P1072025" xmlDataType="decimal"/>
    </xmlCellPr>
  </singleXmlCell>
  <singleXmlCell id="614" r="H22" connectionId="0">
    <xmlCellPr id="1" uniqueName="P1072026">
      <xmlPr mapId="1" xpath="/PFI-IZD-KI/IPK-KI_1000338/P1072026" xmlDataType="decimal"/>
    </xmlCellPr>
  </singleXmlCell>
  <singleXmlCell id="615" r="I22" connectionId="0">
    <xmlCellPr id="1" uniqueName="P1072027">
      <xmlPr mapId="1" xpath="/PFI-IZD-KI/IPK-KI_1000338/P1072027" xmlDataType="decimal"/>
    </xmlCellPr>
  </singleXmlCell>
  <singleXmlCell id="616" r="J22" connectionId="0">
    <xmlCellPr id="1" uniqueName="P1072028">
      <xmlPr mapId="1" xpath="/PFI-IZD-KI/IPK-KI_1000338/P1072028" xmlDataType="decimal"/>
    </xmlCellPr>
  </singleXmlCell>
  <singleXmlCell id="617" r="K22" connectionId="0">
    <xmlCellPr id="1" uniqueName="P1072029">
      <xmlPr mapId="1" xpath="/PFI-IZD-KI/IPK-KI_1000338/P1072029" xmlDataType="decimal"/>
    </xmlCellPr>
  </singleXmlCell>
  <singleXmlCell id="618" r="L22" connectionId="0">
    <xmlCellPr id="1" uniqueName="P1072030">
      <xmlPr mapId="1" xpath="/PFI-IZD-KI/IPK-KI_1000338/P1072030" xmlDataType="decimal"/>
    </xmlCellPr>
  </singleXmlCell>
  <singleXmlCell id="619" r="M22" connectionId="0">
    <xmlCellPr id="1" uniqueName="P1072031">
      <xmlPr mapId="1" xpath="/PFI-IZD-KI/IPK-KI_1000338/P1072031" xmlDataType="decimal"/>
    </xmlCellPr>
  </singleXmlCell>
  <singleXmlCell id="620" r="N22" connectionId="0">
    <xmlCellPr id="1" uniqueName="P1072032">
      <xmlPr mapId="1" xpath="/PFI-IZD-KI/IPK-KI_1000338/P1072032" xmlDataType="decimal"/>
    </xmlCellPr>
  </singleXmlCell>
  <singleXmlCell id="621" r="O22" connectionId="0">
    <xmlCellPr id="1" uniqueName="P1072033">
      <xmlPr mapId="1" xpath="/PFI-IZD-KI/IPK-KI_1000338/P1072033" xmlDataType="decimal"/>
    </xmlCellPr>
  </singleXmlCell>
  <singleXmlCell id="622" r="P22" connectionId="0">
    <xmlCellPr id="1" uniqueName="P1072034">
      <xmlPr mapId="1" xpath="/PFI-IZD-KI/IPK-KI_1000338/P1072034" xmlDataType="decimal"/>
    </xmlCellPr>
  </singleXmlCell>
  <singleXmlCell id="623" r="Q22" connectionId="0">
    <xmlCellPr id="1" uniqueName="P1072035">
      <xmlPr mapId="1" xpath="/PFI-IZD-KI/IPK-KI_1000338/P1072035" xmlDataType="decimal"/>
    </xmlCellPr>
  </singleXmlCell>
  <singleXmlCell id="624" r="R22" connectionId="0">
    <xmlCellPr id="1" uniqueName="P1072036">
      <xmlPr mapId="1" xpath="/PFI-IZD-KI/IPK-KI_1000338/P1072036" xmlDataType="decimal"/>
    </xmlCellPr>
  </singleXmlCell>
  <singleXmlCell id="625" r="E23" connectionId="0">
    <xmlCellPr id="1" uniqueName="P1072037">
      <xmlPr mapId="1" xpath="/PFI-IZD-KI/IPK-KI_1000338/P1072037" xmlDataType="decimal"/>
    </xmlCellPr>
  </singleXmlCell>
  <singleXmlCell id="626" r="F23" connectionId="0">
    <xmlCellPr id="1" uniqueName="P1072038">
      <xmlPr mapId="1" xpath="/PFI-IZD-KI/IPK-KI_1000338/P1072038" xmlDataType="decimal"/>
    </xmlCellPr>
  </singleXmlCell>
  <singleXmlCell id="627" r="G23" connectionId="0">
    <xmlCellPr id="1" uniqueName="P1072039">
      <xmlPr mapId="1" xpath="/PFI-IZD-KI/IPK-KI_1000338/P1072039" xmlDataType="decimal"/>
    </xmlCellPr>
  </singleXmlCell>
  <singleXmlCell id="628" r="H23" connectionId="0">
    <xmlCellPr id="1" uniqueName="P1072040">
      <xmlPr mapId="1" xpath="/PFI-IZD-KI/IPK-KI_1000338/P1072040" xmlDataType="decimal"/>
    </xmlCellPr>
  </singleXmlCell>
  <singleXmlCell id="629" r="I23" connectionId="0">
    <xmlCellPr id="1" uniqueName="P1072041">
      <xmlPr mapId="1" xpath="/PFI-IZD-KI/IPK-KI_1000338/P1072041" xmlDataType="decimal"/>
    </xmlCellPr>
  </singleXmlCell>
  <singleXmlCell id="630" r="J23" connectionId="0">
    <xmlCellPr id="1" uniqueName="P1072042">
      <xmlPr mapId="1" xpath="/PFI-IZD-KI/IPK-KI_1000338/P1072042" xmlDataType="decimal"/>
    </xmlCellPr>
  </singleXmlCell>
  <singleXmlCell id="631" r="K23" connectionId="0">
    <xmlCellPr id="1" uniqueName="P1072043">
      <xmlPr mapId="1" xpath="/PFI-IZD-KI/IPK-KI_1000338/P1072043" xmlDataType="decimal"/>
    </xmlCellPr>
  </singleXmlCell>
  <singleXmlCell id="632" r="L23" connectionId="0">
    <xmlCellPr id="1" uniqueName="P1072044">
      <xmlPr mapId="1" xpath="/PFI-IZD-KI/IPK-KI_1000338/P1072044" xmlDataType="decimal"/>
    </xmlCellPr>
  </singleXmlCell>
  <singleXmlCell id="633" r="M23" connectionId="0">
    <xmlCellPr id="1" uniqueName="P1072045">
      <xmlPr mapId="1" xpath="/PFI-IZD-KI/IPK-KI_1000338/P1072045" xmlDataType="decimal"/>
    </xmlCellPr>
  </singleXmlCell>
  <singleXmlCell id="634" r="N23" connectionId="0">
    <xmlCellPr id="1" uniqueName="P1072046">
      <xmlPr mapId="1" xpath="/PFI-IZD-KI/IPK-KI_1000338/P1072046" xmlDataType="decimal"/>
    </xmlCellPr>
  </singleXmlCell>
  <singleXmlCell id="635" r="O23" connectionId="0">
    <xmlCellPr id="1" uniqueName="P1072047">
      <xmlPr mapId="1" xpath="/PFI-IZD-KI/IPK-KI_1000338/P1072047" xmlDataType="decimal"/>
    </xmlCellPr>
  </singleXmlCell>
  <singleXmlCell id="636" r="P23" connectionId="0">
    <xmlCellPr id="1" uniqueName="P1072048">
      <xmlPr mapId="1" xpath="/PFI-IZD-KI/IPK-KI_1000338/P1072048" xmlDataType="decimal"/>
    </xmlCellPr>
  </singleXmlCell>
  <singleXmlCell id="637" r="Q23" connectionId="0">
    <xmlCellPr id="1" uniqueName="P1072049">
      <xmlPr mapId="1" xpath="/PFI-IZD-KI/IPK-KI_1000338/P1072049" xmlDataType="decimal"/>
    </xmlCellPr>
  </singleXmlCell>
  <singleXmlCell id="638" r="R23" connectionId="0">
    <xmlCellPr id="1" uniqueName="P1072050">
      <xmlPr mapId="1" xpath="/PFI-IZD-KI/IPK-KI_1000338/P1072050" xmlDataType="decimal"/>
    </xmlCellPr>
  </singleXmlCell>
  <singleXmlCell id="639" r="E24" connectionId="0">
    <xmlCellPr id="1" uniqueName="P1072051">
      <xmlPr mapId="1" xpath="/PFI-IZD-KI/IPK-KI_1000338/P1072051" xmlDataType="decimal"/>
    </xmlCellPr>
  </singleXmlCell>
  <singleXmlCell id="640" r="F24" connectionId="0">
    <xmlCellPr id="1" uniqueName="P1072052">
      <xmlPr mapId="1" xpath="/PFI-IZD-KI/IPK-KI_1000338/P1072052" xmlDataType="decimal"/>
    </xmlCellPr>
  </singleXmlCell>
  <singleXmlCell id="641" r="G24" connectionId="0">
    <xmlCellPr id="1" uniqueName="P1072053">
      <xmlPr mapId="1" xpath="/PFI-IZD-KI/IPK-KI_1000338/P1072053" xmlDataType="decimal"/>
    </xmlCellPr>
  </singleXmlCell>
  <singleXmlCell id="642" r="H24" connectionId="0">
    <xmlCellPr id="1" uniqueName="P1072054">
      <xmlPr mapId="1" xpath="/PFI-IZD-KI/IPK-KI_1000338/P1072054" xmlDataType="decimal"/>
    </xmlCellPr>
  </singleXmlCell>
  <singleXmlCell id="643" r="I24" connectionId="0">
    <xmlCellPr id="1" uniqueName="P1072055">
      <xmlPr mapId="1" xpath="/PFI-IZD-KI/IPK-KI_1000338/P1072055" xmlDataType="decimal"/>
    </xmlCellPr>
  </singleXmlCell>
  <singleXmlCell id="644" r="J24" connectionId="0">
    <xmlCellPr id="1" uniqueName="P1072056">
      <xmlPr mapId="1" xpath="/PFI-IZD-KI/IPK-KI_1000338/P1072056" xmlDataType="decimal"/>
    </xmlCellPr>
  </singleXmlCell>
  <singleXmlCell id="645" r="K24" connectionId="0">
    <xmlCellPr id="1" uniqueName="P1072057">
      <xmlPr mapId="1" xpath="/PFI-IZD-KI/IPK-KI_1000338/P1072057" xmlDataType="decimal"/>
    </xmlCellPr>
  </singleXmlCell>
  <singleXmlCell id="646" r="L24" connectionId="0">
    <xmlCellPr id="1" uniqueName="P1072058">
      <xmlPr mapId="1" xpath="/PFI-IZD-KI/IPK-KI_1000338/P1072058" xmlDataType="decimal"/>
    </xmlCellPr>
  </singleXmlCell>
  <singleXmlCell id="647" r="M24" connectionId="0">
    <xmlCellPr id="1" uniqueName="P1072059">
      <xmlPr mapId="1" xpath="/PFI-IZD-KI/IPK-KI_1000338/P1072059" xmlDataType="decimal"/>
    </xmlCellPr>
  </singleXmlCell>
  <singleXmlCell id="648" r="N24" connectionId="0">
    <xmlCellPr id="1" uniqueName="P1072060">
      <xmlPr mapId="1" xpath="/PFI-IZD-KI/IPK-KI_1000338/P1072060" xmlDataType="decimal"/>
    </xmlCellPr>
  </singleXmlCell>
  <singleXmlCell id="649" r="O24" connectionId="0">
    <xmlCellPr id="1" uniqueName="P1072061">
      <xmlPr mapId="1" xpath="/PFI-IZD-KI/IPK-KI_1000338/P1072061" xmlDataType="decimal"/>
    </xmlCellPr>
  </singleXmlCell>
  <singleXmlCell id="650" r="P24" connectionId="0">
    <xmlCellPr id="1" uniqueName="P1072062">
      <xmlPr mapId="1" xpath="/PFI-IZD-KI/IPK-KI_1000338/P1072062" xmlDataType="decimal"/>
    </xmlCellPr>
  </singleXmlCell>
  <singleXmlCell id="651" r="Q24" connectionId="0">
    <xmlCellPr id="1" uniqueName="P1072063">
      <xmlPr mapId="1" xpath="/PFI-IZD-KI/IPK-KI_1000338/P1072063" xmlDataType="decimal"/>
    </xmlCellPr>
  </singleXmlCell>
  <singleXmlCell id="652" r="R24" connectionId="0">
    <xmlCellPr id="1" uniqueName="P1072064">
      <xmlPr mapId="1" xpath="/PFI-IZD-KI/IPK-KI_1000338/P1072064" xmlDataType="decimal"/>
    </xmlCellPr>
  </singleXmlCell>
  <singleXmlCell id="653" r="E25" connectionId="0">
    <xmlCellPr id="1" uniqueName="P1072065">
      <xmlPr mapId="1" xpath="/PFI-IZD-KI/IPK-KI_1000338/P1072065" xmlDataType="decimal"/>
    </xmlCellPr>
  </singleXmlCell>
  <singleXmlCell id="654" r="F25" connectionId="0">
    <xmlCellPr id="1" uniqueName="P1072066">
      <xmlPr mapId="1" xpath="/PFI-IZD-KI/IPK-KI_1000338/P1072066" xmlDataType="decimal"/>
    </xmlCellPr>
  </singleXmlCell>
  <singleXmlCell id="655" r="G25" connectionId="0">
    <xmlCellPr id="1" uniqueName="P1072067">
      <xmlPr mapId="1" xpath="/PFI-IZD-KI/IPK-KI_1000338/P1072067" xmlDataType="decimal"/>
    </xmlCellPr>
  </singleXmlCell>
  <singleXmlCell id="656" r="H25" connectionId="0">
    <xmlCellPr id="1" uniqueName="P1072068">
      <xmlPr mapId="1" xpath="/PFI-IZD-KI/IPK-KI_1000338/P1072068" xmlDataType="decimal"/>
    </xmlCellPr>
  </singleXmlCell>
  <singleXmlCell id="657" r="I25" connectionId="0">
    <xmlCellPr id="1" uniqueName="P1072069">
      <xmlPr mapId="1" xpath="/PFI-IZD-KI/IPK-KI_1000338/P1072069" xmlDataType="decimal"/>
    </xmlCellPr>
  </singleXmlCell>
  <singleXmlCell id="658" r="J25" connectionId="0">
    <xmlCellPr id="1" uniqueName="P1072070">
      <xmlPr mapId="1" xpath="/PFI-IZD-KI/IPK-KI_1000338/P1072070" xmlDataType="decimal"/>
    </xmlCellPr>
  </singleXmlCell>
  <singleXmlCell id="659" r="K25" connectionId="0">
    <xmlCellPr id="1" uniqueName="P1072071">
      <xmlPr mapId="1" xpath="/PFI-IZD-KI/IPK-KI_1000338/P1072071" xmlDataType="decimal"/>
    </xmlCellPr>
  </singleXmlCell>
  <singleXmlCell id="660" r="L25" connectionId="0">
    <xmlCellPr id="1" uniqueName="P1072072">
      <xmlPr mapId="1" xpath="/PFI-IZD-KI/IPK-KI_1000338/P1072072" xmlDataType="decimal"/>
    </xmlCellPr>
  </singleXmlCell>
  <singleXmlCell id="661" r="M25" connectionId="0">
    <xmlCellPr id="1" uniqueName="P1072073">
      <xmlPr mapId="1" xpath="/PFI-IZD-KI/IPK-KI_1000338/P1072073" xmlDataType="decimal"/>
    </xmlCellPr>
  </singleXmlCell>
  <singleXmlCell id="662" r="N25" connectionId="0">
    <xmlCellPr id="1" uniqueName="P1072074">
      <xmlPr mapId="1" xpath="/PFI-IZD-KI/IPK-KI_1000338/P1072074" xmlDataType="decimal"/>
    </xmlCellPr>
  </singleXmlCell>
  <singleXmlCell id="663" r="O25" connectionId="0">
    <xmlCellPr id="1" uniqueName="P1072075">
      <xmlPr mapId="1" xpath="/PFI-IZD-KI/IPK-KI_1000338/P1072075" xmlDataType="decimal"/>
    </xmlCellPr>
  </singleXmlCell>
  <singleXmlCell id="664" r="P25" connectionId="0">
    <xmlCellPr id="1" uniqueName="P1072076">
      <xmlPr mapId="1" xpath="/PFI-IZD-KI/IPK-KI_1000338/P1072076" xmlDataType="decimal"/>
    </xmlCellPr>
  </singleXmlCell>
  <singleXmlCell id="665" r="Q25" connectionId="0">
    <xmlCellPr id="1" uniqueName="P1072077">
      <xmlPr mapId="1" xpath="/PFI-IZD-KI/IPK-KI_1000338/P1072077" xmlDataType="decimal"/>
    </xmlCellPr>
  </singleXmlCell>
  <singleXmlCell id="666" r="R25" connectionId="0">
    <xmlCellPr id="1" uniqueName="P1072078">
      <xmlPr mapId="1" xpath="/PFI-IZD-KI/IPK-KI_1000338/P1072078" xmlDataType="decimal"/>
    </xmlCellPr>
  </singleXmlCell>
  <singleXmlCell id="667" r="E26" connectionId="0">
    <xmlCellPr id="1" uniqueName="P1072079">
      <xmlPr mapId="1" xpath="/PFI-IZD-KI/IPK-KI_1000338/P1072079" xmlDataType="decimal"/>
    </xmlCellPr>
  </singleXmlCell>
  <singleXmlCell id="668" r="F26" connectionId="0">
    <xmlCellPr id="1" uniqueName="P1072080">
      <xmlPr mapId="1" xpath="/PFI-IZD-KI/IPK-KI_1000338/P1072080" xmlDataType="decimal"/>
    </xmlCellPr>
  </singleXmlCell>
  <singleXmlCell id="669" r="G26" connectionId="0">
    <xmlCellPr id="1" uniqueName="P1072081">
      <xmlPr mapId="1" xpath="/PFI-IZD-KI/IPK-KI_1000338/P1072081" xmlDataType="decimal"/>
    </xmlCellPr>
  </singleXmlCell>
  <singleXmlCell id="670" r="H26" connectionId="0">
    <xmlCellPr id="1" uniqueName="P1072082">
      <xmlPr mapId="1" xpath="/PFI-IZD-KI/IPK-KI_1000338/P1072082" xmlDataType="decimal"/>
    </xmlCellPr>
  </singleXmlCell>
  <singleXmlCell id="671" r="I26" connectionId="0">
    <xmlCellPr id="1" uniqueName="P1072083">
      <xmlPr mapId="1" xpath="/PFI-IZD-KI/IPK-KI_1000338/P1072083" xmlDataType="decimal"/>
    </xmlCellPr>
  </singleXmlCell>
  <singleXmlCell id="672" r="J26" connectionId="0">
    <xmlCellPr id="1" uniqueName="P1072084">
      <xmlPr mapId="1" xpath="/PFI-IZD-KI/IPK-KI_1000338/P1072084" xmlDataType="decimal"/>
    </xmlCellPr>
  </singleXmlCell>
  <singleXmlCell id="673" r="K26" connectionId="0">
    <xmlCellPr id="1" uniqueName="P1072085">
      <xmlPr mapId="1" xpath="/PFI-IZD-KI/IPK-KI_1000338/P1072085" xmlDataType="decimal"/>
    </xmlCellPr>
  </singleXmlCell>
  <singleXmlCell id="674" r="L26" connectionId="0">
    <xmlCellPr id="1" uniqueName="P1072086">
      <xmlPr mapId="1" xpath="/PFI-IZD-KI/IPK-KI_1000338/P1072086" xmlDataType="decimal"/>
    </xmlCellPr>
  </singleXmlCell>
  <singleXmlCell id="675" r="M26" connectionId="0">
    <xmlCellPr id="1" uniqueName="P1072087">
      <xmlPr mapId="1" xpath="/PFI-IZD-KI/IPK-KI_1000338/P1072087" xmlDataType="decimal"/>
    </xmlCellPr>
  </singleXmlCell>
  <singleXmlCell id="676" r="N26" connectionId="0">
    <xmlCellPr id="1" uniqueName="P1072088">
      <xmlPr mapId="1" xpath="/PFI-IZD-KI/IPK-KI_1000338/P1072088" xmlDataType="decimal"/>
    </xmlCellPr>
  </singleXmlCell>
  <singleXmlCell id="677" r="O26" connectionId="0">
    <xmlCellPr id="1" uniqueName="P1072089">
      <xmlPr mapId="1" xpath="/PFI-IZD-KI/IPK-KI_1000338/P1072089" xmlDataType="decimal"/>
    </xmlCellPr>
  </singleXmlCell>
  <singleXmlCell id="678" r="P26" connectionId="0">
    <xmlCellPr id="1" uniqueName="P1072090">
      <xmlPr mapId="1" xpath="/PFI-IZD-KI/IPK-KI_1000338/P1072090" xmlDataType="decimal"/>
    </xmlCellPr>
  </singleXmlCell>
  <singleXmlCell id="679" r="Q26" connectionId="0">
    <xmlCellPr id="1" uniqueName="P1072091">
      <xmlPr mapId="1" xpath="/PFI-IZD-KI/IPK-KI_1000338/P1072091" xmlDataType="decimal"/>
    </xmlCellPr>
  </singleXmlCell>
  <singleXmlCell id="680" r="R26" connectionId="0">
    <xmlCellPr id="1" uniqueName="P1072092">
      <xmlPr mapId="1" xpath="/P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topLeftCell="A13" zoomScaleNormal="100" workbookViewId="0">
      <selection activeCell="K29" sqref="K29"/>
    </sheetView>
  </sheetViews>
  <sheetFormatPr defaultColWidth="9.140625" defaultRowHeight="15" x14ac:dyDescent="0.25"/>
  <cols>
    <col min="1" max="1" width="9.140625" style="13"/>
    <col min="2" max="2" width="10.5703125" style="13" customWidth="1"/>
    <col min="3" max="4" width="9.140625" style="13"/>
    <col min="5" max="5" width="10.42578125" style="13" customWidth="1"/>
    <col min="6" max="6" width="11.5703125" style="13" customWidth="1"/>
    <col min="7" max="7" width="15.85546875" style="13" customWidth="1"/>
    <col min="8" max="8" width="9.140625" style="13"/>
    <col min="9" max="9" width="18.7109375" style="13" customWidth="1"/>
    <col min="10" max="10" width="12.28515625" style="13" customWidth="1"/>
    <col min="11" max="16384" width="9.140625" style="13"/>
  </cols>
  <sheetData>
    <row r="1" spans="1:10" ht="15.75" x14ac:dyDescent="0.25">
      <c r="A1" s="225" t="s">
        <v>0</v>
      </c>
      <c r="B1" s="226"/>
      <c r="C1" s="226"/>
      <c r="D1" s="11"/>
      <c r="E1" s="11"/>
      <c r="F1" s="11"/>
      <c r="G1" s="11"/>
      <c r="H1" s="11"/>
      <c r="I1" s="11"/>
      <c r="J1" s="12"/>
    </row>
    <row r="2" spans="1:10" ht="14.45" customHeight="1" x14ac:dyDescent="0.25">
      <c r="A2" s="227" t="s">
        <v>1</v>
      </c>
      <c r="B2" s="228"/>
      <c r="C2" s="228"/>
      <c r="D2" s="228"/>
      <c r="E2" s="228"/>
      <c r="F2" s="228"/>
      <c r="G2" s="228"/>
      <c r="H2" s="228"/>
      <c r="I2" s="228"/>
      <c r="J2" s="229"/>
    </row>
    <row r="3" spans="1:10" x14ac:dyDescent="0.25">
      <c r="A3" s="14"/>
      <c r="B3" s="15"/>
      <c r="C3" s="15"/>
      <c r="D3" s="15"/>
      <c r="E3" s="15"/>
      <c r="F3" s="15"/>
      <c r="G3" s="15"/>
      <c r="H3" s="15"/>
      <c r="I3" s="15"/>
      <c r="J3" s="16"/>
    </row>
    <row r="4" spans="1:10" ht="33.6" customHeight="1" x14ac:dyDescent="0.25">
      <c r="A4" s="230" t="s">
        <v>2</v>
      </c>
      <c r="B4" s="231"/>
      <c r="C4" s="231"/>
      <c r="D4" s="231"/>
      <c r="E4" s="232">
        <v>43831</v>
      </c>
      <c r="F4" s="233"/>
      <c r="G4" s="17" t="s">
        <v>3</v>
      </c>
      <c r="H4" s="232">
        <v>44012</v>
      </c>
      <c r="I4" s="233"/>
      <c r="J4" s="18"/>
    </row>
    <row r="5" spans="1:10" s="19" customFormat="1" ht="10.15" customHeight="1" x14ac:dyDescent="0.25">
      <c r="A5" s="234"/>
      <c r="B5" s="235"/>
      <c r="C5" s="235"/>
      <c r="D5" s="235"/>
      <c r="E5" s="235"/>
      <c r="F5" s="235"/>
      <c r="G5" s="235"/>
      <c r="H5" s="235"/>
      <c r="I5" s="235"/>
      <c r="J5" s="236"/>
    </row>
    <row r="6" spans="1:10" ht="20.45" customHeight="1" x14ac:dyDescent="0.25">
      <c r="A6" s="20"/>
      <c r="B6" s="21" t="s">
        <v>4</v>
      </c>
      <c r="C6" s="22"/>
      <c r="D6" s="22"/>
      <c r="E6" s="27">
        <v>2020</v>
      </c>
      <c r="F6" s="23"/>
      <c r="G6" s="17"/>
      <c r="H6" s="23"/>
      <c r="I6" s="23"/>
      <c r="J6" s="24"/>
    </row>
    <row r="7" spans="1:10" s="26" customFormat="1" ht="10.9" customHeight="1" x14ac:dyDescent="0.25">
      <c r="A7" s="20"/>
      <c r="B7" s="22"/>
      <c r="C7" s="22"/>
      <c r="D7" s="22"/>
      <c r="E7" s="25"/>
      <c r="F7" s="25"/>
      <c r="G7" s="17"/>
      <c r="H7" s="23"/>
      <c r="I7" s="23"/>
      <c r="J7" s="24"/>
    </row>
    <row r="8" spans="1:10" ht="20.45" customHeight="1" x14ac:dyDescent="0.25">
      <c r="A8" s="213" t="s">
        <v>5</v>
      </c>
      <c r="B8" s="214"/>
      <c r="C8" s="22"/>
      <c r="D8" s="22"/>
      <c r="E8" s="27">
        <v>1</v>
      </c>
      <c r="F8" s="28"/>
      <c r="G8" s="29"/>
      <c r="H8" s="28"/>
      <c r="I8" s="28"/>
      <c r="J8" s="30"/>
    </row>
    <row r="9" spans="1:10" s="26" customFormat="1" ht="10.9" customHeight="1" x14ac:dyDescent="0.25">
      <c r="A9" s="20"/>
      <c r="B9" s="22"/>
      <c r="C9" s="22"/>
      <c r="D9" s="22"/>
      <c r="E9" s="25"/>
      <c r="F9" s="25"/>
      <c r="G9" s="17"/>
      <c r="H9" s="25"/>
      <c r="I9" s="25"/>
      <c r="J9" s="24"/>
    </row>
    <row r="10" spans="1:10" ht="37.9" customHeight="1" x14ac:dyDescent="0.25">
      <c r="A10" s="215" t="s">
        <v>321</v>
      </c>
      <c r="B10" s="216"/>
      <c r="C10" s="216"/>
      <c r="D10" s="216"/>
      <c r="E10" s="216"/>
      <c r="F10" s="216"/>
      <c r="G10" s="216"/>
      <c r="H10" s="216"/>
      <c r="I10" s="216"/>
      <c r="J10" s="31"/>
    </row>
    <row r="11" spans="1:10" ht="24" customHeight="1" x14ac:dyDescent="0.25">
      <c r="A11" s="217" t="s">
        <v>6</v>
      </c>
      <c r="B11" s="218"/>
      <c r="C11" s="219" t="s">
        <v>247</v>
      </c>
      <c r="D11" s="220"/>
      <c r="E11" s="32"/>
      <c r="F11" s="221" t="s">
        <v>7</v>
      </c>
      <c r="G11" s="222"/>
      <c r="H11" s="223" t="s">
        <v>248</v>
      </c>
      <c r="I11" s="224"/>
      <c r="J11" s="33"/>
    </row>
    <row r="12" spans="1:10" ht="15" customHeight="1" x14ac:dyDescent="0.25">
      <c r="A12" s="34"/>
      <c r="B12" s="35"/>
      <c r="C12" s="35"/>
      <c r="D12" s="35"/>
      <c r="E12" s="241"/>
      <c r="F12" s="241"/>
      <c r="G12" s="241"/>
      <c r="H12" s="241"/>
      <c r="I12" s="36"/>
      <c r="J12" s="33"/>
    </row>
    <row r="13" spans="1:10" ht="21" customHeight="1" x14ac:dyDescent="0.25">
      <c r="A13" s="238" t="s">
        <v>8</v>
      </c>
      <c r="B13" s="218"/>
      <c r="C13" s="219" t="s">
        <v>249</v>
      </c>
      <c r="D13" s="220"/>
      <c r="E13" s="242"/>
      <c r="F13" s="241"/>
      <c r="G13" s="241"/>
      <c r="H13" s="241"/>
      <c r="I13" s="36"/>
      <c r="J13" s="33"/>
    </row>
    <row r="14" spans="1:10" ht="10.9" customHeight="1" x14ac:dyDescent="0.25">
      <c r="A14" s="32"/>
      <c r="B14" s="36"/>
      <c r="C14" s="35"/>
      <c r="D14" s="35"/>
      <c r="E14" s="237"/>
      <c r="F14" s="237"/>
      <c r="G14" s="237"/>
      <c r="H14" s="237"/>
      <c r="I14" s="35"/>
      <c r="J14" s="37"/>
    </row>
    <row r="15" spans="1:10" ht="22.9" customHeight="1" x14ac:dyDescent="0.25">
      <c r="A15" s="238" t="s">
        <v>9</v>
      </c>
      <c r="B15" s="222"/>
      <c r="C15" s="219" t="s">
        <v>250</v>
      </c>
      <c r="D15" s="220"/>
      <c r="E15" s="239"/>
      <c r="F15" s="240"/>
      <c r="G15" s="38" t="s">
        <v>10</v>
      </c>
      <c r="H15" s="223" t="s">
        <v>269</v>
      </c>
      <c r="I15" s="224"/>
      <c r="J15" s="39"/>
    </row>
    <row r="16" spans="1:10" ht="10.9" customHeight="1" x14ac:dyDescent="0.25">
      <c r="A16" s="32"/>
      <c r="B16" s="36"/>
      <c r="C16" s="35"/>
      <c r="D16" s="35"/>
      <c r="E16" s="237"/>
      <c r="F16" s="237"/>
      <c r="G16" s="237"/>
      <c r="H16" s="237"/>
      <c r="I16" s="35"/>
      <c r="J16" s="37"/>
    </row>
    <row r="17" spans="1:10" ht="22.9" customHeight="1" x14ac:dyDescent="0.25">
      <c r="A17" s="40"/>
      <c r="B17" s="38" t="s">
        <v>11</v>
      </c>
      <c r="C17" s="219" t="s">
        <v>251</v>
      </c>
      <c r="D17" s="220"/>
      <c r="E17" s="41"/>
      <c r="F17" s="41"/>
      <c r="G17" s="41"/>
      <c r="H17" s="41"/>
      <c r="I17" s="41"/>
      <c r="J17" s="39"/>
    </row>
    <row r="18" spans="1:10" x14ac:dyDescent="0.25">
      <c r="A18" s="246"/>
      <c r="B18" s="247"/>
      <c r="C18" s="237"/>
      <c r="D18" s="237"/>
      <c r="E18" s="237"/>
      <c r="F18" s="237"/>
      <c r="G18" s="237"/>
      <c r="H18" s="237"/>
      <c r="I18" s="35"/>
      <c r="J18" s="37"/>
    </row>
    <row r="19" spans="1:10" x14ac:dyDescent="0.25">
      <c r="A19" s="217" t="s">
        <v>12</v>
      </c>
      <c r="B19" s="218"/>
      <c r="C19" s="243" t="s">
        <v>252</v>
      </c>
      <c r="D19" s="244"/>
      <c r="E19" s="244"/>
      <c r="F19" s="244"/>
      <c r="G19" s="244"/>
      <c r="H19" s="244"/>
      <c r="I19" s="244"/>
      <c r="J19" s="245"/>
    </row>
    <row r="20" spans="1:10" x14ac:dyDescent="0.25">
      <c r="A20" s="34"/>
      <c r="B20" s="35"/>
      <c r="C20" s="42"/>
      <c r="D20" s="35"/>
      <c r="E20" s="237"/>
      <c r="F20" s="237"/>
      <c r="G20" s="237"/>
      <c r="H20" s="237"/>
      <c r="I20" s="35"/>
      <c r="J20" s="37"/>
    </row>
    <row r="21" spans="1:10" x14ac:dyDescent="0.25">
      <c r="A21" s="217" t="s">
        <v>13</v>
      </c>
      <c r="B21" s="218"/>
      <c r="C21" s="223">
        <v>51000</v>
      </c>
      <c r="D21" s="224"/>
      <c r="E21" s="237"/>
      <c r="F21" s="237"/>
      <c r="G21" s="243" t="s">
        <v>253</v>
      </c>
      <c r="H21" s="244"/>
      <c r="I21" s="244"/>
      <c r="J21" s="245"/>
    </row>
    <row r="22" spans="1:10" x14ac:dyDescent="0.25">
      <c r="A22" s="34"/>
      <c r="B22" s="35"/>
      <c r="C22" s="35"/>
      <c r="D22" s="35"/>
      <c r="E22" s="237"/>
      <c r="F22" s="237"/>
      <c r="G22" s="237"/>
      <c r="H22" s="237"/>
      <c r="I22" s="35"/>
      <c r="J22" s="37"/>
    </row>
    <row r="23" spans="1:10" x14ac:dyDescent="0.25">
      <c r="A23" s="217" t="s">
        <v>14</v>
      </c>
      <c r="B23" s="218"/>
      <c r="C23" s="243" t="s">
        <v>254</v>
      </c>
      <c r="D23" s="244"/>
      <c r="E23" s="244"/>
      <c r="F23" s="244"/>
      <c r="G23" s="244"/>
      <c r="H23" s="244"/>
      <c r="I23" s="244"/>
      <c r="J23" s="245"/>
    </row>
    <row r="24" spans="1:10" x14ac:dyDescent="0.25">
      <c r="A24" s="34"/>
      <c r="B24" s="35"/>
      <c r="C24" s="35"/>
      <c r="D24" s="35"/>
      <c r="E24" s="237"/>
      <c r="F24" s="237"/>
      <c r="G24" s="237"/>
      <c r="H24" s="237"/>
      <c r="I24" s="35"/>
      <c r="J24" s="37"/>
    </row>
    <row r="25" spans="1:10" x14ac:dyDescent="0.25">
      <c r="A25" s="217" t="s">
        <v>15</v>
      </c>
      <c r="B25" s="218"/>
      <c r="C25" s="250" t="s">
        <v>255</v>
      </c>
      <c r="D25" s="251"/>
      <c r="E25" s="251"/>
      <c r="F25" s="251"/>
      <c r="G25" s="251"/>
      <c r="H25" s="251"/>
      <c r="I25" s="251"/>
      <c r="J25" s="252"/>
    </row>
    <row r="26" spans="1:10" x14ac:dyDescent="0.25">
      <c r="A26" s="34"/>
      <c r="B26" s="35"/>
      <c r="C26" s="42"/>
      <c r="D26" s="35"/>
      <c r="E26" s="237"/>
      <c r="F26" s="237"/>
      <c r="G26" s="237"/>
      <c r="H26" s="237"/>
      <c r="I26" s="35"/>
      <c r="J26" s="37"/>
    </row>
    <row r="27" spans="1:10" x14ac:dyDescent="0.25">
      <c r="A27" s="217" t="s">
        <v>16</v>
      </c>
      <c r="B27" s="218"/>
      <c r="C27" s="250" t="s">
        <v>256</v>
      </c>
      <c r="D27" s="251"/>
      <c r="E27" s="251"/>
      <c r="F27" s="251"/>
      <c r="G27" s="251"/>
      <c r="H27" s="251"/>
      <c r="I27" s="251"/>
      <c r="J27" s="252"/>
    </row>
    <row r="28" spans="1:10" ht="13.9" customHeight="1" x14ac:dyDescent="0.25">
      <c r="A28" s="34"/>
      <c r="B28" s="35"/>
      <c r="C28" s="42"/>
      <c r="D28" s="35"/>
      <c r="E28" s="237"/>
      <c r="F28" s="237"/>
      <c r="G28" s="237"/>
      <c r="H28" s="237"/>
      <c r="I28" s="35"/>
      <c r="J28" s="37"/>
    </row>
    <row r="29" spans="1:10" ht="22.9" customHeight="1" x14ac:dyDescent="0.25">
      <c r="A29" s="255" t="s">
        <v>17</v>
      </c>
      <c r="B29" s="256"/>
      <c r="C29" s="62">
        <v>2707</v>
      </c>
      <c r="D29" s="44"/>
      <c r="E29" s="257"/>
      <c r="F29" s="257"/>
      <c r="G29" s="257"/>
      <c r="H29" s="257"/>
      <c r="I29" s="248"/>
      <c r="J29" s="249"/>
    </row>
    <row r="30" spans="1:10" x14ac:dyDescent="0.25">
      <c r="A30" s="34"/>
      <c r="B30" s="35"/>
      <c r="C30" s="35"/>
      <c r="D30" s="35"/>
      <c r="E30" s="237"/>
      <c r="F30" s="237"/>
      <c r="G30" s="237"/>
      <c r="H30" s="237"/>
      <c r="I30" s="35"/>
      <c r="J30" s="37"/>
    </row>
    <row r="31" spans="1:10" x14ac:dyDescent="0.25">
      <c r="A31" s="217" t="s">
        <v>18</v>
      </c>
      <c r="B31" s="218"/>
      <c r="C31" s="61" t="s">
        <v>257</v>
      </c>
      <c r="D31" s="253" t="s">
        <v>19</v>
      </c>
      <c r="E31" s="254"/>
      <c r="F31" s="254"/>
      <c r="G31" s="254"/>
      <c r="H31" s="45" t="s">
        <v>20</v>
      </c>
      <c r="I31" s="46" t="s">
        <v>21</v>
      </c>
      <c r="J31" s="47"/>
    </row>
    <row r="32" spans="1:10" x14ac:dyDescent="0.25">
      <c r="A32" s="217"/>
      <c r="B32" s="218"/>
      <c r="C32" s="48"/>
      <c r="D32" s="17"/>
      <c r="E32" s="240"/>
      <c r="F32" s="240"/>
      <c r="G32" s="240"/>
      <c r="H32" s="240"/>
      <c r="I32" s="262"/>
      <c r="J32" s="263"/>
    </row>
    <row r="33" spans="1:10" x14ac:dyDescent="0.25">
      <c r="A33" s="217" t="s">
        <v>22</v>
      </c>
      <c r="B33" s="218"/>
      <c r="C33" s="43" t="s">
        <v>258</v>
      </c>
      <c r="D33" s="253" t="s">
        <v>23</v>
      </c>
      <c r="E33" s="254"/>
      <c r="F33" s="254"/>
      <c r="G33" s="254"/>
      <c r="H33" s="49" t="s">
        <v>24</v>
      </c>
      <c r="I33" s="50" t="s">
        <v>25</v>
      </c>
      <c r="J33" s="51"/>
    </row>
    <row r="34" spans="1:10" x14ac:dyDescent="0.25">
      <c r="A34" s="34"/>
      <c r="B34" s="35"/>
      <c r="C34" s="35"/>
      <c r="D34" s="35"/>
      <c r="E34" s="237"/>
      <c r="F34" s="237"/>
      <c r="G34" s="237"/>
      <c r="H34" s="237"/>
      <c r="I34" s="35"/>
      <c r="J34" s="37"/>
    </row>
    <row r="35" spans="1:10" x14ac:dyDescent="0.25">
      <c r="A35" s="253" t="s">
        <v>26</v>
      </c>
      <c r="B35" s="254"/>
      <c r="C35" s="254"/>
      <c r="D35" s="254"/>
      <c r="E35" s="254" t="s">
        <v>27</v>
      </c>
      <c r="F35" s="254"/>
      <c r="G35" s="254"/>
      <c r="H35" s="254"/>
      <c r="I35" s="254"/>
      <c r="J35" s="52" t="s">
        <v>28</v>
      </c>
    </row>
    <row r="36" spans="1:10" x14ac:dyDescent="0.25">
      <c r="A36" s="34"/>
      <c r="B36" s="35"/>
      <c r="C36" s="35"/>
      <c r="D36" s="35"/>
      <c r="E36" s="237"/>
      <c r="F36" s="237"/>
      <c r="G36" s="237"/>
      <c r="H36" s="237"/>
      <c r="I36" s="35"/>
      <c r="J36" s="53"/>
    </row>
    <row r="37" spans="1:10" x14ac:dyDescent="0.25">
      <c r="A37" s="258"/>
      <c r="B37" s="259"/>
      <c r="C37" s="259"/>
      <c r="D37" s="259"/>
      <c r="E37" s="258"/>
      <c r="F37" s="259"/>
      <c r="G37" s="259"/>
      <c r="H37" s="259"/>
      <c r="I37" s="260"/>
      <c r="J37" s="54"/>
    </row>
    <row r="38" spans="1:10" x14ac:dyDescent="0.25">
      <c r="A38" s="34"/>
      <c r="B38" s="35"/>
      <c r="C38" s="42"/>
      <c r="D38" s="261"/>
      <c r="E38" s="261"/>
      <c r="F38" s="261"/>
      <c r="G38" s="261"/>
      <c r="H38" s="261"/>
      <c r="I38" s="261"/>
      <c r="J38" s="37"/>
    </row>
    <row r="39" spans="1:10" x14ac:dyDescent="0.25">
      <c r="A39" s="258"/>
      <c r="B39" s="259"/>
      <c r="C39" s="259"/>
      <c r="D39" s="260"/>
      <c r="E39" s="258"/>
      <c r="F39" s="259"/>
      <c r="G39" s="259"/>
      <c r="H39" s="259"/>
      <c r="I39" s="260"/>
      <c r="J39" s="43"/>
    </row>
    <row r="40" spans="1:10" x14ac:dyDescent="0.25">
      <c r="A40" s="34"/>
      <c r="B40" s="35"/>
      <c r="C40" s="42"/>
      <c r="D40" s="55"/>
      <c r="E40" s="261"/>
      <c r="F40" s="261"/>
      <c r="G40" s="261"/>
      <c r="H40" s="261"/>
      <c r="I40" s="36"/>
      <c r="J40" s="37"/>
    </row>
    <row r="41" spans="1:10" x14ac:dyDescent="0.25">
      <c r="A41" s="258"/>
      <c r="B41" s="259"/>
      <c r="C41" s="259"/>
      <c r="D41" s="260"/>
      <c r="E41" s="258"/>
      <c r="F41" s="259"/>
      <c r="G41" s="259"/>
      <c r="H41" s="259"/>
      <c r="I41" s="260"/>
      <c r="J41" s="43"/>
    </row>
    <row r="42" spans="1:10" x14ac:dyDescent="0.25">
      <c r="A42" s="34"/>
      <c r="B42" s="35"/>
      <c r="C42" s="42"/>
      <c r="D42" s="55"/>
      <c r="E42" s="261"/>
      <c r="F42" s="261"/>
      <c r="G42" s="261"/>
      <c r="H42" s="261"/>
      <c r="I42" s="36"/>
      <c r="J42" s="37"/>
    </row>
    <row r="43" spans="1:10" x14ac:dyDescent="0.25">
      <c r="A43" s="258"/>
      <c r="B43" s="259"/>
      <c r="C43" s="259"/>
      <c r="D43" s="260"/>
      <c r="E43" s="258"/>
      <c r="F43" s="259"/>
      <c r="G43" s="259"/>
      <c r="H43" s="259"/>
      <c r="I43" s="260"/>
      <c r="J43" s="43"/>
    </row>
    <row r="44" spans="1:10" x14ac:dyDescent="0.25">
      <c r="A44" s="56"/>
      <c r="B44" s="42"/>
      <c r="C44" s="264"/>
      <c r="D44" s="264"/>
      <c r="E44" s="237"/>
      <c r="F44" s="237"/>
      <c r="G44" s="264"/>
      <c r="H44" s="264"/>
      <c r="I44" s="264"/>
      <c r="J44" s="37"/>
    </row>
    <row r="45" spans="1:10" x14ac:dyDescent="0.25">
      <c r="A45" s="258"/>
      <c r="B45" s="259"/>
      <c r="C45" s="259"/>
      <c r="D45" s="260"/>
      <c r="E45" s="258"/>
      <c r="F45" s="259"/>
      <c r="G45" s="259"/>
      <c r="H45" s="259"/>
      <c r="I45" s="260"/>
      <c r="J45" s="43"/>
    </row>
    <row r="46" spans="1:10" x14ac:dyDescent="0.25">
      <c r="A46" s="56"/>
      <c r="B46" s="42"/>
      <c r="C46" s="42"/>
      <c r="D46" s="35"/>
      <c r="E46" s="266"/>
      <c r="F46" s="266"/>
      <c r="G46" s="264"/>
      <c r="H46" s="264"/>
      <c r="I46" s="35"/>
      <c r="J46" s="37"/>
    </row>
    <row r="47" spans="1:10" x14ac:dyDescent="0.25">
      <c r="A47" s="258"/>
      <c r="B47" s="259"/>
      <c r="C47" s="259"/>
      <c r="D47" s="260"/>
      <c r="E47" s="258"/>
      <c r="F47" s="259"/>
      <c r="G47" s="259"/>
      <c r="H47" s="259"/>
      <c r="I47" s="260"/>
      <c r="J47" s="43"/>
    </row>
    <row r="48" spans="1:10" x14ac:dyDescent="0.25">
      <c r="A48" s="56"/>
      <c r="B48" s="42"/>
      <c r="C48" s="42"/>
      <c r="D48" s="35"/>
      <c r="E48" s="237"/>
      <c r="F48" s="237"/>
      <c r="G48" s="264"/>
      <c r="H48" s="264"/>
      <c r="I48" s="35"/>
      <c r="J48" s="57" t="s">
        <v>29</v>
      </c>
    </row>
    <row r="49" spans="1:10" x14ac:dyDescent="0.25">
      <c r="A49" s="56"/>
      <c r="B49" s="42"/>
      <c r="C49" s="42"/>
      <c r="D49" s="35"/>
      <c r="E49" s="237"/>
      <c r="F49" s="237"/>
      <c r="G49" s="264"/>
      <c r="H49" s="264"/>
      <c r="I49" s="35"/>
      <c r="J49" s="57" t="s">
        <v>30</v>
      </c>
    </row>
    <row r="50" spans="1:10" ht="14.45" customHeight="1" x14ac:dyDescent="0.25">
      <c r="A50" s="238" t="s">
        <v>31</v>
      </c>
      <c r="B50" s="221"/>
      <c r="C50" s="223" t="s">
        <v>259</v>
      </c>
      <c r="D50" s="224"/>
      <c r="E50" s="265" t="s">
        <v>32</v>
      </c>
      <c r="F50" s="256"/>
      <c r="G50" s="243"/>
      <c r="H50" s="244"/>
      <c r="I50" s="244"/>
      <c r="J50" s="245"/>
    </row>
    <row r="51" spans="1:10" x14ac:dyDescent="0.25">
      <c r="A51" s="56"/>
      <c r="B51" s="42"/>
      <c r="C51" s="264"/>
      <c r="D51" s="264"/>
      <c r="E51" s="237"/>
      <c r="F51" s="237"/>
      <c r="G51" s="271" t="s">
        <v>33</v>
      </c>
      <c r="H51" s="271"/>
      <c r="I51" s="271"/>
      <c r="J51" s="24"/>
    </row>
    <row r="52" spans="1:10" ht="13.9" customHeight="1" x14ac:dyDescent="0.25">
      <c r="A52" s="238" t="s">
        <v>34</v>
      </c>
      <c r="B52" s="221"/>
      <c r="C52" s="243" t="s">
        <v>260</v>
      </c>
      <c r="D52" s="244"/>
      <c r="E52" s="244"/>
      <c r="F52" s="244"/>
      <c r="G52" s="244"/>
      <c r="H52" s="244"/>
      <c r="I52" s="244"/>
      <c r="J52" s="245"/>
    </row>
    <row r="53" spans="1:10" x14ac:dyDescent="0.25">
      <c r="A53" s="34"/>
      <c r="B53" s="35"/>
      <c r="C53" s="257" t="s">
        <v>35</v>
      </c>
      <c r="D53" s="257"/>
      <c r="E53" s="257"/>
      <c r="F53" s="257"/>
      <c r="G53" s="257"/>
      <c r="H53" s="257"/>
      <c r="I53" s="257"/>
      <c r="J53" s="37"/>
    </row>
    <row r="54" spans="1:10" x14ac:dyDescent="0.25">
      <c r="A54" s="238" t="s">
        <v>36</v>
      </c>
      <c r="B54" s="221"/>
      <c r="C54" s="267" t="s">
        <v>261</v>
      </c>
      <c r="D54" s="268"/>
      <c r="E54" s="269"/>
      <c r="F54" s="237"/>
      <c r="G54" s="237"/>
      <c r="H54" s="254"/>
      <c r="I54" s="254"/>
      <c r="J54" s="270"/>
    </row>
    <row r="55" spans="1:10" x14ac:dyDescent="0.25">
      <c r="A55" s="34"/>
      <c r="B55" s="35"/>
      <c r="C55" s="42"/>
      <c r="D55" s="35"/>
      <c r="E55" s="237"/>
      <c r="F55" s="237"/>
      <c r="G55" s="237"/>
      <c r="H55" s="237"/>
      <c r="I55" s="35"/>
      <c r="J55" s="37"/>
    </row>
    <row r="56" spans="1:10" ht="14.45" customHeight="1" x14ac:dyDescent="0.25">
      <c r="A56" s="238" t="s">
        <v>37</v>
      </c>
      <c r="B56" s="221"/>
      <c r="C56" s="273" t="s">
        <v>262</v>
      </c>
      <c r="D56" s="274"/>
      <c r="E56" s="274"/>
      <c r="F56" s="274"/>
      <c r="G56" s="274"/>
      <c r="H56" s="274"/>
      <c r="I56" s="274"/>
      <c r="J56" s="275"/>
    </row>
    <row r="57" spans="1:10" x14ac:dyDescent="0.25">
      <c r="A57" s="34"/>
      <c r="B57" s="35"/>
      <c r="C57" s="35"/>
      <c r="D57" s="35"/>
      <c r="E57" s="237"/>
      <c r="F57" s="237"/>
      <c r="G57" s="237"/>
      <c r="H57" s="237"/>
      <c r="I57" s="35"/>
      <c r="J57" s="37"/>
    </row>
    <row r="58" spans="1:10" x14ac:dyDescent="0.25">
      <c r="A58" s="238" t="s">
        <v>38</v>
      </c>
      <c r="B58" s="221"/>
      <c r="C58" s="273"/>
      <c r="D58" s="274"/>
      <c r="E58" s="274"/>
      <c r="F58" s="274"/>
      <c r="G58" s="274"/>
      <c r="H58" s="274"/>
      <c r="I58" s="274"/>
      <c r="J58" s="275"/>
    </row>
    <row r="59" spans="1:10" ht="14.45" customHeight="1" x14ac:dyDescent="0.25">
      <c r="A59" s="34"/>
      <c r="B59" s="35"/>
      <c r="C59" s="272" t="s">
        <v>39</v>
      </c>
      <c r="D59" s="272"/>
      <c r="E59" s="272"/>
      <c r="F59" s="272"/>
      <c r="G59" s="35"/>
      <c r="H59" s="35"/>
      <c r="I59" s="35"/>
      <c r="J59" s="37"/>
    </row>
    <row r="60" spans="1:10" x14ac:dyDescent="0.25">
      <c r="A60" s="238" t="s">
        <v>40</v>
      </c>
      <c r="B60" s="221"/>
      <c r="C60" s="273"/>
      <c r="D60" s="274"/>
      <c r="E60" s="274"/>
      <c r="F60" s="274"/>
      <c r="G60" s="274"/>
      <c r="H60" s="274"/>
      <c r="I60" s="274"/>
      <c r="J60" s="275"/>
    </row>
    <row r="61" spans="1:10" ht="14.45" customHeight="1" x14ac:dyDescent="0.25">
      <c r="A61" s="58"/>
      <c r="B61" s="59"/>
      <c r="C61" s="276" t="s">
        <v>41</v>
      </c>
      <c r="D61" s="276"/>
      <c r="E61" s="276"/>
      <c r="F61" s="276"/>
      <c r="G61" s="276"/>
      <c r="H61" s="59"/>
      <c r="I61" s="59"/>
      <c r="J61" s="60"/>
    </row>
    <row r="64" spans="1:10" ht="27" customHeight="1" x14ac:dyDescent="0.25"/>
    <row r="68" ht="38.450000000000003" customHeight="1" x14ac:dyDescent="0.25"/>
  </sheetData>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disablePrompts="1" count="3">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s>
  <pageMargins left="0.7" right="0.7" top="0.75" bottom="0.75" header="0.3" footer="0.3"/>
  <pageSetup paperSize="9" scale="77"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topLeftCell="A43" zoomScaleNormal="100" zoomScaleSheetLayoutView="100" workbookViewId="0">
      <selection activeCell="A72" sqref="A72:F72"/>
    </sheetView>
  </sheetViews>
  <sheetFormatPr defaultColWidth="8.85546875" defaultRowHeight="12.75" x14ac:dyDescent="0.2"/>
  <cols>
    <col min="1" max="5" width="8.85546875" style="10"/>
    <col min="6" max="6" width="28.85546875" style="10" customWidth="1"/>
    <col min="7" max="7" width="11.28515625" style="76" customWidth="1"/>
    <col min="8" max="8" width="17.85546875" style="65" customWidth="1"/>
    <col min="9" max="9" width="17.28515625" style="65" customWidth="1"/>
    <col min="10" max="10" width="16.42578125" style="10" bestFit="1" customWidth="1"/>
    <col min="11" max="11" width="13.85546875" style="10" bestFit="1" customWidth="1"/>
    <col min="12" max="16384" width="8.85546875" style="10"/>
  </cols>
  <sheetData>
    <row r="1" spans="1:9" x14ac:dyDescent="0.2">
      <c r="A1" s="287" t="s">
        <v>42</v>
      </c>
      <c r="B1" s="288"/>
      <c r="C1" s="288"/>
      <c r="D1" s="288"/>
      <c r="E1" s="288"/>
      <c r="F1" s="288"/>
      <c r="G1" s="288"/>
      <c r="H1" s="288"/>
    </row>
    <row r="2" spans="1:9" x14ac:dyDescent="0.2">
      <c r="A2" s="289" t="s">
        <v>323</v>
      </c>
      <c r="B2" s="290"/>
      <c r="C2" s="290"/>
      <c r="D2" s="290"/>
      <c r="E2" s="290"/>
      <c r="F2" s="290"/>
      <c r="G2" s="290"/>
      <c r="H2" s="290"/>
    </row>
    <row r="3" spans="1:9" x14ac:dyDescent="0.2">
      <c r="A3" s="300" t="s">
        <v>43</v>
      </c>
      <c r="B3" s="301"/>
      <c r="C3" s="301"/>
      <c r="D3" s="301"/>
      <c r="E3" s="301"/>
      <c r="F3" s="301"/>
      <c r="G3" s="301"/>
      <c r="H3" s="301"/>
      <c r="I3" s="302"/>
    </row>
    <row r="4" spans="1:9" x14ac:dyDescent="0.2">
      <c r="A4" s="297" t="s">
        <v>270</v>
      </c>
      <c r="B4" s="298"/>
      <c r="C4" s="298"/>
      <c r="D4" s="298"/>
      <c r="E4" s="298"/>
      <c r="F4" s="298"/>
      <c r="G4" s="298"/>
      <c r="H4" s="298"/>
      <c r="I4" s="299"/>
    </row>
    <row r="5" spans="1:9" ht="36" x14ac:dyDescent="0.2">
      <c r="A5" s="294" t="s">
        <v>44</v>
      </c>
      <c r="B5" s="295"/>
      <c r="C5" s="295"/>
      <c r="D5" s="295"/>
      <c r="E5" s="295"/>
      <c r="F5" s="296"/>
      <c r="G5" s="64" t="s">
        <v>275</v>
      </c>
      <c r="H5" s="66" t="s">
        <v>263</v>
      </c>
      <c r="I5" s="67" t="s">
        <v>264</v>
      </c>
    </row>
    <row r="6" spans="1:9" x14ac:dyDescent="0.2">
      <c r="A6" s="291">
        <v>1</v>
      </c>
      <c r="B6" s="292"/>
      <c r="C6" s="292"/>
      <c r="D6" s="292"/>
      <c r="E6" s="292"/>
      <c r="F6" s="293"/>
      <c r="G6" s="68">
        <v>2</v>
      </c>
      <c r="H6" s="69">
        <v>3</v>
      </c>
      <c r="I6" s="69">
        <v>4</v>
      </c>
    </row>
    <row r="7" spans="1:9" x14ac:dyDescent="0.2">
      <c r="A7" s="279"/>
      <c r="B7" s="280"/>
      <c r="C7" s="280"/>
      <c r="D7" s="280"/>
      <c r="E7" s="280"/>
      <c r="F7" s="280"/>
      <c r="G7" s="280"/>
      <c r="H7" s="280"/>
      <c r="I7" s="281"/>
    </row>
    <row r="8" spans="1:9" x14ac:dyDescent="0.2">
      <c r="A8" s="282" t="s">
        <v>45</v>
      </c>
      <c r="B8" s="283"/>
      <c r="C8" s="283"/>
      <c r="D8" s="283"/>
      <c r="E8" s="283"/>
      <c r="F8" s="283"/>
      <c r="G8" s="283"/>
      <c r="H8" s="283"/>
      <c r="I8" s="283"/>
    </row>
    <row r="9" spans="1:9" x14ac:dyDescent="0.2">
      <c r="A9" s="284" t="s">
        <v>276</v>
      </c>
      <c r="B9" s="284"/>
      <c r="C9" s="284"/>
      <c r="D9" s="284"/>
      <c r="E9" s="284"/>
      <c r="F9" s="284"/>
      <c r="G9" s="70">
        <v>1</v>
      </c>
      <c r="H9" s="74">
        <f>H10+H11+H12</f>
        <v>4338539136</v>
      </c>
      <c r="I9" s="74">
        <f>I10+I11+I12</f>
        <v>7498563004</v>
      </c>
    </row>
    <row r="10" spans="1:9" x14ac:dyDescent="0.2">
      <c r="A10" s="285" t="s">
        <v>319</v>
      </c>
      <c r="B10" s="285"/>
      <c r="C10" s="285"/>
      <c r="D10" s="285"/>
      <c r="E10" s="285"/>
      <c r="F10" s="285"/>
      <c r="G10" s="71">
        <v>2</v>
      </c>
      <c r="H10" s="72">
        <v>2407398070</v>
      </c>
      <c r="I10" s="110">
        <v>3040444995</v>
      </c>
    </row>
    <row r="11" spans="1:9" x14ac:dyDescent="0.2">
      <c r="A11" s="285" t="s">
        <v>320</v>
      </c>
      <c r="B11" s="285"/>
      <c r="C11" s="285"/>
      <c r="D11" s="285"/>
      <c r="E11" s="285"/>
      <c r="F11" s="285"/>
      <c r="G11" s="71">
        <v>3</v>
      </c>
      <c r="H11" s="72">
        <v>1707402030</v>
      </c>
      <c r="I11" s="110">
        <v>4237548888</v>
      </c>
    </row>
    <row r="12" spans="1:9" x14ac:dyDescent="0.2">
      <c r="A12" s="277" t="s">
        <v>46</v>
      </c>
      <c r="B12" s="277"/>
      <c r="C12" s="277"/>
      <c r="D12" s="277"/>
      <c r="E12" s="277"/>
      <c r="F12" s="277"/>
      <c r="G12" s="71">
        <v>4</v>
      </c>
      <c r="H12" s="72">
        <v>223739036</v>
      </c>
      <c r="I12" s="110">
        <v>220569121</v>
      </c>
    </row>
    <row r="13" spans="1:9" x14ac:dyDescent="0.2">
      <c r="A13" s="286" t="s">
        <v>277</v>
      </c>
      <c r="B13" s="286"/>
      <c r="C13" s="286"/>
      <c r="D13" s="286"/>
      <c r="E13" s="286"/>
      <c r="F13" s="286"/>
      <c r="G13" s="70">
        <v>5</v>
      </c>
      <c r="H13" s="74">
        <f>H14+H15+H16+H17</f>
        <v>225540379</v>
      </c>
      <c r="I13" s="74">
        <f>I14+I15+I16+I17</f>
        <v>134577511</v>
      </c>
    </row>
    <row r="14" spans="1:9" x14ac:dyDescent="0.2">
      <c r="A14" s="278" t="s">
        <v>47</v>
      </c>
      <c r="B14" s="278"/>
      <c r="C14" s="278"/>
      <c r="D14" s="278"/>
      <c r="E14" s="278"/>
      <c r="F14" s="278"/>
      <c r="G14" s="71">
        <v>6</v>
      </c>
      <c r="H14" s="72">
        <v>39541002</v>
      </c>
      <c r="I14" s="110">
        <v>85182120</v>
      </c>
    </row>
    <row r="15" spans="1:9" x14ac:dyDescent="0.2">
      <c r="A15" s="278" t="s">
        <v>48</v>
      </c>
      <c r="B15" s="278"/>
      <c r="C15" s="278"/>
      <c r="D15" s="278"/>
      <c r="E15" s="278"/>
      <c r="F15" s="278"/>
      <c r="G15" s="71">
        <v>7</v>
      </c>
      <c r="H15" s="72">
        <v>0</v>
      </c>
      <c r="I15" s="110">
        <v>0</v>
      </c>
    </row>
    <row r="16" spans="1:9" x14ac:dyDescent="0.2">
      <c r="A16" s="278" t="s">
        <v>49</v>
      </c>
      <c r="B16" s="278"/>
      <c r="C16" s="278"/>
      <c r="D16" s="278"/>
      <c r="E16" s="278"/>
      <c r="F16" s="278"/>
      <c r="G16" s="71">
        <v>8</v>
      </c>
      <c r="H16" s="72">
        <v>185999377</v>
      </c>
      <c r="I16" s="110">
        <v>49395391</v>
      </c>
    </row>
    <row r="17" spans="1:11" x14ac:dyDescent="0.2">
      <c r="A17" s="278" t="s">
        <v>50</v>
      </c>
      <c r="B17" s="278"/>
      <c r="C17" s="278"/>
      <c r="D17" s="278"/>
      <c r="E17" s="278"/>
      <c r="F17" s="278"/>
      <c r="G17" s="71">
        <v>9</v>
      </c>
      <c r="H17" s="72">
        <v>0</v>
      </c>
      <c r="I17" s="110">
        <v>0</v>
      </c>
    </row>
    <row r="18" spans="1:11" x14ac:dyDescent="0.2">
      <c r="A18" s="286" t="s">
        <v>278</v>
      </c>
      <c r="B18" s="286"/>
      <c r="C18" s="286"/>
      <c r="D18" s="286"/>
      <c r="E18" s="286"/>
      <c r="F18" s="286"/>
      <c r="G18" s="70">
        <v>10</v>
      </c>
      <c r="H18" s="74">
        <f>H19+H20+H21</f>
        <v>25181564</v>
      </c>
      <c r="I18" s="74">
        <f>I19+I20+I21</f>
        <v>86047713</v>
      </c>
    </row>
    <row r="19" spans="1:11" x14ac:dyDescent="0.2">
      <c r="A19" s="278" t="s">
        <v>51</v>
      </c>
      <c r="B19" s="278"/>
      <c r="C19" s="278"/>
      <c r="D19" s="278"/>
      <c r="E19" s="278"/>
      <c r="F19" s="278"/>
      <c r="G19" s="71">
        <v>11</v>
      </c>
      <c r="H19" s="72">
        <v>25181564</v>
      </c>
      <c r="I19" s="110">
        <v>23035861</v>
      </c>
    </row>
    <row r="20" spans="1:11" x14ac:dyDescent="0.2">
      <c r="A20" s="278" t="s">
        <v>52</v>
      </c>
      <c r="B20" s="278"/>
      <c r="C20" s="278"/>
      <c r="D20" s="278"/>
      <c r="E20" s="278"/>
      <c r="F20" s="278"/>
      <c r="G20" s="71">
        <v>12</v>
      </c>
      <c r="H20" s="72">
        <v>0</v>
      </c>
      <c r="I20" s="110">
        <v>63011852</v>
      </c>
    </row>
    <row r="21" spans="1:11" x14ac:dyDescent="0.2">
      <c r="A21" s="278" t="s">
        <v>53</v>
      </c>
      <c r="B21" s="278"/>
      <c r="C21" s="278"/>
      <c r="D21" s="278"/>
      <c r="E21" s="278"/>
      <c r="F21" s="278"/>
      <c r="G21" s="71">
        <v>13</v>
      </c>
      <c r="H21" s="72">
        <v>0</v>
      </c>
      <c r="I21" s="110">
        <v>0</v>
      </c>
    </row>
    <row r="22" spans="1:11" x14ac:dyDescent="0.2">
      <c r="A22" s="286" t="s">
        <v>279</v>
      </c>
      <c r="B22" s="286"/>
      <c r="C22" s="286"/>
      <c r="D22" s="286"/>
      <c r="E22" s="286"/>
      <c r="F22" s="286"/>
      <c r="G22" s="70">
        <v>14</v>
      </c>
      <c r="H22" s="74">
        <f>H23+H24</f>
        <v>0</v>
      </c>
      <c r="I22" s="74">
        <f>I23+I24</f>
        <v>0</v>
      </c>
    </row>
    <row r="23" spans="1:11" x14ac:dyDescent="0.2">
      <c r="A23" s="278" t="s">
        <v>54</v>
      </c>
      <c r="B23" s="278"/>
      <c r="C23" s="278"/>
      <c r="D23" s="278"/>
      <c r="E23" s="278"/>
      <c r="F23" s="278"/>
      <c r="G23" s="71">
        <v>15</v>
      </c>
      <c r="H23" s="72">
        <v>0</v>
      </c>
      <c r="I23" s="72">
        <v>0</v>
      </c>
    </row>
    <row r="24" spans="1:11" x14ac:dyDescent="0.2">
      <c r="A24" s="278" t="s">
        <v>55</v>
      </c>
      <c r="B24" s="278"/>
      <c r="C24" s="278"/>
      <c r="D24" s="278"/>
      <c r="E24" s="278"/>
      <c r="F24" s="278"/>
      <c r="G24" s="71">
        <v>16</v>
      </c>
      <c r="H24" s="72">
        <v>0</v>
      </c>
      <c r="I24" s="72">
        <v>0</v>
      </c>
    </row>
    <row r="25" spans="1:11" x14ac:dyDescent="0.2">
      <c r="A25" s="286" t="s">
        <v>280</v>
      </c>
      <c r="B25" s="286"/>
      <c r="C25" s="286"/>
      <c r="D25" s="286"/>
      <c r="E25" s="286"/>
      <c r="F25" s="286"/>
      <c r="G25" s="70">
        <v>17</v>
      </c>
      <c r="H25" s="74">
        <f>H26+H27+H28</f>
        <v>9961678399</v>
      </c>
      <c r="I25" s="74">
        <f>I26+I27+I28</f>
        <v>10267245221</v>
      </c>
    </row>
    <row r="26" spans="1:11" x14ac:dyDescent="0.2">
      <c r="A26" s="278" t="s">
        <v>56</v>
      </c>
      <c r="B26" s="278"/>
      <c r="C26" s="278"/>
      <c r="D26" s="278"/>
      <c r="E26" s="278"/>
      <c r="F26" s="278"/>
      <c r="G26" s="71">
        <v>18</v>
      </c>
      <c r="H26" s="111">
        <v>147188494</v>
      </c>
      <c r="I26" s="110">
        <v>107990175</v>
      </c>
    </row>
    <row r="27" spans="1:11" x14ac:dyDescent="0.2">
      <c r="A27" s="278" t="s">
        <v>57</v>
      </c>
      <c r="B27" s="278"/>
      <c r="C27" s="278"/>
      <c r="D27" s="278"/>
      <c r="E27" s="278"/>
      <c r="F27" s="278"/>
      <c r="G27" s="71">
        <v>19</v>
      </c>
      <c r="H27" s="111">
        <v>9814489905</v>
      </c>
      <c r="I27" s="110">
        <v>10159255046</v>
      </c>
    </row>
    <row r="28" spans="1:11" x14ac:dyDescent="0.2">
      <c r="A28" s="278" t="s">
        <v>58</v>
      </c>
      <c r="B28" s="278"/>
      <c r="C28" s="278"/>
      <c r="D28" s="278"/>
      <c r="E28" s="278"/>
      <c r="F28" s="278"/>
      <c r="G28" s="71">
        <v>20</v>
      </c>
      <c r="H28" s="111">
        <v>0</v>
      </c>
      <c r="I28" s="110">
        <v>0</v>
      </c>
    </row>
    <row r="29" spans="1:11" x14ac:dyDescent="0.2">
      <c r="A29" s="286" t="s">
        <v>281</v>
      </c>
      <c r="B29" s="286"/>
      <c r="C29" s="286"/>
      <c r="D29" s="286"/>
      <c r="E29" s="286"/>
      <c r="F29" s="286"/>
      <c r="G29" s="70">
        <v>21</v>
      </c>
      <c r="H29" s="74">
        <f>H30+H31</f>
        <v>47004847742</v>
      </c>
      <c r="I29" s="74">
        <f>I30+I31</f>
        <v>50924793183</v>
      </c>
    </row>
    <row r="30" spans="1:11" x14ac:dyDescent="0.2">
      <c r="A30" s="278" t="s">
        <v>59</v>
      </c>
      <c r="B30" s="278"/>
      <c r="C30" s="278"/>
      <c r="D30" s="278"/>
      <c r="E30" s="278"/>
      <c r="F30" s="278"/>
      <c r="G30" s="71">
        <v>22</v>
      </c>
      <c r="H30" s="111">
        <v>1464376609</v>
      </c>
      <c r="I30" s="110">
        <v>2198531418</v>
      </c>
    </row>
    <row r="31" spans="1:11" x14ac:dyDescent="0.2">
      <c r="A31" s="278" t="s">
        <v>60</v>
      </c>
      <c r="B31" s="278"/>
      <c r="C31" s="278"/>
      <c r="D31" s="278"/>
      <c r="E31" s="278"/>
      <c r="F31" s="278"/>
      <c r="G31" s="71">
        <v>23</v>
      </c>
      <c r="H31" s="111">
        <v>45540471133</v>
      </c>
      <c r="I31" s="110">
        <v>48726261765</v>
      </c>
      <c r="J31" s="117"/>
      <c r="K31" s="117"/>
    </row>
    <row r="32" spans="1:11" x14ac:dyDescent="0.2">
      <c r="A32" s="278" t="s">
        <v>61</v>
      </c>
      <c r="B32" s="278"/>
      <c r="C32" s="278"/>
      <c r="D32" s="278"/>
      <c r="E32" s="278"/>
      <c r="F32" s="278"/>
      <c r="G32" s="71">
        <v>24</v>
      </c>
      <c r="H32" s="111">
        <v>0</v>
      </c>
      <c r="I32" s="110">
        <v>0</v>
      </c>
    </row>
    <row r="33" spans="1:9" x14ac:dyDescent="0.2">
      <c r="A33" s="278" t="s">
        <v>62</v>
      </c>
      <c r="B33" s="278"/>
      <c r="C33" s="278"/>
      <c r="D33" s="278"/>
      <c r="E33" s="278"/>
      <c r="F33" s="278"/>
      <c r="G33" s="71">
        <v>25</v>
      </c>
      <c r="H33" s="111">
        <v>0</v>
      </c>
      <c r="I33" s="110">
        <v>0</v>
      </c>
    </row>
    <row r="34" spans="1:9" x14ac:dyDescent="0.2">
      <c r="A34" s="278" t="s">
        <v>63</v>
      </c>
      <c r="B34" s="278"/>
      <c r="C34" s="278"/>
      <c r="D34" s="278"/>
      <c r="E34" s="278"/>
      <c r="F34" s="278"/>
      <c r="G34" s="71">
        <v>26</v>
      </c>
      <c r="H34" s="111">
        <v>1027332677</v>
      </c>
      <c r="I34" s="110">
        <v>929040310</v>
      </c>
    </row>
    <row r="35" spans="1:9" x14ac:dyDescent="0.2">
      <c r="A35" s="278" t="s">
        <v>64</v>
      </c>
      <c r="B35" s="278"/>
      <c r="C35" s="278"/>
      <c r="D35" s="278"/>
      <c r="E35" s="278"/>
      <c r="F35" s="278"/>
      <c r="G35" s="71">
        <v>27</v>
      </c>
      <c r="H35" s="111">
        <v>805969679</v>
      </c>
      <c r="I35" s="110">
        <v>810395120</v>
      </c>
    </row>
    <row r="36" spans="1:9" x14ac:dyDescent="0.2">
      <c r="A36" s="278" t="s">
        <v>65</v>
      </c>
      <c r="B36" s="278"/>
      <c r="C36" s="278"/>
      <c r="D36" s="278"/>
      <c r="E36" s="278"/>
      <c r="F36" s="278"/>
      <c r="G36" s="71">
        <v>28</v>
      </c>
      <c r="H36" s="111">
        <v>121246553</v>
      </c>
      <c r="I36" s="110">
        <v>123601267</v>
      </c>
    </row>
    <row r="37" spans="1:9" x14ac:dyDescent="0.2">
      <c r="A37" s="278" t="s">
        <v>66</v>
      </c>
      <c r="B37" s="278"/>
      <c r="C37" s="278"/>
      <c r="D37" s="278"/>
      <c r="E37" s="278"/>
      <c r="F37" s="278"/>
      <c r="G37" s="71">
        <v>29</v>
      </c>
      <c r="H37" s="111">
        <v>75440909</v>
      </c>
      <c r="I37" s="110">
        <v>266985836</v>
      </c>
    </row>
    <row r="38" spans="1:9" x14ac:dyDescent="0.2">
      <c r="A38" s="278" t="s">
        <v>67</v>
      </c>
      <c r="B38" s="278"/>
      <c r="C38" s="278"/>
      <c r="D38" s="278"/>
      <c r="E38" s="278"/>
      <c r="F38" s="278"/>
      <c r="G38" s="71">
        <v>30</v>
      </c>
      <c r="H38" s="111">
        <v>355786671</v>
      </c>
      <c r="I38" s="110">
        <v>386468870</v>
      </c>
    </row>
    <row r="39" spans="1:9" x14ac:dyDescent="0.2">
      <c r="A39" s="278" t="s">
        <v>68</v>
      </c>
      <c r="B39" s="278"/>
      <c r="C39" s="278"/>
      <c r="D39" s="278"/>
      <c r="E39" s="278"/>
      <c r="F39" s="278"/>
      <c r="G39" s="71">
        <v>31</v>
      </c>
      <c r="H39" s="111">
        <v>0</v>
      </c>
      <c r="I39" s="110">
        <v>0</v>
      </c>
    </row>
    <row r="40" spans="1:9" x14ac:dyDescent="0.2">
      <c r="A40" s="305" t="s">
        <v>69</v>
      </c>
      <c r="B40" s="305"/>
      <c r="C40" s="305"/>
      <c r="D40" s="305"/>
      <c r="E40" s="305"/>
      <c r="F40" s="305"/>
      <c r="G40" s="70">
        <v>32</v>
      </c>
      <c r="H40" s="73">
        <f>H9+H13+H18+H22+H25+H29+H32+H33+H34+H35+H36+H37+H38+H39</f>
        <v>63941563709</v>
      </c>
      <c r="I40" s="73">
        <f>I9+I13+I18+I22+I25+I29+I32+I33+I34+I35+I36+I37+I38+I39</f>
        <v>71427718035</v>
      </c>
    </row>
    <row r="41" spans="1:9" x14ac:dyDescent="0.2">
      <c r="A41" s="282" t="s">
        <v>70</v>
      </c>
      <c r="B41" s="283"/>
      <c r="C41" s="283"/>
      <c r="D41" s="283"/>
      <c r="E41" s="283"/>
      <c r="F41" s="283"/>
      <c r="G41" s="283"/>
      <c r="H41" s="283"/>
      <c r="I41" s="283"/>
    </row>
    <row r="42" spans="1:9" x14ac:dyDescent="0.2">
      <c r="A42" s="286" t="s">
        <v>71</v>
      </c>
      <c r="B42" s="304"/>
      <c r="C42" s="304"/>
      <c r="D42" s="304"/>
      <c r="E42" s="304"/>
      <c r="F42" s="304"/>
      <c r="G42" s="70">
        <v>33</v>
      </c>
      <c r="H42" s="74">
        <f>H43+H44+H45+H46+H47</f>
        <v>36123691</v>
      </c>
      <c r="I42" s="74">
        <f>I43+I44+I45+I46+I47</f>
        <v>82832534</v>
      </c>
    </row>
    <row r="43" spans="1:9" x14ac:dyDescent="0.2">
      <c r="A43" s="278" t="s">
        <v>72</v>
      </c>
      <c r="B43" s="278"/>
      <c r="C43" s="278"/>
      <c r="D43" s="278"/>
      <c r="E43" s="278"/>
      <c r="F43" s="278"/>
      <c r="G43" s="71">
        <v>34</v>
      </c>
      <c r="H43" s="72">
        <v>36123691</v>
      </c>
      <c r="I43" s="110">
        <v>82832534</v>
      </c>
    </row>
    <row r="44" spans="1:9" x14ac:dyDescent="0.2">
      <c r="A44" s="278" t="s">
        <v>73</v>
      </c>
      <c r="B44" s="278"/>
      <c r="C44" s="278"/>
      <c r="D44" s="278"/>
      <c r="E44" s="278"/>
      <c r="F44" s="278"/>
      <c r="G44" s="71">
        <v>35</v>
      </c>
      <c r="H44" s="72">
        <v>0</v>
      </c>
      <c r="I44" s="110">
        <v>0</v>
      </c>
    </row>
    <row r="45" spans="1:9" x14ac:dyDescent="0.2">
      <c r="A45" s="278" t="s">
        <v>74</v>
      </c>
      <c r="B45" s="278"/>
      <c r="C45" s="278"/>
      <c r="D45" s="278"/>
      <c r="E45" s="278"/>
      <c r="F45" s="278"/>
      <c r="G45" s="71">
        <v>36</v>
      </c>
      <c r="H45" s="72">
        <v>0</v>
      </c>
      <c r="I45" s="110">
        <v>0</v>
      </c>
    </row>
    <row r="46" spans="1:9" x14ac:dyDescent="0.2">
      <c r="A46" s="278" t="s">
        <v>75</v>
      </c>
      <c r="B46" s="278"/>
      <c r="C46" s="278"/>
      <c r="D46" s="278"/>
      <c r="E46" s="278"/>
      <c r="F46" s="278"/>
      <c r="G46" s="71">
        <v>37</v>
      </c>
      <c r="H46" s="72">
        <v>0</v>
      </c>
      <c r="I46" s="110">
        <v>0</v>
      </c>
    </row>
    <row r="47" spans="1:9" x14ac:dyDescent="0.2">
      <c r="A47" s="278" t="s">
        <v>76</v>
      </c>
      <c r="B47" s="278"/>
      <c r="C47" s="278"/>
      <c r="D47" s="278"/>
      <c r="E47" s="278"/>
      <c r="F47" s="278"/>
      <c r="G47" s="71">
        <v>38</v>
      </c>
      <c r="H47" s="72">
        <v>0</v>
      </c>
      <c r="I47" s="110">
        <v>0</v>
      </c>
    </row>
    <row r="48" spans="1:9" x14ac:dyDescent="0.2">
      <c r="A48" s="286" t="s">
        <v>77</v>
      </c>
      <c r="B48" s="304"/>
      <c r="C48" s="304"/>
      <c r="D48" s="304"/>
      <c r="E48" s="304"/>
      <c r="F48" s="304"/>
      <c r="G48" s="70">
        <v>39</v>
      </c>
      <c r="H48" s="74">
        <f>H49+H50+H51</f>
        <v>0</v>
      </c>
      <c r="I48" s="74">
        <f>I49+I50+I51</f>
        <v>0</v>
      </c>
    </row>
    <row r="49" spans="1:9" x14ac:dyDescent="0.2">
      <c r="A49" s="278" t="s">
        <v>78</v>
      </c>
      <c r="B49" s="278"/>
      <c r="C49" s="278"/>
      <c r="D49" s="278"/>
      <c r="E49" s="278"/>
      <c r="F49" s="278"/>
      <c r="G49" s="71">
        <v>40</v>
      </c>
      <c r="H49" s="72">
        <v>0</v>
      </c>
      <c r="I49" s="72">
        <v>0</v>
      </c>
    </row>
    <row r="50" spans="1:9" x14ac:dyDescent="0.2">
      <c r="A50" s="278" t="s">
        <v>79</v>
      </c>
      <c r="B50" s="278"/>
      <c r="C50" s="278"/>
      <c r="D50" s="278"/>
      <c r="E50" s="278"/>
      <c r="F50" s="278"/>
      <c r="G50" s="71">
        <v>41</v>
      </c>
      <c r="H50" s="72">
        <v>0</v>
      </c>
      <c r="I50" s="72">
        <v>0</v>
      </c>
    </row>
    <row r="51" spans="1:9" x14ac:dyDescent="0.2">
      <c r="A51" s="278" t="s">
        <v>80</v>
      </c>
      <c r="B51" s="278"/>
      <c r="C51" s="278"/>
      <c r="D51" s="278"/>
      <c r="E51" s="278"/>
      <c r="F51" s="278"/>
      <c r="G51" s="71">
        <v>42</v>
      </c>
      <c r="H51" s="72">
        <v>0</v>
      </c>
      <c r="I51" s="72">
        <v>0</v>
      </c>
    </row>
    <row r="52" spans="1:9" x14ac:dyDescent="0.2">
      <c r="A52" s="286" t="s">
        <v>81</v>
      </c>
      <c r="B52" s="304"/>
      <c r="C52" s="304"/>
      <c r="D52" s="304"/>
      <c r="E52" s="304"/>
      <c r="F52" s="304"/>
      <c r="G52" s="70">
        <v>43</v>
      </c>
      <c r="H52" s="74">
        <f>H53+H54+H55</f>
        <v>54634020819</v>
      </c>
      <c r="I52" s="74">
        <f>I53+I54+I55</f>
        <v>61965084809</v>
      </c>
    </row>
    <row r="53" spans="1:9" x14ac:dyDescent="0.2">
      <c r="A53" s="278" t="s">
        <v>82</v>
      </c>
      <c r="B53" s="278"/>
      <c r="C53" s="278"/>
      <c r="D53" s="278"/>
      <c r="E53" s="278"/>
      <c r="F53" s="278"/>
      <c r="G53" s="71">
        <v>44</v>
      </c>
      <c r="H53" s="72">
        <v>53730062727</v>
      </c>
      <c r="I53" s="110">
        <v>61012300475</v>
      </c>
    </row>
    <row r="54" spans="1:9" x14ac:dyDescent="0.2">
      <c r="A54" s="278" t="s">
        <v>83</v>
      </c>
      <c r="B54" s="278"/>
      <c r="C54" s="278"/>
      <c r="D54" s="278"/>
      <c r="E54" s="278"/>
      <c r="F54" s="278"/>
      <c r="G54" s="71">
        <v>45</v>
      </c>
      <c r="H54" s="72">
        <v>671973050</v>
      </c>
      <c r="I54" s="110">
        <v>677925147</v>
      </c>
    </row>
    <row r="55" spans="1:9" x14ac:dyDescent="0.2">
      <c r="A55" s="278" t="s">
        <v>84</v>
      </c>
      <c r="B55" s="278"/>
      <c r="C55" s="278"/>
      <c r="D55" s="278"/>
      <c r="E55" s="278"/>
      <c r="F55" s="278"/>
      <c r="G55" s="71">
        <v>46</v>
      </c>
      <c r="H55" s="72">
        <v>231985042</v>
      </c>
      <c r="I55" s="110">
        <v>274859187</v>
      </c>
    </row>
    <row r="56" spans="1:9" x14ac:dyDescent="0.2">
      <c r="A56" s="278" t="s">
        <v>85</v>
      </c>
      <c r="B56" s="278"/>
      <c r="C56" s="278"/>
      <c r="D56" s="278"/>
      <c r="E56" s="278"/>
      <c r="F56" s="278"/>
      <c r="G56" s="71">
        <v>47</v>
      </c>
      <c r="H56" s="72">
        <v>0</v>
      </c>
      <c r="I56" s="110">
        <v>0</v>
      </c>
    </row>
    <row r="57" spans="1:9" x14ac:dyDescent="0.2">
      <c r="A57" s="303" t="s">
        <v>86</v>
      </c>
      <c r="B57" s="303"/>
      <c r="C57" s="303"/>
      <c r="D57" s="303"/>
      <c r="E57" s="303"/>
      <c r="F57" s="303"/>
      <c r="G57" s="71">
        <v>48</v>
      </c>
      <c r="H57" s="72">
        <v>0</v>
      </c>
      <c r="I57" s="110">
        <v>0</v>
      </c>
    </row>
    <row r="58" spans="1:9" x14ac:dyDescent="0.2">
      <c r="A58" s="303" t="s">
        <v>87</v>
      </c>
      <c r="B58" s="303"/>
      <c r="C58" s="303"/>
      <c r="D58" s="303"/>
      <c r="E58" s="303"/>
      <c r="F58" s="303"/>
      <c r="G58" s="71">
        <v>49</v>
      </c>
      <c r="H58" s="72">
        <v>452755390</v>
      </c>
      <c r="I58" s="110">
        <v>542254595</v>
      </c>
    </row>
    <row r="59" spans="1:9" x14ac:dyDescent="0.2">
      <c r="A59" s="303" t="s">
        <v>88</v>
      </c>
      <c r="B59" s="278"/>
      <c r="C59" s="278"/>
      <c r="D59" s="278"/>
      <c r="E59" s="278"/>
      <c r="F59" s="278"/>
      <c r="G59" s="71">
        <v>50</v>
      </c>
      <c r="H59" s="72">
        <v>7926803</v>
      </c>
      <c r="I59" s="110">
        <v>0</v>
      </c>
    </row>
    <row r="60" spans="1:9" x14ac:dyDescent="0.2">
      <c r="A60" s="303" t="s">
        <v>89</v>
      </c>
      <c r="B60" s="303"/>
      <c r="C60" s="303"/>
      <c r="D60" s="303"/>
      <c r="E60" s="303"/>
      <c r="F60" s="303"/>
      <c r="G60" s="71">
        <v>51</v>
      </c>
      <c r="H60" s="72">
        <v>0</v>
      </c>
      <c r="I60" s="110">
        <v>0</v>
      </c>
    </row>
    <row r="61" spans="1:9" x14ac:dyDescent="0.2">
      <c r="A61" s="303" t="s">
        <v>90</v>
      </c>
      <c r="B61" s="303"/>
      <c r="C61" s="303"/>
      <c r="D61" s="303"/>
      <c r="E61" s="303"/>
      <c r="F61" s="303"/>
      <c r="G61" s="71">
        <v>52</v>
      </c>
      <c r="H61" s="72">
        <v>427256036</v>
      </c>
      <c r="I61" s="110">
        <v>428429591</v>
      </c>
    </row>
    <row r="62" spans="1:9" x14ac:dyDescent="0.2">
      <c r="A62" s="303" t="s">
        <v>91</v>
      </c>
      <c r="B62" s="303"/>
      <c r="C62" s="303"/>
      <c r="D62" s="303"/>
      <c r="E62" s="303"/>
      <c r="F62" s="303"/>
      <c r="G62" s="71">
        <v>53</v>
      </c>
      <c r="H62" s="72">
        <v>0</v>
      </c>
      <c r="I62" s="110">
        <v>0</v>
      </c>
    </row>
    <row r="63" spans="1:9" x14ac:dyDescent="0.2">
      <c r="A63" s="305" t="s">
        <v>92</v>
      </c>
      <c r="B63" s="306"/>
      <c r="C63" s="306"/>
      <c r="D63" s="306"/>
      <c r="E63" s="306"/>
      <c r="F63" s="306"/>
      <c r="G63" s="70">
        <v>54</v>
      </c>
      <c r="H63" s="73">
        <f>H42+H48+H52+H56+H57+H58+H59+H60+H61+H62</f>
        <v>55558082739</v>
      </c>
      <c r="I63" s="73">
        <f>I42+I48+I52+I56+I57+I58+I59+I60+I61+I62</f>
        <v>63018601529</v>
      </c>
    </row>
    <row r="64" spans="1:9" x14ac:dyDescent="0.2">
      <c r="A64" s="307" t="s">
        <v>93</v>
      </c>
      <c r="B64" s="308"/>
      <c r="C64" s="308"/>
      <c r="D64" s="308"/>
      <c r="E64" s="308"/>
      <c r="F64" s="308"/>
      <c r="G64" s="308"/>
      <c r="H64" s="308"/>
      <c r="I64" s="308"/>
    </row>
    <row r="65" spans="1:9" x14ac:dyDescent="0.2">
      <c r="A65" s="278" t="s">
        <v>94</v>
      </c>
      <c r="B65" s="278"/>
      <c r="C65" s="278"/>
      <c r="D65" s="278"/>
      <c r="E65" s="278"/>
      <c r="F65" s="278"/>
      <c r="G65" s="71">
        <v>55</v>
      </c>
      <c r="H65" s="72">
        <v>1698417500</v>
      </c>
      <c r="I65" s="110">
        <v>1698417500</v>
      </c>
    </row>
    <row r="66" spans="1:9" x14ac:dyDescent="0.2">
      <c r="A66" s="278" t="s">
        <v>95</v>
      </c>
      <c r="B66" s="278"/>
      <c r="C66" s="278"/>
      <c r="D66" s="278"/>
      <c r="E66" s="278"/>
      <c r="F66" s="278"/>
      <c r="G66" s="71">
        <v>56</v>
      </c>
      <c r="H66" s="72">
        <v>1801343055</v>
      </c>
      <c r="I66" s="110">
        <v>1801343055</v>
      </c>
    </row>
    <row r="67" spans="1:9" x14ac:dyDescent="0.2">
      <c r="A67" s="278" t="s">
        <v>96</v>
      </c>
      <c r="B67" s="278"/>
      <c r="C67" s="278"/>
      <c r="D67" s="278"/>
      <c r="E67" s="278"/>
      <c r="F67" s="278"/>
      <c r="G67" s="71">
        <v>57</v>
      </c>
      <c r="H67" s="72">
        <v>0</v>
      </c>
      <c r="I67" s="110">
        <v>0</v>
      </c>
    </row>
    <row r="68" spans="1:9" x14ac:dyDescent="0.2">
      <c r="A68" s="278" t="s">
        <v>97</v>
      </c>
      <c r="B68" s="278"/>
      <c r="C68" s="278"/>
      <c r="D68" s="278"/>
      <c r="E68" s="278"/>
      <c r="F68" s="278"/>
      <c r="G68" s="71">
        <v>58</v>
      </c>
      <c r="H68" s="72">
        <v>0</v>
      </c>
      <c r="I68" s="110">
        <v>0</v>
      </c>
    </row>
    <row r="69" spans="1:9" x14ac:dyDescent="0.2">
      <c r="A69" s="278" t="s">
        <v>98</v>
      </c>
      <c r="B69" s="278"/>
      <c r="C69" s="278"/>
      <c r="D69" s="278"/>
      <c r="E69" s="278"/>
      <c r="F69" s="278"/>
      <c r="G69" s="71">
        <v>59</v>
      </c>
      <c r="H69" s="72">
        <v>313995744</v>
      </c>
      <c r="I69" s="110">
        <v>231834593</v>
      </c>
    </row>
    <row r="70" spans="1:9" x14ac:dyDescent="0.2">
      <c r="A70" s="278" t="s">
        <v>99</v>
      </c>
      <c r="B70" s="278"/>
      <c r="C70" s="278"/>
      <c r="D70" s="278"/>
      <c r="E70" s="278"/>
      <c r="F70" s="278"/>
      <c r="G70" s="71">
        <v>60</v>
      </c>
      <c r="H70" s="72">
        <v>3732269710</v>
      </c>
      <c r="I70" s="110">
        <v>4421256866</v>
      </c>
    </row>
    <row r="71" spans="1:9" x14ac:dyDescent="0.2">
      <c r="A71" s="278" t="s">
        <v>100</v>
      </c>
      <c r="B71" s="278"/>
      <c r="C71" s="278"/>
      <c r="D71" s="278"/>
      <c r="E71" s="278"/>
      <c r="F71" s="278"/>
      <c r="G71" s="71">
        <v>61</v>
      </c>
      <c r="H71" s="72">
        <v>0</v>
      </c>
      <c r="I71" s="110">
        <v>0</v>
      </c>
    </row>
    <row r="72" spans="1:9" x14ac:dyDescent="0.2">
      <c r="A72" s="278" t="s">
        <v>101</v>
      </c>
      <c r="B72" s="278"/>
      <c r="C72" s="278"/>
      <c r="D72" s="278"/>
      <c r="E72" s="278"/>
      <c r="F72" s="278"/>
      <c r="G72" s="71">
        <v>62</v>
      </c>
      <c r="H72" s="72">
        <v>84921058</v>
      </c>
      <c r="I72" s="110">
        <v>84921058</v>
      </c>
    </row>
    <row r="73" spans="1:9" x14ac:dyDescent="0.2">
      <c r="A73" s="278" t="s">
        <v>102</v>
      </c>
      <c r="B73" s="278"/>
      <c r="C73" s="278"/>
      <c r="D73" s="278"/>
      <c r="E73" s="278"/>
      <c r="F73" s="278"/>
      <c r="G73" s="71">
        <v>63</v>
      </c>
      <c r="H73" s="72">
        <v>0</v>
      </c>
      <c r="I73" s="110">
        <v>0</v>
      </c>
    </row>
    <row r="74" spans="1:9" x14ac:dyDescent="0.2">
      <c r="A74" s="278" t="s">
        <v>103</v>
      </c>
      <c r="B74" s="278"/>
      <c r="C74" s="278"/>
      <c r="D74" s="278"/>
      <c r="E74" s="278"/>
      <c r="F74" s="278"/>
      <c r="G74" s="71">
        <v>64</v>
      </c>
      <c r="H74" s="72">
        <v>752533903</v>
      </c>
      <c r="I74" s="110">
        <v>171343434</v>
      </c>
    </row>
    <row r="75" spans="1:9" x14ac:dyDescent="0.2">
      <c r="A75" s="278" t="s">
        <v>104</v>
      </c>
      <c r="B75" s="278"/>
      <c r="C75" s="278"/>
      <c r="D75" s="278"/>
      <c r="E75" s="278"/>
      <c r="F75" s="278"/>
      <c r="G75" s="71">
        <v>65</v>
      </c>
      <c r="H75" s="72">
        <v>0</v>
      </c>
      <c r="I75" s="110">
        <v>0</v>
      </c>
    </row>
    <row r="76" spans="1:9" x14ac:dyDescent="0.2">
      <c r="A76" s="278" t="s">
        <v>105</v>
      </c>
      <c r="B76" s="278"/>
      <c r="C76" s="278"/>
      <c r="D76" s="278"/>
      <c r="E76" s="278"/>
      <c r="F76" s="278"/>
      <c r="G76" s="71">
        <v>66</v>
      </c>
      <c r="H76" s="72">
        <v>0</v>
      </c>
      <c r="I76" s="110">
        <v>0</v>
      </c>
    </row>
    <row r="77" spans="1:9" x14ac:dyDescent="0.2">
      <c r="A77" s="309" t="s">
        <v>106</v>
      </c>
      <c r="B77" s="309"/>
      <c r="C77" s="309"/>
      <c r="D77" s="309"/>
      <c r="E77" s="309"/>
      <c r="F77" s="309"/>
      <c r="G77" s="70">
        <v>67</v>
      </c>
      <c r="H77" s="74">
        <f>H65+H66+H67+H68+H69+H70+H71+H72+H73+H74+H75+H76</f>
        <v>8383480970</v>
      </c>
      <c r="I77" s="74">
        <f>I65+I66+I67+I68+I69+I70+I71+I72+I73+I74+I75+I76</f>
        <v>8409116506</v>
      </c>
    </row>
    <row r="78" spans="1:9" x14ac:dyDescent="0.2">
      <c r="A78" s="305" t="s">
        <v>107</v>
      </c>
      <c r="B78" s="306"/>
      <c r="C78" s="306"/>
      <c r="D78" s="306"/>
      <c r="E78" s="306"/>
      <c r="F78" s="306"/>
      <c r="G78" s="75">
        <v>68</v>
      </c>
      <c r="H78" s="73">
        <f>H63+H77</f>
        <v>63941563709</v>
      </c>
      <c r="I78" s="73">
        <f>I63+I77</f>
        <v>71427718035</v>
      </c>
    </row>
  </sheetData>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11">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Invalid entry" error="You can enter only whole numbers." sqref="H77:I78">
      <formula1>9999999999</formula1>
    </dataValidation>
    <dataValidation type="whole" operator="greaterThanOrEqual" allowBlank="1" showInputMessage="1" showErrorMessage="1" errorTitle="Invalid entry" error="You can enter only positive whole numbers or a zero." sqref="H40:I40 H63:I63">
      <formula1>0</formula1>
    </dataValidation>
    <dataValidation operator="greaterThanOrEqual" allowBlank="1" showInputMessage="1" showErrorMessage="1" errorTitle="Nedopušten unos" error="Dopušten je unos samo pozitivnih cjelobrojnih vrijednosti ili nule." sqref="H10:H12 H14:H17 H19:H21"/>
    <dataValidation type="whole" operator="greaterThanOrEqual" allowBlank="1" showInputMessage="1" showErrorMessage="1" errorTitle="Nedopušten unos" error="Dopušten je unos samo pozitivnih cjelobrojnih vrijednosti ili nule." sqref="H22:I39 I19:I21 H9:I9 I10:I12 H13:I13 I14:I17 H18:I18 H42:I62 H68:I68 H65:I65">
      <formula1>0</formula1>
    </dataValidation>
    <dataValidation type="whole" operator="notEqual" allowBlank="1" showInputMessage="1" showErrorMessage="1" errorTitle="Nedopušten upis" error="Dopušten je upis samo cjelobrojnih vrijednosti." sqref="H70:I76 H66:I67">
      <formula1>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s>
  <pageMargins left="0.7" right="0.7" top="0.75" bottom="0.75" header="0.3" footer="0.3"/>
  <pageSetup paperSize="9" scale="74"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10" zoomScaleNormal="100" zoomScaleSheetLayoutView="110" workbookViewId="0">
      <selection activeCell="I34" sqref="I34"/>
    </sheetView>
  </sheetViews>
  <sheetFormatPr defaultRowHeight="12.75" x14ac:dyDescent="0.2"/>
  <cols>
    <col min="1" max="5" width="9.140625" style="8"/>
    <col min="6" max="6" width="41" style="8" customWidth="1"/>
    <col min="7" max="7" width="4.85546875" style="90" bestFit="1" customWidth="1"/>
    <col min="8" max="8" width="13.42578125" style="77" customWidth="1"/>
    <col min="9" max="9" width="12.7109375" style="77" bestFit="1" customWidth="1"/>
    <col min="10" max="10" width="23.140625" style="8" customWidth="1"/>
    <col min="11" max="260" width="9.140625" style="8"/>
    <col min="261" max="261" width="9.85546875" style="8" bestFit="1" customWidth="1"/>
    <col min="262" max="262" width="11.7109375" style="8" bestFit="1" customWidth="1"/>
    <col min="263" max="516" width="9.140625" style="8"/>
    <col min="517" max="517" width="9.85546875" style="8" bestFit="1" customWidth="1"/>
    <col min="518" max="518" width="11.7109375" style="8" bestFit="1" customWidth="1"/>
    <col min="519" max="772" width="9.140625" style="8"/>
    <col min="773" max="773" width="9.85546875" style="8" bestFit="1" customWidth="1"/>
    <col min="774" max="774" width="11.7109375" style="8" bestFit="1" customWidth="1"/>
    <col min="775" max="1028" width="9.140625" style="8"/>
    <col min="1029" max="1029" width="9.85546875" style="8" bestFit="1" customWidth="1"/>
    <col min="1030" max="1030" width="11.7109375" style="8" bestFit="1" customWidth="1"/>
    <col min="1031" max="1284" width="9.140625" style="8"/>
    <col min="1285" max="1285" width="9.85546875" style="8" bestFit="1" customWidth="1"/>
    <col min="1286" max="1286" width="11.7109375" style="8" bestFit="1" customWidth="1"/>
    <col min="1287" max="1540" width="9.140625" style="8"/>
    <col min="1541" max="1541" width="9.85546875" style="8" bestFit="1" customWidth="1"/>
    <col min="1542" max="1542" width="11.7109375" style="8" bestFit="1" customWidth="1"/>
    <col min="1543" max="1796" width="9.140625" style="8"/>
    <col min="1797" max="1797" width="9.85546875" style="8" bestFit="1" customWidth="1"/>
    <col min="1798" max="1798" width="11.7109375" style="8" bestFit="1" customWidth="1"/>
    <col min="1799" max="2052" width="9.140625" style="8"/>
    <col min="2053" max="2053" width="9.85546875" style="8" bestFit="1" customWidth="1"/>
    <col min="2054" max="2054" width="11.7109375" style="8" bestFit="1" customWidth="1"/>
    <col min="2055" max="2308" width="9.140625" style="8"/>
    <col min="2309" max="2309" width="9.85546875" style="8" bestFit="1" customWidth="1"/>
    <col min="2310" max="2310" width="11.7109375" style="8" bestFit="1" customWidth="1"/>
    <col min="2311" max="2564" width="9.140625" style="8"/>
    <col min="2565" max="2565" width="9.85546875" style="8" bestFit="1" customWidth="1"/>
    <col min="2566" max="2566" width="11.7109375" style="8" bestFit="1" customWidth="1"/>
    <col min="2567" max="2820" width="9.140625" style="8"/>
    <col min="2821" max="2821" width="9.85546875" style="8" bestFit="1" customWidth="1"/>
    <col min="2822" max="2822" width="11.7109375" style="8" bestFit="1" customWidth="1"/>
    <col min="2823" max="3076" width="9.140625" style="8"/>
    <col min="3077" max="3077" width="9.85546875" style="8" bestFit="1" customWidth="1"/>
    <col min="3078" max="3078" width="11.7109375" style="8" bestFit="1" customWidth="1"/>
    <col min="3079" max="3332" width="9.140625" style="8"/>
    <col min="3333" max="3333" width="9.85546875" style="8" bestFit="1" customWidth="1"/>
    <col min="3334" max="3334" width="11.7109375" style="8" bestFit="1" customWidth="1"/>
    <col min="3335" max="3588" width="9.140625" style="8"/>
    <col min="3589" max="3589" width="9.85546875" style="8" bestFit="1" customWidth="1"/>
    <col min="3590" max="3590" width="11.7109375" style="8" bestFit="1" customWidth="1"/>
    <col min="3591" max="3844" width="9.140625" style="8"/>
    <col min="3845" max="3845" width="9.85546875" style="8" bestFit="1" customWidth="1"/>
    <col min="3846" max="3846" width="11.7109375" style="8" bestFit="1" customWidth="1"/>
    <col min="3847" max="4100" width="9.140625" style="8"/>
    <col min="4101" max="4101" width="9.85546875" style="8" bestFit="1" customWidth="1"/>
    <col min="4102" max="4102" width="11.7109375" style="8" bestFit="1" customWidth="1"/>
    <col min="4103" max="4356" width="9.140625" style="8"/>
    <col min="4357" max="4357" width="9.85546875" style="8" bestFit="1" customWidth="1"/>
    <col min="4358" max="4358" width="11.7109375" style="8" bestFit="1" customWidth="1"/>
    <col min="4359" max="4612" width="9.140625" style="8"/>
    <col min="4613" max="4613" width="9.85546875" style="8" bestFit="1" customWidth="1"/>
    <col min="4614" max="4614" width="11.7109375" style="8" bestFit="1" customWidth="1"/>
    <col min="4615" max="4868" width="9.140625" style="8"/>
    <col min="4869" max="4869" width="9.85546875" style="8" bestFit="1" customWidth="1"/>
    <col min="4870" max="4870" width="11.7109375" style="8" bestFit="1" customWidth="1"/>
    <col min="4871" max="5124" width="9.140625" style="8"/>
    <col min="5125" max="5125" width="9.85546875" style="8" bestFit="1" customWidth="1"/>
    <col min="5126" max="5126" width="11.7109375" style="8" bestFit="1" customWidth="1"/>
    <col min="5127" max="5380" width="9.140625" style="8"/>
    <col min="5381" max="5381" width="9.85546875" style="8" bestFit="1" customWidth="1"/>
    <col min="5382" max="5382" width="11.7109375" style="8" bestFit="1" customWidth="1"/>
    <col min="5383" max="5636" width="9.140625" style="8"/>
    <col min="5637" max="5637" width="9.85546875" style="8" bestFit="1" customWidth="1"/>
    <col min="5638" max="5638" width="11.7109375" style="8" bestFit="1" customWidth="1"/>
    <col min="5639" max="5892" width="9.140625" style="8"/>
    <col min="5893" max="5893" width="9.85546875" style="8" bestFit="1" customWidth="1"/>
    <col min="5894" max="5894" width="11.7109375" style="8" bestFit="1" customWidth="1"/>
    <col min="5895" max="6148" width="9.140625" style="8"/>
    <col min="6149" max="6149" width="9.85546875" style="8" bestFit="1" customWidth="1"/>
    <col min="6150" max="6150" width="11.7109375" style="8" bestFit="1" customWidth="1"/>
    <col min="6151" max="6404" width="9.140625" style="8"/>
    <col min="6405" max="6405" width="9.85546875" style="8" bestFit="1" customWidth="1"/>
    <col min="6406" max="6406" width="11.7109375" style="8" bestFit="1" customWidth="1"/>
    <col min="6407" max="6660" width="9.140625" style="8"/>
    <col min="6661" max="6661" width="9.85546875" style="8" bestFit="1" customWidth="1"/>
    <col min="6662" max="6662" width="11.7109375" style="8" bestFit="1" customWidth="1"/>
    <col min="6663" max="6916" width="9.140625" style="8"/>
    <col min="6917" max="6917" width="9.85546875" style="8" bestFit="1" customWidth="1"/>
    <col min="6918" max="6918" width="11.7109375" style="8" bestFit="1" customWidth="1"/>
    <col min="6919" max="7172" width="9.140625" style="8"/>
    <col min="7173" max="7173" width="9.85546875" style="8" bestFit="1" customWidth="1"/>
    <col min="7174" max="7174" width="11.7109375" style="8" bestFit="1" customWidth="1"/>
    <col min="7175" max="7428" width="9.140625" style="8"/>
    <col min="7429" max="7429" width="9.85546875" style="8" bestFit="1" customWidth="1"/>
    <col min="7430" max="7430" width="11.7109375" style="8" bestFit="1" customWidth="1"/>
    <col min="7431" max="7684" width="9.140625" style="8"/>
    <col min="7685" max="7685" width="9.85546875" style="8" bestFit="1" customWidth="1"/>
    <col min="7686" max="7686" width="11.7109375" style="8" bestFit="1" customWidth="1"/>
    <col min="7687" max="7940" width="9.140625" style="8"/>
    <col min="7941" max="7941" width="9.85546875" style="8" bestFit="1" customWidth="1"/>
    <col min="7942" max="7942" width="11.7109375" style="8" bestFit="1" customWidth="1"/>
    <col min="7943" max="8196" width="9.140625" style="8"/>
    <col min="8197" max="8197" width="9.85546875" style="8" bestFit="1" customWidth="1"/>
    <col min="8198" max="8198" width="11.7109375" style="8" bestFit="1" customWidth="1"/>
    <col min="8199" max="8452" width="9.140625" style="8"/>
    <col min="8453" max="8453" width="9.85546875" style="8" bestFit="1" customWidth="1"/>
    <col min="8454" max="8454" width="11.7109375" style="8" bestFit="1" customWidth="1"/>
    <col min="8455" max="8708" width="9.140625" style="8"/>
    <col min="8709" max="8709" width="9.85546875" style="8" bestFit="1" customWidth="1"/>
    <col min="8710" max="8710" width="11.7109375" style="8" bestFit="1" customWidth="1"/>
    <col min="8711" max="8964" width="9.140625" style="8"/>
    <col min="8965" max="8965" width="9.85546875" style="8" bestFit="1" customWidth="1"/>
    <col min="8966" max="8966" width="11.7109375" style="8" bestFit="1" customWidth="1"/>
    <col min="8967" max="9220" width="9.140625" style="8"/>
    <col min="9221" max="9221" width="9.85546875" style="8" bestFit="1" customWidth="1"/>
    <col min="9222" max="9222" width="11.7109375" style="8" bestFit="1" customWidth="1"/>
    <col min="9223" max="9476" width="9.140625" style="8"/>
    <col min="9477" max="9477" width="9.85546875" style="8" bestFit="1" customWidth="1"/>
    <col min="9478" max="9478" width="11.7109375" style="8" bestFit="1" customWidth="1"/>
    <col min="9479" max="9732" width="9.140625" style="8"/>
    <col min="9733" max="9733" width="9.85546875" style="8" bestFit="1" customWidth="1"/>
    <col min="9734" max="9734" width="11.7109375" style="8" bestFit="1" customWidth="1"/>
    <col min="9735" max="9988" width="9.140625" style="8"/>
    <col min="9989" max="9989" width="9.85546875" style="8" bestFit="1" customWidth="1"/>
    <col min="9990" max="9990" width="11.7109375" style="8" bestFit="1" customWidth="1"/>
    <col min="9991" max="10244" width="9.140625" style="8"/>
    <col min="10245" max="10245" width="9.85546875" style="8" bestFit="1" customWidth="1"/>
    <col min="10246" max="10246" width="11.7109375" style="8" bestFit="1" customWidth="1"/>
    <col min="10247" max="10500" width="9.140625" style="8"/>
    <col min="10501" max="10501" width="9.85546875" style="8" bestFit="1" customWidth="1"/>
    <col min="10502" max="10502" width="11.7109375" style="8" bestFit="1" customWidth="1"/>
    <col min="10503" max="10756" width="9.140625" style="8"/>
    <col min="10757" max="10757" width="9.85546875" style="8" bestFit="1" customWidth="1"/>
    <col min="10758" max="10758" width="11.7109375" style="8" bestFit="1" customWidth="1"/>
    <col min="10759" max="11012" width="9.140625" style="8"/>
    <col min="11013" max="11013" width="9.85546875" style="8" bestFit="1" customWidth="1"/>
    <col min="11014" max="11014" width="11.7109375" style="8" bestFit="1" customWidth="1"/>
    <col min="11015" max="11268" width="9.140625" style="8"/>
    <col min="11269" max="11269" width="9.85546875" style="8" bestFit="1" customWidth="1"/>
    <col min="11270" max="11270" width="11.7109375" style="8" bestFit="1" customWidth="1"/>
    <col min="11271" max="11524" width="9.140625" style="8"/>
    <col min="11525" max="11525" width="9.85546875" style="8" bestFit="1" customWidth="1"/>
    <col min="11526" max="11526" width="11.7109375" style="8" bestFit="1" customWidth="1"/>
    <col min="11527" max="11780" width="9.140625" style="8"/>
    <col min="11781" max="11781" width="9.85546875" style="8" bestFit="1" customWidth="1"/>
    <col min="11782" max="11782" width="11.7109375" style="8" bestFit="1" customWidth="1"/>
    <col min="11783" max="12036" width="9.140625" style="8"/>
    <col min="12037" max="12037" width="9.85546875" style="8" bestFit="1" customWidth="1"/>
    <col min="12038" max="12038" width="11.7109375" style="8" bestFit="1" customWidth="1"/>
    <col min="12039" max="12292" width="9.140625" style="8"/>
    <col min="12293" max="12293" width="9.85546875" style="8" bestFit="1" customWidth="1"/>
    <col min="12294" max="12294" width="11.7109375" style="8" bestFit="1" customWidth="1"/>
    <col min="12295" max="12548" width="9.140625" style="8"/>
    <col min="12549" max="12549" width="9.85546875" style="8" bestFit="1" customWidth="1"/>
    <col min="12550" max="12550" width="11.7109375" style="8" bestFit="1" customWidth="1"/>
    <col min="12551" max="12804" width="9.140625" style="8"/>
    <col min="12805" max="12805" width="9.85546875" style="8" bestFit="1" customWidth="1"/>
    <col min="12806" max="12806" width="11.7109375" style="8" bestFit="1" customWidth="1"/>
    <col min="12807" max="13060" width="9.140625" style="8"/>
    <col min="13061" max="13061" width="9.85546875" style="8" bestFit="1" customWidth="1"/>
    <col min="13062" max="13062" width="11.7109375" style="8" bestFit="1" customWidth="1"/>
    <col min="13063" max="13316" width="9.140625" style="8"/>
    <col min="13317" max="13317" width="9.85546875" style="8" bestFit="1" customWidth="1"/>
    <col min="13318" max="13318" width="11.7109375" style="8" bestFit="1" customWidth="1"/>
    <col min="13319" max="13572" width="9.140625" style="8"/>
    <col min="13573" max="13573" width="9.85546875" style="8" bestFit="1" customWidth="1"/>
    <col min="13574" max="13574" width="11.7109375" style="8" bestFit="1" customWidth="1"/>
    <col min="13575" max="13828" width="9.140625" style="8"/>
    <col min="13829" max="13829" width="9.85546875" style="8" bestFit="1" customWidth="1"/>
    <col min="13830" max="13830" width="11.7109375" style="8" bestFit="1" customWidth="1"/>
    <col min="13831" max="14084" width="9.140625" style="8"/>
    <col min="14085" max="14085" width="9.85546875" style="8" bestFit="1" customWidth="1"/>
    <col min="14086" max="14086" width="11.7109375" style="8" bestFit="1" customWidth="1"/>
    <col min="14087" max="14340" width="9.140625" style="8"/>
    <col min="14341" max="14341" width="9.85546875" style="8" bestFit="1" customWidth="1"/>
    <col min="14342" max="14342" width="11.7109375" style="8" bestFit="1" customWidth="1"/>
    <col min="14343" max="14596" width="9.140625" style="8"/>
    <col min="14597" max="14597" width="9.85546875" style="8" bestFit="1" customWidth="1"/>
    <col min="14598" max="14598" width="11.7109375" style="8" bestFit="1" customWidth="1"/>
    <col min="14599" max="14852" width="9.140625" style="8"/>
    <col min="14853" max="14853" width="9.85546875" style="8" bestFit="1" customWidth="1"/>
    <col min="14854" max="14854" width="11.7109375" style="8" bestFit="1" customWidth="1"/>
    <col min="14855" max="15108" width="9.140625" style="8"/>
    <col min="15109" max="15109" width="9.85546875" style="8" bestFit="1" customWidth="1"/>
    <col min="15110" max="15110" width="11.7109375" style="8" bestFit="1" customWidth="1"/>
    <col min="15111" max="15364" width="9.140625" style="8"/>
    <col min="15365" max="15365" width="9.85546875" style="8" bestFit="1" customWidth="1"/>
    <col min="15366" max="15366" width="11.7109375" style="8" bestFit="1" customWidth="1"/>
    <col min="15367" max="15620" width="9.140625" style="8"/>
    <col min="15621" max="15621" width="9.85546875" style="8" bestFit="1" customWidth="1"/>
    <col min="15622" max="15622" width="11.7109375" style="8" bestFit="1" customWidth="1"/>
    <col min="15623" max="15876" width="9.140625" style="8"/>
    <col min="15877" max="15877" width="9.85546875" style="8" bestFit="1" customWidth="1"/>
    <col min="15878" max="15878" width="11.7109375" style="8" bestFit="1" customWidth="1"/>
    <col min="15879" max="16132" width="9.140625" style="8"/>
    <col min="16133" max="16133" width="9.85546875" style="8" bestFit="1" customWidth="1"/>
    <col min="16134" max="16134" width="11.7109375" style="8" bestFit="1" customWidth="1"/>
    <col min="16135" max="16384" width="9.140625" style="8"/>
  </cols>
  <sheetData>
    <row r="1" spans="1:9" x14ac:dyDescent="0.2">
      <c r="A1" s="321" t="s">
        <v>108</v>
      </c>
      <c r="B1" s="288"/>
      <c r="C1" s="288"/>
      <c r="D1" s="288"/>
      <c r="E1" s="288"/>
      <c r="F1" s="288"/>
      <c r="G1" s="288"/>
      <c r="H1" s="288"/>
    </row>
    <row r="2" spans="1:9" x14ac:dyDescent="0.2">
      <c r="A2" s="320" t="s">
        <v>322</v>
      </c>
      <c r="B2" s="290"/>
      <c r="C2" s="290"/>
      <c r="D2" s="290"/>
      <c r="E2" s="290"/>
      <c r="F2" s="290"/>
      <c r="G2" s="290"/>
      <c r="H2" s="290"/>
    </row>
    <row r="3" spans="1:9" x14ac:dyDescent="0.2">
      <c r="A3" s="322" t="s">
        <v>109</v>
      </c>
      <c r="B3" s="302"/>
      <c r="C3" s="302"/>
      <c r="D3" s="302"/>
      <c r="E3" s="302"/>
      <c r="F3" s="302"/>
      <c r="G3" s="302"/>
      <c r="H3" s="302"/>
      <c r="I3" s="302"/>
    </row>
    <row r="4" spans="1:9" x14ac:dyDescent="0.2">
      <c r="A4" s="328" t="s">
        <v>270</v>
      </c>
      <c r="B4" s="299"/>
      <c r="C4" s="299"/>
      <c r="D4" s="299"/>
      <c r="E4" s="299"/>
      <c r="F4" s="299"/>
      <c r="G4" s="299"/>
      <c r="H4" s="299"/>
      <c r="I4" s="299"/>
    </row>
    <row r="5" spans="1:9" ht="36" x14ac:dyDescent="0.2">
      <c r="A5" s="323" t="s">
        <v>110</v>
      </c>
      <c r="B5" s="324"/>
      <c r="C5" s="324"/>
      <c r="D5" s="324"/>
      <c r="E5" s="324"/>
      <c r="F5" s="325"/>
      <c r="G5" s="9" t="s">
        <v>275</v>
      </c>
      <c r="H5" s="78" t="s">
        <v>265</v>
      </c>
      <c r="I5" s="91" t="s">
        <v>264</v>
      </c>
    </row>
    <row r="6" spans="1:9" x14ac:dyDescent="0.2">
      <c r="A6" s="326">
        <v>1</v>
      </c>
      <c r="B6" s="327"/>
      <c r="C6" s="327"/>
      <c r="D6" s="327"/>
      <c r="E6" s="327"/>
      <c r="F6" s="327"/>
      <c r="G6" s="92">
        <v>2</v>
      </c>
      <c r="H6" s="78">
        <v>3</v>
      </c>
      <c r="I6" s="78">
        <v>4</v>
      </c>
    </row>
    <row r="7" spans="1:9" ht="12.75" customHeight="1" x14ac:dyDescent="0.2">
      <c r="A7" s="310" t="s">
        <v>111</v>
      </c>
      <c r="B7" s="310"/>
      <c r="C7" s="310"/>
      <c r="D7" s="310"/>
      <c r="E7" s="310"/>
      <c r="F7" s="310"/>
      <c r="G7" s="93">
        <v>1</v>
      </c>
      <c r="H7" s="94">
        <v>952439167</v>
      </c>
      <c r="I7" s="94">
        <v>938901168</v>
      </c>
    </row>
    <row r="8" spans="1:9" ht="12.75" customHeight="1" x14ac:dyDescent="0.2">
      <c r="A8" s="310" t="s">
        <v>112</v>
      </c>
      <c r="B8" s="310"/>
      <c r="C8" s="310"/>
      <c r="D8" s="310"/>
      <c r="E8" s="310"/>
      <c r="F8" s="310"/>
      <c r="G8" s="93">
        <v>2</v>
      </c>
      <c r="H8" s="94">
        <v>143603218</v>
      </c>
      <c r="I8" s="94">
        <v>122400748</v>
      </c>
    </row>
    <row r="9" spans="1:9" ht="12.75" customHeight="1" x14ac:dyDescent="0.2">
      <c r="A9" s="310" t="s">
        <v>113</v>
      </c>
      <c r="B9" s="310"/>
      <c r="C9" s="310"/>
      <c r="D9" s="310"/>
      <c r="E9" s="310"/>
      <c r="F9" s="310"/>
      <c r="G9" s="93">
        <v>3</v>
      </c>
      <c r="H9" s="94">
        <v>0</v>
      </c>
      <c r="I9" s="94">
        <v>0</v>
      </c>
    </row>
    <row r="10" spans="1:9" ht="12.75" customHeight="1" x14ac:dyDescent="0.2">
      <c r="A10" s="310" t="s">
        <v>114</v>
      </c>
      <c r="B10" s="310"/>
      <c r="C10" s="310"/>
      <c r="D10" s="310"/>
      <c r="E10" s="310"/>
      <c r="F10" s="310"/>
      <c r="G10" s="93">
        <v>4</v>
      </c>
      <c r="H10" s="94">
        <v>55859816</v>
      </c>
      <c r="I10" s="94">
        <v>231033</v>
      </c>
    </row>
    <row r="11" spans="1:9" ht="12.75" customHeight="1" x14ac:dyDescent="0.2">
      <c r="A11" s="310" t="s">
        <v>115</v>
      </c>
      <c r="B11" s="310"/>
      <c r="C11" s="310"/>
      <c r="D11" s="310"/>
      <c r="E11" s="310"/>
      <c r="F11" s="310"/>
      <c r="G11" s="93">
        <v>5</v>
      </c>
      <c r="H11" s="94">
        <v>309166973</v>
      </c>
      <c r="I11" s="94">
        <v>285645104</v>
      </c>
    </row>
    <row r="12" spans="1:9" ht="12.75" customHeight="1" x14ac:dyDescent="0.2">
      <c r="A12" s="310" t="s">
        <v>116</v>
      </c>
      <c r="B12" s="310"/>
      <c r="C12" s="310"/>
      <c r="D12" s="310"/>
      <c r="E12" s="310"/>
      <c r="F12" s="310"/>
      <c r="G12" s="93">
        <v>6</v>
      </c>
      <c r="H12" s="94">
        <v>79333936</v>
      </c>
      <c r="I12" s="94">
        <v>76868362</v>
      </c>
    </row>
    <row r="13" spans="1:9" ht="24.75" customHeight="1" x14ac:dyDescent="0.2">
      <c r="A13" s="310" t="s">
        <v>117</v>
      </c>
      <c r="B13" s="310"/>
      <c r="C13" s="310"/>
      <c r="D13" s="310"/>
      <c r="E13" s="310"/>
      <c r="F13" s="310"/>
      <c r="G13" s="93">
        <v>7</v>
      </c>
      <c r="H13" s="94">
        <v>-511855</v>
      </c>
      <c r="I13" s="94">
        <v>-21110</v>
      </c>
    </row>
    <row r="14" spans="1:9" x14ac:dyDescent="0.2">
      <c r="A14" s="310" t="s">
        <v>118</v>
      </c>
      <c r="B14" s="310"/>
      <c r="C14" s="310"/>
      <c r="D14" s="310"/>
      <c r="E14" s="310"/>
      <c r="F14" s="310"/>
      <c r="G14" s="93">
        <v>8</v>
      </c>
      <c r="H14" s="94">
        <v>107488222</v>
      </c>
      <c r="I14" s="94">
        <v>110112824</v>
      </c>
    </row>
    <row r="15" spans="1:9" ht="12.75" customHeight="1" x14ac:dyDescent="0.2">
      <c r="A15" s="310" t="s">
        <v>119</v>
      </c>
      <c r="B15" s="310"/>
      <c r="C15" s="310"/>
      <c r="D15" s="310"/>
      <c r="E15" s="310"/>
      <c r="F15" s="310"/>
      <c r="G15" s="93">
        <v>9</v>
      </c>
      <c r="H15" s="94">
        <v>3530905</v>
      </c>
      <c r="I15" s="94">
        <v>-995367</v>
      </c>
    </row>
    <row r="16" spans="1:9" x14ac:dyDescent="0.2">
      <c r="A16" s="310" t="s">
        <v>120</v>
      </c>
      <c r="B16" s="310"/>
      <c r="C16" s="310"/>
      <c r="D16" s="310"/>
      <c r="E16" s="310"/>
      <c r="F16" s="310"/>
      <c r="G16" s="93">
        <v>10</v>
      </c>
      <c r="H16" s="94">
        <v>0</v>
      </c>
      <c r="I16" s="94">
        <v>0</v>
      </c>
    </row>
    <row r="17" spans="1:9" ht="12.75" customHeight="1" x14ac:dyDescent="0.2">
      <c r="A17" s="310" t="s">
        <v>121</v>
      </c>
      <c r="B17" s="310"/>
      <c r="C17" s="310"/>
      <c r="D17" s="310"/>
      <c r="E17" s="310"/>
      <c r="F17" s="310"/>
      <c r="G17" s="93">
        <v>11</v>
      </c>
      <c r="H17" s="94">
        <v>0</v>
      </c>
      <c r="I17" s="94">
        <v>0</v>
      </c>
    </row>
    <row r="18" spans="1:9" ht="12.75" customHeight="1" x14ac:dyDescent="0.2">
      <c r="A18" s="310" t="s">
        <v>122</v>
      </c>
      <c r="B18" s="310"/>
      <c r="C18" s="310"/>
      <c r="D18" s="310"/>
      <c r="E18" s="310"/>
      <c r="F18" s="310"/>
      <c r="G18" s="93">
        <v>12</v>
      </c>
      <c r="H18" s="94">
        <v>6310148</v>
      </c>
      <c r="I18" s="94">
        <v>-27422682</v>
      </c>
    </row>
    <row r="19" spans="1:9" ht="12.75" customHeight="1" x14ac:dyDescent="0.2">
      <c r="A19" s="310" t="s">
        <v>123</v>
      </c>
      <c r="B19" s="310"/>
      <c r="C19" s="310"/>
      <c r="D19" s="310"/>
      <c r="E19" s="310"/>
      <c r="F19" s="310"/>
      <c r="G19" s="93">
        <v>13</v>
      </c>
      <c r="H19" s="94">
        <v>13772220</v>
      </c>
      <c r="I19" s="94">
        <v>2480307</v>
      </c>
    </row>
    <row r="20" spans="1:9" ht="12.75" customHeight="1" x14ac:dyDescent="0.2">
      <c r="A20" s="310" t="s">
        <v>124</v>
      </c>
      <c r="B20" s="310"/>
      <c r="C20" s="310"/>
      <c r="D20" s="310"/>
      <c r="E20" s="310"/>
      <c r="F20" s="310"/>
      <c r="G20" s="93">
        <v>14</v>
      </c>
      <c r="H20" s="94">
        <v>20667217</v>
      </c>
      <c r="I20" s="94">
        <v>19846176</v>
      </c>
    </row>
    <row r="21" spans="1:9" ht="12.75" customHeight="1" x14ac:dyDescent="0.2">
      <c r="A21" s="310" t="s">
        <v>125</v>
      </c>
      <c r="B21" s="310"/>
      <c r="C21" s="310"/>
      <c r="D21" s="310"/>
      <c r="E21" s="310"/>
      <c r="F21" s="310"/>
      <c r="G21" s="93">
        <v>15</v>
      </c>
      <c r="H21" s="94">
        <v>47796086</v>
      </c>
      <c r="I21" s="94">
        <v>52859050</v>
      </c>
    </row>
    <row r="22" spans="1:9" x14ac:dyDescent="0.2">
      <c r="A22" s="311" t="s">
        <v>126</v>
      </c>
      <c r="B22" s="311"/>
      <c r="C22" s="311"/>
      <c r="D22" s="311"/>
      <c r="E22" s="311"/>
      <c r="F22" s="311"/>
      <c r="G22" s="95">
        <v>16</v>
      </c>
      <c r="H22" s="96">
        <f>H7-H8-H9+H10+H11-H12+H13+H14+H15+H16+H17+H18+H19+H20-H21</f>
        <v>1197989573</v>
      </c>
      <c r="I22" s="96">
        <f>I7-I8-I9+I10+I11-I12+I13+I14+I15+I16+I17+I18+I19+I20-I21</f>
        <v>1076649293</v>
      </c>
    </row>
    <row r="23" spans="1:9" x14ac:dyDescent="0.2">
      <c r="A23" s="310" t="s">
        <v>127</v>
      </c>
      <c r="B23" s="310"/>
      <c r="C23" s="310"/>
      <c r="D23" s="310"/>
      <c r="E23" s="310"/>
      <c r="F23" s="310"/>
      <c r="G23" s="93">
        <v>17</v>
      </c>
      <c r="H23" s="94">
        <v>478397716</v>
      </c>
      <c r="I23" s="94">
        <v>490363399</v>
      </c>
    </row>
    <row r="24" spans="1:9" x14ac:dyDescent="0.2">
      <c r="A24" s="310" t="s">
        <v>128</v>
      </c>
      <c r="B24" s="310"/>
      <c r="C24" s="310"/>
      <c r="D24" s="310"/>
      <c r="E24" s="310"/>
      <c r="F24" s="310"/>
      <c r="G24" s="93">
        <v>18</v>
      </c>
      <c r="H24" s="94">
        <v>53507264</v>
      </c>
      <c r="I24" s="94">
        <v>62995251</v>
      </c>
    </row>
    <row r="25" spans="1:9" x14ac:dyDescent="0.2">
      <c r="A25" s="310" t="s">
        <v>129</v>
      </c>
      <c r="B25" s="310"/>
      <c r="C25" s="310"/>
      <c r="D25" s="310"/>
      <c r="E25" s="310"/>
      <c r="F25" s="310"/>
      <c r="G25" s="93">
        <v>19</v>
      </c>
      <c r="H25" s="94">
        <v>-515476</v>
      </c>
      <c r="I25" s="94">
        <v>-23319072</v>
      </c>
    </row>
    <row r="26" spans="1:9" x14ac:dyDescent="0.2">
      <c r="A26" s="310" t="s">
        <v>130</v>
      </c>
      <c r="B26" s="310"/>
      <c r="C26" s="310"/>
      <c r="D26" s="310"/>
      <c r="E26" s="310"/>
      <c r="F26" s="310"/>
      <c r="G26" s="93">
        <v>20</v>
      </c>
      <c r="H26" s="94">
        <v>228640118</v>
      </c>
      <c r="I26" s="94">
        <v>118755826</v>
      </c>
    </row>
    <row r="27" spans="1:9" x14ac:dyDescent="0.2">
      <c r="A27" s="310" t="s">
        <v>131</v>
      </c>
      <c r="B27" s="310"/>
      <c r="C27" s="310"/>
      <c r="D27" s="310"/>
      <c r="E27" s="310"/>
      <c r="F27" s="310"/>
      <c r="G27" s="93">
        <v>21</v>
      </c>
      <c r="H27" s="94">
        <v>30309673</v>
      </c>
      <c r="I27" s="94">
        <v>263109683</v>
      </c>
    </row>
    <row r="28" spans="1:9" x14ac:dyDescent="0.2">
      <c r="A28" s="310" t="s">
        <v>132</v>
      </c>
      <c r="B28" s="310"/>
      <c r="C28" s="310"/>
      <c r="D28" s="310"/>
      <c r="E28" s="310"/>
      <c r="F28" s="310"/>
      <c r="G28" s="93">
        <v>22</v>
      </c>
      <c r="H28" s="94">
        <v>-346834</v>
      </c>
      <c r="I28" s="94">
        <v>0</v>
      </c>
    </row>
    <row r="29" spans="1:9" x14ac:dyDescent="0.2">
      <c r="A29" s="310" t="s">
        <v>133</v>
      </c>
      <c r="B29" s="310"/>
      <c r="C29" s="310"/>
      <c r="D29" s="310"/>
      <c r="E29" s="310"/>
      <c r="F29" s="310"/>
      <c r="G29" s="93">
        <v>23</v>
      </c>
      <c r="H29" s="94">
        <v>3750309</v>
      </c>
      <c r="I29" s="94">
        <v>0</v>
      </c>
    </row>
    <row r="30" spans="1:9" x14ac:dyDescent="0.2">
      <c r="A30" s="310" t="s">
        <v>134</v>
      </c>
      <c r="B30" s="310"/>
      <c r="C30" s="310"/>
      <c r="D30" s="310"/>
      <c r="E30" s="310"/>
      <c r="F30" s="310"/>
      <c r="G30" s="93">
        <v>24</v>
      </c>
      <c r="H30" s="94">
        <v>0</v>
      </c>
      <c r="I30" s="94">
        <v>0</v>
      </c>
    </row>
    <row r="31" spans="1:9" ht="27.75" customHeight="1" x14ac:dyDescent="0.2">
      <c r="A31" s="310" t="s">
        <v>135</v>
      </c>
      <c r="B31" s="310"/>
      <c r="C31" s="310"/>
      <c r="D31" s="310"/>
      <c r="E31" s="310"/>
      <c r="F31" s="310"/>
      <c r="G31" s="93">
        <v>25</v>
      </c>
      <c r="H31" s="94">
        <v>0</v>
      </c>
      <c r="I31" s="94">
        <v>0</v>
      </c>
    </row>
    <row r="32" spans="1:9" ht="26.25" customHeight="1" x14ac:dyDescent="0.2">
      <c r="A32" s="310" t="s">
        <v>136</v>
      </c>
      <c r="B32" s="310"/>
      <c r="C32" s="310"/>
      <c r="D32" s="310"/>
      <c r="E32" s="310"/>
      <c r="F32" s="310"/>
      <c r="G32" s="93">
        <v>26</v>
      </c>
      <c r="H32" s="94">
        <v>0</v>
      </c>
      <c r="I32" s="94">
        <v>0</v>
      </c>
    </row>
    <row r="33" spans="1:10" x14ac:dyDescent="0.2">
      <c r="A33" s="311" t="s">
        <v>285</v>
      </c>
      <c r="B33" s="311"/>
      <c r="C33" s="311"/>
      <c r="D33" s="311"/>
      <c r="E33" s="311"/>
      <c r="F33" s="311"/>
      <c r="G33" s="95">
        <v>27</v>
      </c>
      <c r="H33" s="96">
        <f>H22-H23-H24+H25-H26-H27-H28-H29+H30+H31+H32</f>
        <v>403215851</v>
      </c>
      <c r="I33" s="96">
        <f>I22-I23-I24+I25-I26-I27-I28-I29+I30+I31+I32</f>
        <v>118106062</v>
      </c>
    </row>
    <row r="34" spans="1:10" x14ac:dyDescent="0.2">
      <c r="A34" s="310" t="s">
        <v>137</v>
      </c>
      <c r="B34" s="310"/>
      <c r="C34" s="310"/>
      <c r="D34" s="310"/>
      <c r="E34" s="310"/>
      <c r="F34" s="310"/>
      <c r="G34" s="93">
        <v>28</v>
      </c>
      <c r="H34" s="94">
        <v>70972005</v>
      </c>
      <c r="I34" s="94">
        <v>-53237372</v>
      </c>
    </row>
    <row r="35" spans="1:10" x14ac:dyDescent="0.2">
      <c r="A35" s="311" t="s">
        <v>283</v>
      </c>
      <c r="B35" s="311"/>
      <c r="C35" s="311"/>
      <c r="D35" s="311"/>
      <c r="E35" s="311"/>
      <c r="F35" s="311"/>
      <c r="G35" s="95">
        <v>29</v>
      </c>
      <c r="H35" s="96">
        <f>H33-H34</f>
        <v>332243846</v>
      </c>
      <c r="I35" s="96">
        <f>I33-I34</f>
        <v>171343434</v>
      </c>
    </row>
    <row r="36" spans="1:10" x14ac:dyDescent="0.2">
      <c r="A36" s="311" t="s">
        <v>284</v>
      </c>
      <c r="B36" s="311"/>
      <c r="C36" s="311"/>
      <c r="D36" s="311"/>
      <c r="E36" s="311"/>
      <c r="F36" s="311"/>
      <c r="G36" s="95">
        <v>30</v>
      </c>
      <c r="H36" s="96">
        <f>H37-H38</f>
        <v>0</v>
      </c>
      <c r="I36" s="96">
        <f>I37-I38</f>
        <v>0</v>
      </c>
    </row>
    <row r="37" spans="1:10" x14ac:dyDescent="0.2">
      <c r="A37" s="310" t="s">
        <v>138</v>
      </c>
      <c r="B37" s="310"/>
      <c r="C37" s="310"/>
      <c r="D37" s="310"/>
      <c r="E37" s="310"/>
      <c r="F37" s="310"/>
      <c r="G37" s="93">
        <v>31</v>
      </c>
      <c r="H37" s="94">
        <v>0</v>
      </c>
      <c r="I37" s="94">
        <v>0</v>
      </c>
    </row>
    <row r="38" spans="1:10" x14ac:dyDescent="0.2">
      <c r="A38" s="310" t="s">
        <v>139</v>
      </c>
      <c r="B38" s="310"/>
      <c r="C38" s="310"/>
      <c r="D38" s="310"/>
      <c r="E38" s="310"/>
      <c r="F38" s="310"/>
      <c r="G38" s="93">
        <v>32</v>
      </c>
      <c r="H38" s="94">
        <v>0</v>
      </c>
      <c r="I38" s="94">
        <v>0</v>
      </c>
    </row>
    <row r="39" spans="1:10" x14ac:dyDescent="0.2">
      <c r="A39" s="311" t="s">
        <v>282</v>
      </c>
      <c r="B39" s="311"/>
      <c r="C39" s="311"/>
      <c r="D39" s="311"/>
      <c r="E39" s="311"/>
      <c r="F39" s="311"/>
      <c r="G39" s="95">
        <v>33</v>
      </c>
      <c r="H39" s="96">
        <f>H35+H36</f>
        <v>332243846</v>
      </c>
      <c r="I39" s="96">
        <f>I35+I36</f>
        <v>171343434</v>
      </c>
    </row>
    <row r="40" spans="1:10" x14ac:dyDescent="0.2">
      <c r="A40" s="310" t="s">
        <v>140</v>
      </c>
      <c r="B40" s="310"/>
      <c r="C40" s="310"/>
      <c r="D40" s="310"/>
      <c r="E40" s="310"/>
      <c r="F40" s="310"/>
      <c r="G40" s="93">
        <v>34</v>
      </c>
      <c r="H40" s="94">
        <v>0</v>
      </c>
      <c r="I40" s="94">
        <v>0</v>
      </c>
    </row>
    <row r="41" spans="1:10" x14ac:dyDescent="0.2">
      <c r="A41" s="310" t="s">
        <v>141</v>
      </c>
      <c r="B41" s="310"/>
      <c r="C41" s="310"/>
      <c r="D41" s="310"/>
      <c r="E41" s="310"/>
      <c r="F41" s="310"/>
      <c r="G41" s="93">
        <v>35</v>
      </c>
      <c r="H41" s="94">
        <v>332243846</v>
      </c>
      <c r="I41" s="94">
        <v>171343434</v>
      </c>
    </row>
    <row r="42" spans="1:10" x14ac:dyDescent="0.2">
      <c r="A42" s="312" t="s">
        <v>142</v>
      </c>
      <c r="B42" s="313"/>
      <c r="C42" s="313"/>
      <c r="D42" s="313"/>
      <c r="E42" s="313"/>
      <c r="F42" s="313"/>
      <c r="G42" s="314"/>
      <c r="H42" s="314"/>
      <c r="I42" s="314"/>
      <c r="J42" s="4"/>
    </row>
    <row r="43" spans="1:10" x14ac:dyDescent="0.2">
      <c r="A43" s="316" t="s">
        <v>143</v>
      </c>
      <c r="B43" s="316"/>
      <c r="C43" s="316"/>
      <c r="D43" s="316"/>
      <c r="E43" s="316"/>
      <c r="F43" s="316"/>
      <c r="G43" s="93">
        <v>36</v>
      </c>
      <c r="H43" s="97">
        <f>H39</f>
        <v>332243846</v>
      </c>
      <c r="I43" s="97">
        <f>I39</f>
        <v>171343434</v>
      </c>
    </row>
    <row r="44" spans="1:10" x14ac:dyDescent="0.2">
      <c r="A44" s="311" t="s">
        <v>144</v>
      </c>
      <c r="B44" s="311"/>
      <c r="C44" s="311"/>
      <c r="D44" s="311"/>
      <c r="E44" s="311"/>
      <c r="F44" s="311"/>
      <c r="G44" s="95">
        <v>37</v>
      </c>
      <c r="H44" s="96">
        <f>H45+H57</f>
        <v>115441765</v>
      </c>
      <c r="I44" s="96">
        <f>I45+I57</f>
        <v>-68140079</v>
      </c>
    </row>
    <row r="45" spans="1:10" x14ac:dyDescent="0.2">
      <c r="A45" s="317" t="s">
        <v>145</v>
      </c>
      <c r="B45" s="317"/>
      <c r="C45" s="317"/>
      <c r="D45" s="317"/>
      <c r="E45" s="317"/>
      <c r="F45" s="317"/>
      <c r="G45" s="95">
        <v>38</v>
      </c>
      <c r="H45" s="96">
        <f>SUM(H46:H52)+H55+H56</f>
        <v>24752518</v>
      </c>
      <c r="I45" s="96">
        <f>SUM(I46:I52)+I55+I56</f>
        <v>-4025015</v>
      </c>
    </row>
    <row r="46" spans="1:10" x14ac:dyDescent="0.2">
      <c r="A46" s="315" t="s">
        <v>146</v>
      </c>
      <c r="B46" s="315"/>
      <c r="C46" s="315"/>
      <c r="D46" s="315"/>
      <c r="E46" s="315"/>
      <c r="F46" s="315"/>
      <c r="G46" s="93">
        <v>39</v>
      </c>
      <c r="H46" s="94">
        <v>0</v>
      </c>
      <c r="I46" s="94">
        <v>0</v>
      </c>
    </row>
    <row r="47" spans="1:10" x14ac:dyDescent="0.2">
      <c r="A47" s="315" t="s">
        <v>147</v>
      </c>
      <c r="B47" s="315"/>
      <c r="C47" s="315"/>
      <c r="D47" s="315"/>
      <c r="E47" s="315"/>
      <c r="F47" s="315"/>
      <c r="G47" s="93">
        <v>40</v>
      </c>
      <c r="H47" s="94">
        <v>0</v>
      </c>
      <c r="I47" s="94">
        <v>0</v>
      </c>
    </row>
    <row r="48" spans="1:10" x14ac:dyDescent="0.2">
      <c r="A48" s="315" t="s">
        <v>148</v>
      </c>
      <c r="B48" s="315"/>
      <c r="C48" s="315"/>
      <c r="D48" s="315"/>
      <c r="E48" s="315"/>
      <c r="F48" s="315"/>
      <c r="G48" s="93">
        <v>41</v>
      </c>
      <c r="H48" s="94">
        <v>0</v>
      </c>
      <c r="I48" s="94">
        <v>0</v>
      </c>
    </row>
    <row r="49" spans="1:9" x14ac:dyDescent="0.2">
      <c r="A49" s="315" t="s">
        <v>149</v>
      </c>
      <c r="B49" s="315"/>
      <c r="C49" s="315"/>
      <c r="D49" s="315"/>
      <c r="E49" s="315"/>
      <c r="F49" s="315"/>
      <c r="G49" s="93">
        <v>42</v>
      </c>
      <c r="H49" s="94">
        <v>0</v>
      </c>
      <c r="I49" s="94">
        <v>0</v>
      </c>
    </row>
    <row r="50" spans="1:9" x14ac:dyDescent="0.2">
      <c r="A50" s="315" t="s">
        <v>150</v>
      </c>
      <c r="B50" s="315"/>
      <c r="C50" s="315"/>
      <c r="D50" s="315"/>
      <c r="E50" s="315"/>
      <c r="F50" s="315"/>
      <c r="G50" s="93">
        <v>43</v>
      </c>
      <c r="H50" s="94">
        <v>0</v>
      </c>
      <c r="I50" s="94">
        <v>0</v>
      </c>
    </row>
    <row r="51" spans="1:9" x14ac:dyDescent="0.2">
      <c r="A51" s="315" t="s">
        <v>151</v>
      </c>
      <c r="B51" s="315"/>
      <c r="C51" s="315"/>
      <c r="D51" s="315"/>
      <c r="E51" s="315"/>
      <c r="F51" s="315"/>
      <c r="G51" s="93">
        <v>44</v>
      </c>
      <c r="H51" s="94">
        <v>30305258</v>
      </c>
      <c r="I51" s="94">
        <v>-4906519</v>
      </c>
    </row>
    <row r="52" spans="1:9" ht="22.5" customHeight="1" x14ac:dyDescent="0.2">
      <c r="A52" s="319" t="s">
        <v>271</v>
      </c>
      <c r="B52" s="319"/>
      <c r="C52" s="319"/>
      <c r="D52" s="319"/>
      <c r="E52" s="319"/>
      <c r="F52" s="319"/>
      <c r="G52" s="93">
        <v>45</v>
      </c>
      <c r="H52" s="94">
        <v>0</v>
      </c>
      <c r="I52" s="112">
        <v>0</v>
      </c>
    </row>
    <row r="53" spans="1:9" ht="24.75" customHeight="1" x14ac:dyDescent="0.2">
      <c r="A53" s="319" t="s">
        <v>272</v>
      </c>
      <c r="B53" s="319"/>
      <c r="C53" s="319"/>
      <c r="D53" s="319"/>
      <c r="E53" s="319"/>
      <c r="F53" s="319"/>
      <c r="G53" s="93">
        <v>46</v>
      </c>
      <c r="H53" s="94">
        <v>0</v>
      </c>
      <c r="I53" s="112">
        <v>0</v>
      </c>
    </row>
    <row r="54" spans="1:9" ht="27.75" customHeight="1" x14ac:dyDescent="0.2">
      <c r="A54" s="319" t="s">
        <v>273</v>
      </c>
      <c r="B54" s="319"/>
      <c r="C54" s="319"/>
      <c r="D54" s="319"/>
      <c r="E54" s="319"/>
      <c r="F54" s="319"/>
      <c r="G54" s="93">
        <v>47</v>
      </c>
      <c r="H54" s="94">
        <v>0</v>
      </c>
      <c r="I54" s="112">
        <v>0</v>
      </c>
    </row>
    <row r="55" spans="1:9" ht="23.25" customHeight="1" x14ac:dyDescent="0.2">
      <c r="A55" s="319" t="s">
        <v>274</v>
      </c>
      <c r="B55" s="319"/>
      <c r="C55" s="319"/>
      <c r="D55" s="319"/>
      <c r="E55" s="319"/>
      <c r="F55" s="319"/>
      <c r="G55" s="93">
        <v>48</v>
      </c>
      <c r="H55" s="94">
        <v>0</v>
      </c>
      <c r="I55" s="94">
        <v>0</v>
      </c>
    </row>
    <row r="56" spans="1:9" x14ac:dyDescent="0.2">
      <c r="A56" s="319" t="s">
        <v>152</v>
      </c>
      <c r="B56" s="319"/>
      <c r="C56" s="319"/>
      <c r="D56" s="319"/>
      <c r="E56" s="319"/>
      <c r="F56" s="319"/>
      <c r="G56" s="93">
        <v>49</v>
      </c>
      <c r="H56" s="94">
        <v>-5552740</v>
      </c>
      <c r="I56" s="94">
        <v>881504</v>
      </c>
    </row>
    <row r="57" spans="1:9" x14ac:dyDescent="0.2">
      <c r="A57" s="317" t="s">
        <v>153</v>
      </c>
      <c r="B57" s="317"/>
      <c r="C57" s="317"/>
      <c r="D57" s="317"/>
      <c r="E57" s="317"/>
      <c r="F57" s="317"/>
      <c r="G57" s="95">
        <v>50</v>
      </c>
      <c r="H57" s="96">
        <f>SUM(H58:H65)</f>
        <v>90689247</v>
      </c>
      <c r="I57" s="96">
        <f>SUM(I58:I65)</f>
        <v>-64115064</v>
      </c>
    </row>
    <row r="58" spans="1:9" x14ac:dyDescent="0.2">
      <c r="A58" s="319" t="s">
        <v>154</v>
      </c>
      <c r="B58" s="319"/>
      <c r="C58" s="319"/>
      <c r="D58" s="319"/>
      <c r="E58" s="319"/>
      <c r="F58" s="319"/>
      <c r="G58" s="93">
        <v>51</v>
      </c>
      <c r="H58" s="94">
        <v>0</v>
      </c>
      <c r="I58" s="94">
        <v>0</v>
      </c>
    </row>
    <row r="59" spans="1:9" x14ac:dyDescent="0.2">
      <c r="A59" s="319" t="s">
        <v>155</v>
      </c>
      <c r="B59" s="319"/>
      <c r="C59" s="319"/>
      <c r="D59" s="319"/>
      <c r="E59" s="319"/>
      <c r="F59" s="319"/>
      <c r="G59" s="93">
        <v>52</v>
      </c>
      <c r="H59" s="94">
        <v>0</v>
      </c>
      <c r="I59" s="94">
        <v>0</v>
      </c>
    </row>
    <row r="60" spans="1:9" x14ac:dyDescent="0.2">
      <c r="A60" s="319" t="s">
        <v>156</v>
      </c>
      <c r="B60" s="319"/>
      <c r="C60" s="319"/>
      <c r="D60" s="319"/>
      <c r="E60" s="319"/>
      <c r="F60" s="319"/>
      <c r="G60" s="93">
        <v>53</v>
      </c>
      <c r="H60" s="94">
        <v>0</v>
      </c>
      <c r="I60" s="94">
        <v>0</v>
      </c>
    </row>
    <row r="61" spans="1:9" x14ac:dyDescent="0.2">
      <c r="A61" s="319" t="s">
        <v>157</v>
      </c>
      <c r="B61" s="319"/>
      <c r="C61" s="319"/>
      <c r="D61" s="319"/>
      <c r="E61" s="319"/>
      <c r="F61" s="319"/>
      <c r="G61" s="93">
        <v>54</v>
      </c>
      <c r="H61" s="94">
        <v>0</v>
      </c>
      <c r="I61" s="94">
        <v>0</v>
      </c>
    </row>
    <row r="62" spans="1:9" x14ac:dyDescent="0.2">
      <c r="A62" s="319" t="s">
        <v>158</v>
      </c>
      <c r="B62" s="319"/>
      <c r="C62" s="319"/>
      <c r="D62" s="319"/>
      <c r="E62" s="319"/>
      <c r="F62" s="319"/>
      <c r="G62" s="93">
        <v>55</v>
      </c>
      <c r="H62" s="94">
        <v>110596643</v>
      </c>
      <c r="I62" s="94">
        <v>-78189103</v>
      </c>
    </row>
    <row r="63" spans="1:9" x14ac:dyDescent="0.2">
      <c r="A63" s="319" t="s">
        <v>159</v>
      </c>
      <c r="B63" s="319"/>
      <c r="C63" s="319"/>
      <c r="D63" s="319"/>
      <c r="E63" s="319"/>
      <c r="F63" s="319"/>
      <c r="G63" s="93">
        <v>56</v>
      </c>
      <c r="H63" s="94">
        <v>0</v>
      </c>
      <c r="I63" s="94">
        <v>0</v>
      </c>
    </row>
    <row r="64" spans="1:9" x14ac:dyDescent="0.2">
      <c r="A64" s="319" t="s">
        <v>160</v>
      </c>
      <c r="B64" s="319"/>
      <c r="C64" s="319"/>
      <c r="D64" s="319"/>
      <c r="E64" s="319"/>
      <c r="F64" s="319"/>
      <c r="G64" s="93">
        <v>57</v>
      </c>
      <c r="H64" s="94">
        <v>0</v>
      </c>
      <c r="I64" s="94">
        <v>0</v>
      </c>
    </row>
    <row r="65" spans="1:9" x14ac:dyDescent="0.2">
      <c r="A65" s="319" t="s">
        <v>161</v>
      </c>
      <c r="B65" s="319"/>
      <c r="C65" s="319"/>
      <c r="D65" s="319"/>
      <c r="E65" s="319"/>
      <c r="F65" s="319"/>
      <c r="G65" s="93">
        <v>58</v>
      </c>
      <c r="H65" s="94">
        <v>-19907396</v>
      </c>
      <c r="I65" s="94">
        <v>14074039</v>
      </c>
    </row>
    <row r="66" spans="1:9" x14ac:dyDescent="0.2">
      <c r="A66" s="317" t="s">
        <v>162</v>
      </c>
      <c r="B66" s="317"/>
      <c r="C66" s="317"/>
      <c r="D66" s="317"/>
      <c r="E66" s="317"/>
      <c r="F66" s="317"/>
      <c r="G66" s="95">
        <v>59</v>
      </c>
      <c r="H66" s="96">
        <f>H43+H44</f>
        <v>447685611</v>
      </c>
      <c r="I66" s="96">
        <f>I43+I44</f>
        <v>103203355</v>
      </c>
    </row>
    <row r="67" spans="1:9" x14ac:dyDescent="0.2">
      <c r="A67" s="318" t="s">
        <v>163</v>
      </c>
      <c r="B67" s="318"/>
      <c r="C67" s="318"/>
      <c r="D67" s="318"/>
      <c r="E67" s="318"/>
      <c r="F67" s="318"/>
      <c r="G67" s="93">
        <v>60</v>
      </c>
      <c r="H67" s="94">
        <v>0</v>
      </c>
      <c r="I67" s="94">
        <v>0</v>
      </c>
    </row>
    <row r="68" spans="1:9" x14ac:dyDescent="0.2">
      <c r="A68" s="316" t="s">
        <v>164</v>
      </c>
      <c r="B68" s="316"/>
      <c r="C68" s="316"/>
      <c r="D68" s="316"/>
      <c r="E68" s="316"/>
      <c r="F68" s="316"/>
      <c r="G68" s="93">
        <v>61</v>
      </c>
      <c r="H68" s="94">
        <v>447685611</v>
      </c>
      <c r="I68" s="113">
        <f>+I66</f>
        <v>103203355</v>
      </c>
    </row>
  </sheetData>
  <mergeCells count="68">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 ref="A33:F33"/>
    <mergeCell ref="A13:F13"/>
    <mergeCell ref="A14:F14"/>
    <mergeCell ref="A15:F15"/>
    <mergeCell ref="A16:F16"/>
    <mergeCell ref="A17:F17"/>
    <mergeCell ref="A30:F30"/>
    <mergeCell ref="A23:F23"/>
    <mergeCell ref="A24:F24"/>
    <mergeCell ref="A31:F31"/>
    <mergeCell ref="A32:F32"/>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46:F46"/>
    <mergeCell ref="A47:F47"/>
    <mergeCell ref="A48:F48"/>
    <mergeCell ref="A43:F43"/>
    <mergeCell ref="A44:F44"/>
    <mergeCell ref="A45:F45"/>
    <mergeCell ref="A42:I42"/>
    <mergeCell ref="A41:F41"/>
    <mergeCell ref="A40:F40"/>
    <mergeCell ref="A39:F39"/>
    <mergeCell ref="A34:F34"/>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s>
  <dataValidations count="13">
    <dataValidation type="whole" operator="greaterThanOrEqual" allowBlank="1" showInputMessage="1" showErrorMessage="1" errorTitle="Incorrect entry" error="You can enter only positive whole numbers."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Incorrect entry" error="You can enter only positive or negative whole numbers."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Incorrect entry" error="You can enter only whole numbers."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Invalid entry" error="You can enter only positive whole numbers or a zero" sqref="H23:H25">
      <formula1>0</formula1>
    </dataValidation>
    <dataValidation type="whole" operator="greaterThanOrEqual" allowBlank="1" showInputMessage="1" showErrorMessage="1" errorTitle="Invalid entry" error="You can enter only positive whole numbers or a zero" sqref="H7:H8 H10:H11">
      <formula1>0</formula1>
    </dataValidation>
    <dataValidation type="whole" operator="notEqual" allowBlank="1" showInputMessage="1" showErrorMessage="1" errorTitle="Invalid entry" error="You can enter only whole numbers." sqref="H9 H26:H29 H22 H12:H19 H43:H68 I43:I45">
      <formula1>999999999</formula1>
    </dataValidation>
    <dataValidation type="whole" operator="greaterThanOrEqual" allowBlank="1" showInputMessage="1" showErrorMessage="1" errorTitle="Invalid entry" error="You can enter only positive whole numbers or a zero." sqref="H20:H21 H30:H39">
      <formula1>0</formula1>
    </dataValidation>
    <dataValidation operator="greaterThanOrEqual" allowBlank="1" showInputMessage="1" showErrorMessage="1" errorTitle="Invalid entry" error="You can enter only positive whole numbers or a zero." sqref="H40:H41"/>
    <dataValidation operator="greaterThanOrEqual" allowBlank="1" showInputMessage="1" showErrorMessage="1" errorTitle="Nedopušten upis" error="Dopušten je upis samo pozitivnih cjelobrojnih vrijednosti ili nule." sqref="I40:I41"/>
    <dataValidation type="whole" operator="greaterThanOrEqual" allowBlank="1" showInputMessage="1" showErrorMessage="1" errorTitle="Nedopušten upis" error="Dopušten je upis samo pozitivnih cjelobrojnih vrijednosti ili nule." sqref="I30:I39 I20:I21">
      <formula1>0</formula1>
    </dataValidation>
    <dataValidation type="whole" operator="notEqual" allowBlank="1" showInputMessage="1" showErrorMessage="1" errorTitle="Nedopušten upis" error="Dopušten je upis samo cjelobrojnih vrijednosti." sqref="I12:I19 I9 I26:I29 I22 I46:I68">
      <formula1>999999999</formula1>
    </dataValidation>
    <dataValidation type="whole" operator="greaterThanOrEqual" allowBlank="1" showInputMessage="1" showErrorMessage="1" errorTitle="Nedopušten upis" error="Dopušten je upis samo pozitivnih cjelobrojnjih vrijednosti ili nule" sqref="I10:I11 I7:I8">
      <formula1>0</formula1>
    </dataValidation>
    <dataValidation type="whole" operator="greaterThanOrEqual" allowBlank="1" showInputMessage="1" showErrorMessage="1" errorTitle="Nedopušten upis" error="Dopušten je upis samo pozitivnih cjelobrojnih vrijednosti ili nule" sqref="I23:I25">
      <formula1>0</formula1>
    </dataValidation>
  </dataValidations>
  <pageMargins left="0.75" right="0.17" top="1" bottom="1" header="0.5" footer="0.5"/>
  <pageSetup paperSize="9" scale="73"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Normal="100" zoomScaleSheetLayoutView="110" workbookViewId="0">
      <selection activeCell="R13" sqref="R13"/>
    </sheetView>
  </sheetViews>
  <sheetFormatPr defaultRowHeight="12.75" x14ac:dyDescent="0.2"/>
  <cols>
    <col min="1" max="2" width="9.140625" style="8"/>
    <col min="3" max="3" width="14.140625" style="8" customWidth="1"/>
    <col min="4" max="4" width="9.140625" style="8"/>
    <col min="5" max="5" width="17.42578125" style="8" customWidth="1"/>
    <col min="6" max="6" width="13.42578125" style="8" customWidth="1"/>
    <col min="7" max="7" width="9.140625" style="90"/>
    <col min="8" max="8" width="14.28515625" style="77" customWidth="1"/>
    <col min="9" max="9" width="14.85546875" style="77" customWidth="1"/>
    <col min="10" max="10" width="10.28515625" style="8" bestFit="1" customWidth="1"/>
    <col min="11" max="11" width="12.28515625" style="8" bestFit="1" customWidth="1"/>
    <col min="12" max="262" width="9.140625" style="8"/>
    <col min="263" max="264" width="9.85546875" style="8" bestFit="1" customWidth="1"/>
    <col min="265" max="265" width="12" style="8" bestFit="1" customWidth="1"/>
    <col min="266" max="266" width="10.28515625" style="8" bestFit="1" customWidth="1"/>
    <col min="267" max="267" width="12.28515625" style="8" bestFit="1" customWidth="1"/>
    <col min="268" max="518" width="9.140625" style="8"/>
    <col min="519" max="520" width="9.85546875" style="8" bestFit="1" customWidth="1"/>
    <col min="521" max="521" width="12" style="8" bestFit="1" customWidth="1"/>
    <col min="522" max="522" width="10.28515625" style="8" bestFit="1" customWidth="1"/>
    <col min="523" max="523" width="12.28515625" style="8" bestFit="1" customWidth="1"/>
    <col min="524" max="774" width="9.140625" style="8"/>
    <col min="775" max="776" width="9.85546875" style="8" bestFit="1" customWidth="1"/>
    <col min="777" max="777" width="12" style="8" bestFit="1" customWidth="1"/>
    <col min="778" max="778" width="10.28515625" style="8" bestFit="1" customWidth="1"/>
    <col min="779" max="779" width="12.28515625" style="8" bestFit="1" customWidth="1"/>
    <col min="780" max="1030" width="9.140625" style="8"/>
    <col min="1031" max="1032" width="9.85546875" style="8" bestFit="1" customWidth="1"/>
    <col min="1033" max="1033" width="12" style="8" bestFit="1" customWidth="1"/>
    <col min="1034" max="1034" width="10.28515625" style="8" bestFit="1" customWidth="1"/>
    <col min="1035" max="1035" width="12.28515625" style="8" bestFit="1" customWidth="1"/>
    <col min="1036" max="1286" width="9.140625" style="8"/>
    <col min="1287" max="1288" width="9.85546875" style="8" bestFit="1" customWidth="1"/>
    <col min="1289" max="1289" width="12" style="8" bestFit="1" customWidth="1"/>
    <col min="1290" max="1290" width="10.28515625" style="8" bestFit="1" customWidth="1"/>
    <col min="1291" max="1291" width="12.28515625" style="8" bestFit="1" customWidth="1"/>
    <col min="1292" max="1542" width="9.140625" style="8"/>
    <col min="1543" max="1544" width="9.85546875" style="8" bestFit="1" customWidth="1"/>
    <col min="1545" max="1545" width="12" style="8" bestFit="1" customWidth="1"/>
    <col min="1546" max="1546" width="10.28515625" style="8" bestFit="1" customWidth="1"/>
    <col min="1547" max="1547" width="12.28515625" style="8" bestFit="1" customWidth="1"/>
    <col min="1548" max="1798" width="9.140625" style="8"/>
    <col min="1799" max="1800" width="9.85546875" style="8" bestFit="1" customWidth="1"/>
    <col min="1801" max="1801" width="12" style="8" bestFit="1" customWidth="1"/>
    <col min="1802" max="1802" width="10.28515625" style="8" bestFit="1" customWidth="1"/>
    <col min="1803" max="1803" width="12.28515625" style="8" bestFit="1" customWidth="1"/>
    <col min="1804" max="2054" width="9.140625" style="8"/>
    <col min="2055" max="2056" width="9.85546875" style="8" bestFit="1" customWidth="1"/>
    <col min="2057" max="2057" width="12" style="8" bestFit="1" customWidth="1"/>
    <col min="2058" max="2058" width="10.28515625" style="8" bestFit="1" customWidth="1"/>
    <col min="2059" max="2059" width="12.28515625" style="8" bestFit="1" customWidth="1"/>
    <col min="2060" max="2310" width="9.140625" style="8"/>
    <col min="2311" max="2312" width="9.85546875" style="8" bestFit="1" customWidth="1"/>
    <col min="2313" max="2313" width="12" style="8" bestFit="1" customWidth="1"/>
    <col min="2314" max="2314" width="10.28515625" style="8" bestFit="1" customWidth="1"/>
    <col min="2315" max="2315" width="12.28515625" style="8" bestFit="1" customWidth="1"/>
    <col min="2316" max="2566" width="9.140625" style="8"/>
    <col min="2567" max="2568" width="9.85546875" style="8" bestFit="1" customWidth="1"/>
    <col min="2569" max="2569" width="12" style="8" bestFit="1" customWidth="1"/>
    <col min="2570" max="2570" width="10.28515625" style="8" bestFit="1" customWidth="1"/>
    <col min="2571" max="2571" width="12.28515625" style="8" bestFit="1" customWidth="1"/>
    <col min="2572" max="2822" width="9.140625" style="8"/>
    <col min="2823" max="2824" width="9.85546875" style="8" bestFit="1" customWidth="1"/>
    <col min="2825" max="2825" width="12" style="8" bestFit="1" customWidth="1"/>
    <col min="2826" max="2826" width="10.28515625" style="8" bestFit="1" customWidth="1"/>
    <col min="2827" max="2827" width="12.28515625" style="8" bestFit="1" customWidth="1"/>
    <col min="2828" max="3078" width="9.140625" style="8"/>
    <col min="3079" max="3080" width="9.85546875" style="8" bestFit="1" customWidth="1"/>
    <col min="3081" max="3081" width="12" style="8" bestFit="1" customWidth="1"/>
    <col min="3082" max="3082" width="10.28515625" style="8" bestFit="1" customWidth="1"/>
    <col min="3083" max="3083" width="12.28515625" style="8" bestFit="1" customWidth="1"/>
    <col min="3084" max="3334" width="9.140625" style="8"/>
    <col min="3335" max="3336" width="9.85546875" style="8" bestFit="1" customWidth="1"/>
    <col min="3337" max="3337" width="12" style="8" bestFit="1" customWidth="1"/>
    <col min="3338" max="3338" width="10.28515625" style="8" bestFit="1" customWidth="1"/>
    <col min="3339" max="3339" width="12.28515625" style="8" bestFit="1" customWidth="1"/>
    <col min="3340" max="3590" width="9.140625" style="8"/>
    <col min="3591" max="3592" width="9.85546875" style="8" bestFit="1" customWidth="1"/>
    <col min="3593" max="3593" width="12" style="8" bestFit="1" customWidth="1"/>
    <col min="3594" max="3594" width="10.28515625" style="8" bestFit="1" customWidth="1"/>
    <col min="3595" max="3595" width="12.28515625" style="8" bestFit="1" customWidth="1"/>
    <col min="3596" max="3846" width="9.140625" style="8"/>
    <col min="3847" max="3848" width="9.85546875" style="8" bestFit="1" customWidth="1"/>
    <col min="3849" max="3849" width="12" style="8" bestFit="1" customWidth="1"/>
    <col min="3850" max="3850" width="10.28515625" style="8" bestFit="1" customWidth="1"/>
    <col min="3851" max="3851" width="12.28515625" style="8" bestFit="1" customWidth="1"/>
    <col min="3852" max="4102" width="9.140625" style="8"/>
    <col min="4103" max="4104" width="9.85546875" style="8" bestFit="1" customWidth="1"/>
    <col min="4105" max="4105" width="12" style="8" bestFit="1" customWidth="1"/>
    <col min="4106" max="4106" width="10.28515625" style="8" bestFit="1" customWidth="1"/>
    <col min="4107" max="4107" width="12.28515625" style="8" bestFit="1" customWidth="1"/>
    <col min="4108" max="4358" width="9.140625" style="8"/>
    <col min="4359" max="4360" width="9.85546875" style="8" bestFit="1" customWidth="1"/>
    <col min="4361" max="4361" width="12" style="8" bestFit="1" customWidth="1"/>
    <col min="4362" max="4362" width="10.28515625" style="8" bestFit="1" customWidth="1"/>
    <col min="4363" max="4363" width="12.28515625" style="8" bestFit="1" customWidth="1"/>
    <col min="4364" max="4614" width="9.140625" style="8"/>
    <col min="4615" max="4616" width="9.85546875" style="8" bestFit="1" customWidth="1"/>
    <col min="4617" max="4617" width="12" style="8" bestFit="1" customWidth="1"/>
    <col min="4618" max="4618" width="10.28515625" style="8" bestFit="1" customWidth="1"/>
    <col min="4619" max="4619" width="12.28515625" style="8" bestFit="1" customWidth="1"/>
    <col min="4620" max="4870" width="9.140625" style="8"/>
    <col min="4871" max="4872" width="9.85546875" style="8" bestFit="1" customWidth="1"/>
    <col min="4873" max="4873" width="12" style="8" bestFit="1" customWidth="1"/>
    <col min="4874" max="4874" width="10.28515625" style="8" bestFit="1" customWidth="1"/>
    <col min="4875" max="4875" width="12.28515625" style="8" bestFit="1" customWidth="1"/>
    <col min="4876" max="5126" width="9.140625" style="8"/>
    <col min="5127" max="5128" width="9.85546875" style="8" bestFit="1" customWidth="1"/>
    <col min="5129" max="5129" width="12" style="8" bestFit="1" customWidth="1"/>
    <col min="5130" max="5130" width="10.28515625" style="8" bestFit="1" customWidth="1"/>
    <col min="5131" max="5131" width="12.28515625" style="8" bestFit="1" customWidth="1"/>
    <col min="5132" max="5382" width="9.140625" style="8"/>
    <col min="5383" max="5384" width="9.85546875" style="8" bestFit="1" customWidth="1"/>
    <col min="5385" max="5385" width="12" style="8" bestFit="1" customWidth="1"/>
    <col min="5386" max="5386" width="10.28515625" style="8" bestFit="1" customWidth="1"/>
    <col min="5387" max="5387" width="12.28515625" style="8" bestFit="1" customWidth="1"/>
    <col min="5388" max="5638" width="9.140625" style="8"/>
    <col min="5639" max="5640" width="9.85546875" style="8" bestFit="1" customWidth="1"/>
    <col min="5641" max="5641" width="12" style="8" bestFit="1" customWidth="1"/>
    <col min="5642" max="5642" width="10.28515625" style="8" bestFit="1" customWidth="1"/>
    <col min="5643" max="5643" width="12.28515625" style="8" bestFit="1" customWidth="1"/>
    <col min="5644" max="5894" width="9.140625" style="8"/>
    <col min="5895" max="5896" width="9.85546875" style="8" bestFit="1" customWidth="1"/>
    <col min="5897" max="5897" width="12" style="8" bestFit="1" customWidth="1"/>
    <col min="5898" max="5898" width="10.28515625" style="8" bestFit="1" customWidth="1"/>
    <col min="5899" max="5899" width="12.28515625" style="8" bestFit="1" customWidth="1"/>
    <col min="5900" max="6150" width="9.140625" style="8"/>
    <col min="6151" max="6152" width="9.85546875" style="8" bestFit="1" customWidth="1"/>
    <col min="6153" max="6153" width="12" style="8" bestFit="1" customWidth="1"/>
    <col min="6154" max="6154" width="10.28515625" style="8" bestFit="1" customWidth="1"/>
    <col min="6155" max="6155" width="12.28515625" style="8" bestFit="1" customWidth="1"/>
    <col min="6156" max="6406" width="9.140625" style="8"/>
    <col min="6407" max="6408" width="9.85546875" style="8" bestFit="1" customWidth="1"/>
    <col min="6409" max="6409" width="12" style="8" bestFit="1" customWidth="1"/>
    <col min="6410" max="6410" width="10.28515625" style="8" bestFit="1" customWidth="1"/>
    <col min="6411" max="6411" width="12.28515625" style="8" bestFit="1" customWidth="1"/>
    <col min="6412" max="6662" width="9.140625" style="8"/>
    <col min="6663" max="6664" width="9.85546875" style="8" bestFit="1" customWidth="1"/>
    <col min="6665" max="6665" width="12" style="8" bestFit="1" customWidth="1"/>
    <col min="6666" max="6666" width="10.28515625" style="8" bestFit="1" customWidth="1"/>
    <col min="6667" max="6667" width="12.28515625" style="8" bestFit="1" customWidth="1"/>
    <col min="6668" max="6918" width="9.140625" style="8"/>
    <col min="6919" max="6920" width="9.85546875" style="8" bestFit="1" customWidth="1"/>
    <col min="6921" max="6921" width="12" style="8" bestFit="1" customWidth="1"/>
    <col min="6922" max="6922" width="10.28515625" style="8" bestFit="1" customWidth="1"/>
    <col min="6923" max="6923" width="12.28515625" style="8" bestFit="1" customWidth="1"/>
    <col min="6924" max="7174" width="9.140625" style="8"/>
    <col min="7175" max="7176" width="9.85546875" style="8" bestFit="1" customWidth="1"/>
    <col min="7177" max="7177" width="12" style="8" bestFit="1" customWidth="1"/>
    <col min="7178" max="7178" width="10.28515625" style="8" bestFit="1" customWidth="1"/>
    <col min="7179" max="7179" width="12.28515625" style="8" bestFit="1" customWidth="1"/>
    <col min="7180" max="7430" width="9.140625" style="8"/>
    <col min="7431" max="7432" width="9.85546875" style="8" bestFit="1" customWidth="1"/>
    <col min="7433" max="7433" width="12" style="8" bestFit="1" customWidth="1"/>
    <col min="7434" max="7434" width="10.28515625" style="8" bestFit="1" customWidth="1"/>
    <col min="7435" max="7435" width="12.28515625" style="8" bestFit="1" customWidth="1"/>
    <col min="7436" max="7686" width="9.140625" style="8"/>
    <col min="7687" max="7688" width="9.85546875" style="8" bestFit="1" customWidth="1"/>
    <col min="7689" max="7689" width="12" style="8" bestFit="1" customWidth="1"/>
    <col min="7690" max="7690" width="10.28515625" style="8" bestFit="1" customWidth="1"/>
    <col min="7691" max="7691" width="12.28515625" style="8" bestFit="1" customWidth="1"/>
    <col min="7692" max="7942" width="9.140625" style="8"/>
    <col min="7943" max="7944" width="9.85546875" style="8" bestFit="1" customWidth="1"/>
    <col min="7945" max="7945" width="12" style="8" bestFit="1" customWidth="1"/>
    <col min="7946" max="7946" width="10.28515625" style="8" bestFit="1" customWidth="1"/>
    <col min="7947" max="7947" width="12.28515625" style="8" bestFit="1" customWidth="1"/>
    <col min="7948" max="8198" width="9.140625" style="8"/>
    <col min="8199" max="8200" width="9.85546875" style="8" bestFit="1" customWidth="1"/>
    <col min="8201" max="8201" width="12" style="8" bestFit="1" customWidth="1"/>
    <col min="8202" max="8202" width="10.28515625" style="8" bestFit="1" customWidth="1"/>
    <col min="8203" max="8203" width="12.28515625" style="8" bestFit="1" customWidth="1"/>
    <col min="8204" max="8454" width="9.140625" style="8"/>
    <col min="8455" max="8456" width="9.85546875" style="8" bestFit="1" customWidth="1"/>
    <col min="8457" max="8457" width="12" style="8" bestFit="1" customWidth="1"/>
    <col min="8458" max="8458" width="10.28515625" style="8" bestFit="1" customWidth="1"/>
    <col min="8459" max="8459" width="12.28515625" style="8" bestFit="1" customWidth="1"/>
    <col min="8460" max="8710" width="9.140625" style="8"/>
    <col min="8711" max="8712" width="9.85546875" style="8" bestFit="1" customWidth="1"/>
    <col min="8713" max="8713" width="12" style="8" bestFit="1" customWidth="1"/>
    <col min="8714" max="8714" width="10.28515625" style="8" bestFit="1" customWidth="1"/>
    <col min="8715" max="8715" width="12.28515625" style="8" bestFit="1" customWidth="1"/>
    <col min="8716" max="8966" width="9.140625" style="8"/>
    <col min="8967" max="8968" width="9.85546875" style="8" bestFit="1" customWidth="1"/>
    <col min="8969" max="8969" width="12" style="8" bestFit="1" customWidth="1"/>
    <col min="8970" max="8970" width="10.28515625" style="8" bestFit="1" customWidth="1"/>
    <col min="8971" max="8971" width="12.28515625" style="8" bestFit="1" customWidth="1"/>
    <col min="8972" max="9222" width="9.140625" style="8"/>
    <col min="9223" max="9224" width="9.85546875" style="8" bestFit="1" customWidth="1"/>
    <col min="9225" max="9225" width="12" style="8" bestFit="1" customWidth="1"/>
    <col min="9226" max="9226" width="10.28515625" style="8" bestFit="1" customWidth="1"/>
    <col min="9227" max="9227" width="12.28515625" style="8" bestFit="1" customWidth="1"/>
    <col min="9228" max="9478" width="9.140625" style="8"/>
    <col min="9479" max="9480" width="9.85546875" style="8" bestFit="1" customWidth="1"/>
    <col min="9481" max="9481" width="12" style="8" bestFit="1" customWidth="1"/>
    <col min="9482" max="9482" width="10.28515625" style="8" bestFit="1" customWidth="1"/>
    <col min="9483" max="9483" width="12.28515625" style="8" bestFit="1" customWidth="1"/>
    <col min="9484" max="9734" width="9.140625" style="8"/>
    <col min="9735" max="9736" width="9.85546875" style="8" bestFit="1" customWidth="1"/>
    <col min="9737" max="9737" width="12" style="8" bestFit="1" customWidth="1"/>
    <col min="9738" max="9738" width="10.28515625" style="8" bestFit="1" customWidth="1"/>
    <col min="9739" max="9739" width="12.28515625" style="8" bestFit="1" customWidth="1"/>
    <col min="9740" max="9990" width="9.140625" style="8"/>
    <col min="9991" max="9992" width="9.85546875" style="8" bestFit="1" customWidth="1"/>
    <col min="9993" max="9993" width="12" style="8" bestFit="1" customWidth="1"/>
    <col min="9994" max="9994" width="10.28515625" style="8" bestFit="1" customWidth="1"/>
    <col min="9995" max="9995" width="12.28515625" style="8" bestFit="1" customWidth="1"/>
    <col min="9996" max="10246" width="9.140625" style="8"/>
    <col min="10247" max="10248" width="9.85546875" style="8" bestFit="1" customWidth="1"/>
    <col min="10249" max="10249" width="12" style="8" bestFit="1" customWidth="1"/>
    <col min="10250" max="10250" width="10.28515625" style="8" bestFit="1" customWidth="1"/>
    <col min="10251" max="10251" width="12.28515625" style="8" bestFit="1" customWidth="1"/>
    <col min="10252" max="10502" width="9.140625" style="8"/>
    <col min="10503" max="10504" width="9.85546875" style="8" bestFit="1" customWidth="1"/>
    <col min="10505" max="10505" width="12" style="8" bestFit="1" customWidth="1"/>
    <col min="10506" max="10506" width="10.28515625" style="8" bestFit="1" customWidth="1"/>
    <col min="10507" max="10507" width="12.28515625" style="8" bestFit="1" customWidth="1"/>
    <col min="10508" max="10758" width="9.140625" style="8"/>
    <col min="10759" max="10760" width="9.85546875" style="8" bestFit="1" customWidth="1"/>
    <col min="10761" max="10761" width="12" style="8" bestFit="1" customWidth="1"/>
    <col min="10762" max="10762" width="10.28515625" style="8" bestFit="1" customWidth="1"/>
    <col min="10763" max="10763" width="12.28515625" style="8" bestFit="1" customWidth="1"/>
    <col min="10764" max="11014" width="9.140625" style="8"/>
    <col min="11015" max="11016" width="9.85546875" style="8" bestFit="1" customWidth="1"/>
    <col min="11017" max="11017" width="12" style="8" bestFit="1" customWidth="1"/>
    <col min="11018" max="11018" width="10.28515625" style="8" bestFit="1" customWidth="1"/>
    <col min="11019" max="11019" width="12.28515625" style="8" bestFit="1" customWidth="1"/>
    <col min="11020" max="11270" width="9.140625" style="8"/>
    <col min="11271" max="11272" width="9.85546875" style="8" bestFit="1" customWidth="1"/>
    <col min="11273" max="11273" width="12" style="8" bestFit="1" customWidth="1"/>
    <col min="11274" max="11274" width="10.28515625" style="8" bestFit="1" customWidth="1"/>
    <col min="11275" max="11275" width="12.28515625" style="8" bestFit="1" customWidth="1"/>
    <col min="11276" max="11526" width="9.140625" style="8"/>
    <col min="11527" max="11528" width="9.85546875" style="8" bestFit="1" customWidth="1"/>
    <col min="11529" max="11529" width="12" style="8" bestFit="1" customWidth="1"/>
    <col min="11530" max="11530" width="10.28515625" style="8" bestFit="1" customWidth="1"/>
    <col min="11531" max="11531" width="12.28515625" style="8" bestFit="1" customWidth="1"/>
    <col min="11532" max="11782" width="9.140625" style="8"/>
    <col min="11783" max="11784" width="9.85546875" style="8" bestFit="1" customWidth="1"/>
    <col min="11785" max="11785" width="12" style="8" bestFit="1" customWidth="1"/>
    <col min="11786" max="11786" width="10.28515625" style="8" bestFit="1" customWidth="1"/>
    <col min="11787" max="11787" width="12.28515625" style="8" bestFit="1" customWidth="1"/>
    <col min="11788" max="12038" width="9.140625" style="8"/>
    <col min="12039" max="12040" width="9.85546875" style="8" bestFit="1" customWidth="1"/>
    <col min="12041" max="12041" width="12" style="8" bestFit="1" customWidth="1"/>
    <col min="12042" max="12042" width="10.28515625" style="8" bestFit="1" customWidth="1"/>
    <col min="12043" max="12043" width="12.28515625" style="8" bestFit="1" customWidth="1"/>
    <col min="12044" max="12294" width="9.140625" style="8"/>
    <col min="12295" max="12296" width="9.85546875" style="8" bestFit="1" customWidth="1"/>
    <col min="12297" max="12297" width="12" style="8" bestFit="1" customWidth="1"/>
    <col min="12298" max="12298" width="10.28515625" style="8" bestFit="1" customWidth="1"/>
    <col min="12299" max="12299" width="12.28515625" style="8" bestFit="1" customWidth="1"/>
    <col min="12300" max="12550" width="9.140625" style="8"/>
    <col min="12551" max="12552" width="9.85546875" style="8" bestFit="1" customWidth="1"/>
    <col min="12553" max="12553" width="12" style="8" bestFit="1" customWidth="1"/>
    <col min="12554" max="12554" width="10.28515625" style="8" bestFit="1" customWidth="1"/>
    <col min="12555" max="12555" width="12.28515625" style="8" bestFit="1" customWidth="1"/>
    <col min="12556" max="12806" width="9.140625" style="8"/>
    <col min="12807" max="12808" width="9.85546875" style="8" bestFit="1" customWidth="1"/>
    <col min="12809" max="12809" width="12" style="8" bestFit="1" customWidth="1"/>
    <col min="12810" max="12810" width="10.28515625" style="8" bestFit="1" customWidth="1"/>
    <col min="12811" max="12811" width="12.28515625" style="8" bestFit="1" customWidth="1"/>
    <col min="12812" max="13062" width="9.140625" style="8"/>
    <col min="13063" max="13064" width="9.85546875" style="8" bestFit="1" customWidth="1"/>
    <col min="13065" max="13065" width="12" style="8" bestFit="1" customWidth="1"/>
    <col min="13066" max="13066" width="10.28515625" style="8" bestFit="1" customWidth="1"/>
    <col min="13067" max="13067" width="12.28515625" style="8" bestFit="1" customWidth="1"/>
    <col min="13068" max="13318" width="9.140625" style="8"/>
    <col min="13319" max="13320" width="9.85546875" style="8" bestFit="1" customWidth="1"/>
    <col min="13321" max="13321" width="12" style="8" bestFit="1" customWidth="1"/>
    <col min="13322" max="13322" width="10.28515625" style="8" bestFit="1" customWidth="1"/>
    <col min="13323" max="13323" width="12.28515625" style="8" bestFit="1" customWidth="1"/>
    <col min="13324" max="13574" width="9.140625" style="8"/>
    <col min="13575" max="13576" width="9.85546875" style="8" bestFit="1" customWidth="1"/>
    <col min="13577" max="13577" width="12" style="8" bestFit="1" customWidth="1"/>
    <col min="13578" max="13578" width="10.28515625" style="8" bestFit="1" customWidth="1"/>
    <col min="13579" max="13579" width="12.28515625" style="8" bestFit="1" customWidth="1"/>
    <col min="13580" max="13830" width="9.140625" style="8"/>
    <col min="13831" max="13832" width="9.85546875" style="8" bestFit="1" customWidth="1"/>
    <col min="13833" max="13833" width="12" style="8" bestFit="1" customWidth="1"/>
    <col min="13834" max="13834" width="10.28515625" style="8" bestFit="1" customWidth="1"/>
    <col min="13835" max="13835" width="12.28515625" style="8" bestFit="1" customWidth="1"/>
    <col min="13836" max="14086" width="9.140625" style="8"/>
    <col min="14087" max="14088" width="9.85546875" style="8" bestFit="1" customWidth="1"/>
    <col min="14089" max="14089" width="12" style="8" bestFit="1" customWidth="1"/>
    <col min="14090" max="14090" width="10.28515625" style="8" bestFit="1" customWidth="1"/>
    <col min="14091" max="14091" width="12.28515625" style="8" bestFit="1" customWidth="1"/>
    <col min="14092" max="14342" width="9.140625" style="8"/>
    <col min="14343" max="14344" width="9.85546875" style="8" bestFit="1" customWidth="1"/>
    <col min="14345" max="14345" width="12" style="8" bestFit="1" customWidth="1"/>
    <col min="14346" max="14346" width="10.28515625" style="8" bestFit="1" customWidth="1"/>
    <col min="14347" max="14347" width="12.28515625" style="8" bestFit="1" customWidth="1"/>
    <col min="14348" max="14598" width="9.140625" style="8"/>
    <col min="14599" max="14600" width="9.85546875" style="8" bestFit="1" customWidth="1"/>
    <col min="14601" max="14601" width="12" style="8" bestFit="1" customWidth="1"/>
    <col min="14602" max="14602" width="10.28515625" style="8" bestFit="1" customWidth="1"/>
    <col min="14603" max="14603" width="12.28515625" style="8" bestFit="1" customWidth="1"/>
    <col min="14604" max="14854" width="9.140625" style="8"/>
    <col min="14855" max="14856" width="9.85546875" style="8" bestFit="1" customWidth="1"/>
    <col min="14857" max="14857" width="12" style="8" bestFit="1" customWidth="1"/>
    <col min="14858" max="14858" width="10.28515625" style="8" bestFit="1" customWidth="1"/>
    <col min="14859" max="14859" width="12.28515625" style="8" bestFit="1" customWidth="1"/>
    <col min="14860" max="15110" width="9.140625" style="8"/>
    <col min="15111" max="15112" width="9.85546875" style="8" bestFit="1" customWidth="1"/>
    <col min="15113" max="15113" width="12" style="8" bestFit="1" customWidth="1"/>
    <col min="15114" max="15114" width="10.28515625" style="8" bestFit="1" customWidth="1"/>
    <col min="15115" max="15115" width="12.28515625" style="8" bestFit="1" customWidth="1"/>
    <col min="15116" max="15366" width="9.140625" style="8"/>
    <col min="15367" max="15368" width="9.85546875" style="8" bestFit="1" customWidth="1"/>
    <col min="15369" max="15369" width="12" style="8" bestFit="1" customWidth="1"/>
    <col min="15370" max="15370" width="10.28515625" style="8" bestFit="1" customWidth="1"/>
    <col min="15371" max="15371" width="12.28515625" style="8" bestFit="1" customWidth="1"/>
    <col min="15372" max="15622" width="9.140625" style="8"/>
    <col min="15623" max="15624" width="9.85546875" style="8" bestFit="1" customWidth="1"/>
    <col min="15625" max="15625" width="12" style="8" bestFit="1" customWidth="1"/>
    <col min="15626" max="15626" width="10.28515625" style="8" bestFit="1" customWidth="1"/>
    <col min="15627" max="15627" width="12.28515625" style="8" bestFit="1" customWidth="1"/>
    <col min="15628" max="15878" width="9.140625" style="8"/>
    <col min="15879" max="15880" width="9.85546875" style="8" bestFit="1" customWidth="1"/>
    <col min="15881" max="15881" width="12" style="8" bestFit="1" customWidth="1"/>
    <col min="15882" max="15882" width="10.28515625" style="8" bestFit="1" customWidth="1"/>
    <col min="15883" max="15883" width="12.28515625" style="8" bestFit="1" customWidth="1"/>
    <col min="15884" max="16134" width="9.140625" style="8"/>
    <col min="16135" max="16136" width="9.85546875" style="8" bestFit="1" customWidth="1"/>
    <col min="16137" max="16137" width="12" style="8" bestFit="1" customWidth="1"/>
    <col min="16138" max="16138" width="10.28515625" style="8" bestFit="1" customWidth="1"/>
    <col min="16139" max="16139" width="12.28515625" style="8" bestFit="1" customWidth="1"/>
    <col min="16140" max="16384" width="9.140625" style="8"/>
  </cols>
  <sheetData>
    <row r="1" spans="1:9" x14ac:dyDescent="0.2">
      <c r="A1" s="321" t="s">
        <v>165</v>
      </c>
      <c r="B1" s="340"/>
      <c r="C1" s="340"/>
      <c r="D1" s="340"/>
      <c r="E1" s="340"/>
      <c r="F1" s="340"/>
      <c r="G1" s="340"/>
      <c r="H1" s="340"/>
    </row>
    <row r="2" spans="1:9" x14ac:dyDescent="0.2">
      <c r="A2" s="320" t="s">
        <v>322</v>
      </c>
      <c r="B2" s="290"/>
      <c r="C2" s="290"/>
      <c r="D2" s="290"/>
      <c r="E2" s="290"/>
      <c r="F2" s="290"/>
      <c r="G2" s="290"/>
      <c r="H2" s="290"/>
    </row>
    <row r="3" spans="1:9" x14ac:dyDescent="0.2">
      <c r="A3" s="341" t="s">
        <v>166</v>
      </c>
      <c r="B3" s="342"/>
      <c r="C3" s="342"/>
      <c r="D3" s="342"/>
      <c r="E3" s="342"/>
      <c r="F3" s="342"/>
      <c r="G3" s="342"/>
      <c r="H3" s="342"/>
      <c r="I3" s="302"/>
    </row>
    <row r="4" spans="1:9" x14ac:dyDescent="0.2">
      <c r="A4" s="336" t="s">
        <v>270</v>
      </c>
      <c r="B4" s="298"/>
      <c r="C4" s="298"/>
      <c r="D4" s="298"/>
      <c r="E4" s="298"/>
      <c r="F4" s="298"/>
      <c r="G4" s="298"/>
      <c r="H4" s="298"/>
      <c r="I4" s="299"/>
    </row>
    <row r="5" spans="1:9" ht="36" x14ac:dyDescent="0.2">
      <c r="A5" s="323" t="s">
        <v>167</v>
      </c>
      <c r="B5" s="324"/>
      <c r="C5" s="324"/>
      <c r="D5" s="324"/>
      <c r="E5" s="324"/>
      <c r="F5" s="325"/>
      <c r="G5" s="63" t="s">
        <v>275</v>
      </c>
      <c r="H5" s="78" t="s">
        <v>265</v>
      </c>
      <c r="I5" s="67" t="s">
        <v>266</v>
      </c>
    </row>
    <row r="6" spans="1:9" x14ac:dyDescent="0.2">
      <c r="A6" s="343">
        <v>1</v>
      </c>
      <c r="B6" s="344"/>
      <c r="C6" s="344"/>
      <c r="D6" s="344"/>
      <c r="E6" s="344"/>
      <c r="F6" s="345"/>
      <c r="G6" s="79">
        <v>2</v>
      </c>
      <c r="H6" s="80" t="s">
        <v>267</v>
      </c>
      <c r="I6" s="80" t="s">
        <v>268</v>
      </c>
    </row>
    <row r="7" spans="1:9" x14ac:dyDescent="0.2">
      <c r="A7" s="347" t="s">
        <v>168</v>
      </c>
      <c r="B7" s="348"/>
      <c r="C7" s="348"/>
      <c r="D7" s="348"/>
      <c r="E7" s="348"/>
      <c r="F7" s="348"/>
      <c r="G7" s="348"/>
      <c r="H7" s="348"/>
      <c r="I7" s="348"/>
    </row>
    <row r="8" spans="1:9" x14ac:dyDescent="0.2">
      <c r="A8" s="346" t="s">
        <v>169</v>
      </c>
      <c r="B8" s="346"/>
      <c r="C8" s="346"/>
      <c r="D8" s="346"/>
      <c r="E8" s="346"/>
      <c r="F8" s="346"/>
      <c r="G8" s="81">
        <v>1</v>
      </c>
      <c r="H8" s="82">
        <v>0</v>
      </c>
      <c r="I8" s="82">
        <v>0</v>
      </c>
    </row>
    <row r="9" spans="1:9" x14ac:dyDescent="0.2">
      <c r="A9" s="329" t="s">
        <v>170</v>
      </c>
      <c r="B9" s="329"/>
      <c r="C9" s="329"/>
      <c r="D9" s="329"/>
      <c r="E9" s="329"/>
      <c r="F9" s="329"/>
      <c r="G9" s="71">
        <v>2</v>
      </c>
      <c r="H9" s="72">
        <v>0</v>
      </c>
      <c r="I9" s="72">
        <v>0</v>
      </c>
    </row>
    <row r="10" spans="1:9" x14ac:dyDescent="0.2">
      <c r="A10" s="329" t="s">
        <v>171</v>
      </c>
      <c r="B10" s="329"/>
      <c r="C10" s="329"/>
      <c r="D10" s="329"/>
      <c r="E10" s="329"/>
      <c r="F10" s="329"/>
      <c r="G10" s="71">
        <v>3</v>
      </c>
      <c r="H10" s="72">
        <v>0</v>
      </c>
      <c r="I10" s="72">
        <v>0</v>
      </c>
    </row>
    <row r="11" spans="1:9" x14ac:dyDescent="0.2">
      <c r="A11" s="329" t="s">
        <v>172</v>
      </c>
      <c r="B11" s="329"/>
      <c r="C11" s="329"/>
      <c r="D11" s="329"/>
      <c r="E11" s="329"/>
      <c r="F11" s="329"/>
      <c r="G11" s="71">
        <v>4</v>
      </c>
      <c r="H11" s="72">
        <v>0</v>
      </c>
      <c r="I11" s="72">
        <v>0</v>
      </c>
    </row>
    <row r="12" spans="1:9" x14ac:dyDescent="0.2">
      <c r="A12" s="329" t="s">
        <v>173</v>
      </c>
      <c r="B12" s="329"/>
      <c r="C12" s="329"/>
      <c r="D12" s="329"/>
      <c r="E12" s="329"/>
      <c r="F12" s="329"/>
      <c r="G12" s="71">
        <v>5</v>
      </c>
      <c r="H12" s="72">
        <v>0</v>
      </c>
      <c r="I12" s="72">
        <v>0</v>
      </c>
    </row>
    <row r="13" spans="1:9" x14ac:dyDescent="0.2">
      <c r="A13" s="329" t="s">
        <v>174</v>
      </c>
      <c r="B13" s="329"/>
      <c r="C13" s="329"/>
      <c r="D13" s="329"/>
      <c r="E13" s="329"/>
      <c r="F13" s="329"/>
      <c r="G13" s="71">
        <v>6</v>
      </c>
      <c r="H13" s="72">
        <v>0</v>
      </c>
      <c r="I13" s="72">
        <v>0</v>
      </c>
    </row>
    <row r="14" spans="1:9" x14ac:dyDescent="0.2">
      <c r="A14" s="329" t="s">
        <v>175</v>
      </c>
      <c r="B14" s="329"/>
      <c r="C14" s="329"/>
      <c r="D14" s="329"/>
      <c r="E14" s="329"/>
      <c r="F14" s="329"/>
      <c r="G14" s="71">
        <v>7</v>
      </c>
      <c r="H14" s="72">
        <v>0</v>
      </c>
      <c r="I14" s="72">
        <v>0</v>
      </c>
    </row>
    <row r="15" spans="1:9" x14ac:dyDescent="0.2">
      <c r="A15" s="349" t="s">
        <v>176</v>
      </c>
      <c r="B15" s="349"/>
      <c r="C15" s="349"/>
      <c r="D15" s="349"/>
      <c r="E15" s="349"/>
      <c r="F15" s="349"/>
      <c r="G15" s="83">
        <v>8</v>
      </c>
      <c r="H15" s="84">
        <v>0</v>
      </c>
      <c r="I15" s="84">
        <v>0</v>
      </c>
    </row>
    <row r="16" spans="1:9" x14ac:dyDescent="0.2">
      <c r="A16" s="347" t="s">
        <v>177</v>
      </c>
      <c r="B16" s="348"/>
      <c r="C16" s="348"/>
      <c r="D16" s="348"/>
      <c r="E16" s="348"/>
      <c r="F16" s="348"/>
      <c r="G16" s="348"/>
      <c r="H16" s="348"/>
      <c r="I16" s="348"/>
    </row>
    <row r="17" spans="1:11" x14ac:dyDescent="0.2">
      <c r="A17" s="346" t="s">
        <v>178</v>
      </c>
      <c r="B17" s="346"/>
      <c r="C17" s="346"/>
      <c r="D17" s="346"/>
      <c r="E17" s="346"/>
      <c r="F17" s="346"/>
      <c r="G17" s="81">
        <v>9</v>
      </c>
      <c r="H17" s="82">
        <v>404027599</v>
      </c>
      <c r="I17" s="82">
        <v>118106063</v>
      </c>
      <c r="K17" s="114"/>
    </row>
    <row r="18" spans="1:11" x14ac:dyDescent="0.2">
      <c r="A18" s="329" t="s">
        <v>179</v>
      </c>
      <c r="B18" s="329"/>
      <c r="C18" s="329"/>
      <c r="D18" s="329"/>
      <c r="E18" s="329"/>
      <c r="F18" s="329"/>
      <c r="G18" s="71"/>
      <c r="H18" s="72"/>
      <c r="I18" s="72"/>
    </row>
    <row r="19" spans="1:11" x14ac:dyDescent="0.2">
      <c r="A19" s="329" t="s">
        <v>180</v>
      </c>
      <c r="B19" s="329"/>
      <c r="C19" s="329"/>
      <c r="D19" s="329"/>
      <c r="E19" s="329"/>
      <c r="F19" s="329"/>
      <c r="G19" s="71">
        <v>10</v>
      </c>
      <c r="H19" s="72">
        <v>165915078</v>
      </c>
      <c r="I19" s="72">
        <v>381865509</v>
      </c>
    </row>
    <row r="20" spans="1:11" x14ac:dyDescent="0.2">
      <c r="A20" s="329" t="s">
        <v>181</v>
      </c>
      <c r="B20" s="329"/>
      <c r="C20" s="329"/>
      <c r="D20" s="329"/>
      <c r="E20" s="329"/>
      <c r="F20" s="329"/>
      <c r="G20" s="71">
        <v>11</v>
      </c>
      <c r="H20" s="72">
        <v>53507264</v>
      </c>
      <c r="I20" s="72">
        <v>62995251</v>
      </c>
    </row>
    <row r="21" spans="1:11" ht="21" customHeight="1" x14ac:dyDescent="0.2">
      <c r="A21" s="329" t="s">
        <v>182</v>
      </c>
      <c r="B21" s="329"/>
      <c r="C21" s="329"/>
      <c r="D21" s="329"/>
      <c r="E21" s="329"/>
      <c r="F21" s="329"/>
      <c r="G21" s="71">
        <v>12</v>
      </c>
      <c r="H21" s="72">
        <v>0</v>
      </c>
      <c r="I21" s="72">
        <v>0</v>
      </c>
    </row>
    <row r="22" spans="1:11" x14ac:dyDescent="0.2">
      <c r="A22" s="329" t="s">
        <v>183</v>
      </c>
      <c r="B22" s="329"/>
      <c r="C22" s="329"/>
      <c r="D22" s="329"/>
      <c r="E22" s="329"/>
      <c r="F22" s="329"/>
      <c r="G22" s="71">
        <v>13</v>
      </c>
      <c r="H22" s="72">
        <v>0</v>
      </c>
      <c r="I22" s="72">
        <v>-371621</v>
      </c>
    </row>
    <row r="23" spans="1:11" x14ac:dyDescent="0.2">
      <c r="A23" s="329" t="s">
        <v>184</v>
      </c>
      <c r="B23" s="329"/>
      <c r="C23" s="329"/>
      <c r="D23" s="329"/>
      <c r="E23" s="329"/>
      <c r="F23" s="329"/>
      <c r="G23" s="71">
        <v>14</v>
      </c>
      <c r="H23" s="72">
        <v>-55859817</v>
      </c>
      <c r="I23" s="72">
        <v>0</v>
      </c>
    </row>
    <row r="24" spans="1:11" x14ac:dyDescent="0.2">
      <c r="A24" s="332" t="s">
        <v>185</v>
      </c>
      <c r="B24" s="333"/>
      <c r="C24" s="333"/>
      <c r="D24" s="333"/>
      <c r="E24" s="333"/>
      <c r="F24" s="333"/>
      <c r="G24" s="333"/>
      <c r="H24" s="333"/>
      <c r="I24" s="333"/>
    </row>
    <row r="25" spans="1:11" x14ac:dyDescent="0.2">
      <c r="A25" s="331" t="s">
        <v>186</v>
      </c>
      <c r="B25" s="331"/>
      <c r="C25" s="331"/>
      <c r="D25" s="331"/>
      <c r="E25" s="331"/>
      <c r="F25" s="331"/>
      <c r="G25" s="85">
        <v>15</v>
      </c>
      <c r="H25" s="86">
        <v>-145010276</v>
      </c>
      <c r="I25" s="86">
        <v>783087974</v>
      </c>
    </row>
    <row r="26" spans="1:11" x14ac:dyDescent="0.2">
      <c r="A26" s="329" t="s">
        <v>187</v>
      </c>
      <c r="B26" s="329"/>
      <c r="C26" s="329"/>
      <c r="D26" s="329"/>
      <c r="E26" s="329"/>
      <c r="F26" s="329"/>
      <c r="G26" s="71">
        <v>16</v>
      </c>
      <c r="H26" s="72">
        <v>373697559</v>
      </c>
      <c r="I26" s="72">
        <v>-265311932</v>
      </c>
    </row>
    <row r="27" spans="1:11" x14ac:dyDescent="0.2">
      <c r="A27" s="329" t="s">
        <v>188</v>
      </c>
      <c r="B27" s="329"/>
      <c r="C27" s="329"/>
      <c r="D27" s="329"/>
      <c r="E27" s="329"/>
      <c r="F27" s="329"/>
      <c r="G27" s="71">
        <v>17</v>
      </c>
      <c r="H27" s="72">
        <v>-1270614229</v>
      </c>
      <c r="I27" s="72">
        <v>-4234529513</v>
      </c>
    </row>
    <row r="28" spans="1:11" x14ac:dyDescent="0.2">
      <c r="A28" s="329" t="s">
        <v>189</v>
      </c>
      <c r="B28" s="329"/>
      <c r="C28" s="329"/>
      <c r="D28" s="329"/>
      <c r="E28" s="329"/>
      <c r="F28" s="329"/>
      <c r="G28" s="71">
        <v>18</v>
      </c>
      <c r="H28" s="72">
        <v>-3682454453</v>
      </c>
      <c r="I28" s="72">
        <v>-551395735</v>
      </c>
    </row>
    <row r="29" spans="1:11" x14ac:dyDescent="0.2">
      <c r="A29" s="329" t="s">
        <v>190</v>
      </c>
      <c r="B29" s="329"/>
      <c r="C29" s="329"/>
      <c r="D29" s="329"/>
      <c r="E29" s="329"/>
      <c r="F29" s="329"/>
      <c r="G29" s="71">
        <v>19</v>
      </c>
      <c r="H29" s="72">
        <v>244767736</v>
      </c>
      <c r="I29" s="72">
        <v>136603986</v>
      </c>
    </row>
    <row r="30" spans="1:11" ht="23.25" customHeight="1" x14ac:dyDescent="0.2">
      <c r="A30" s="329" t="s">
        <v>191</v>
      </c>
      <c r="B30" s="329"/>
      <c r="C30" s="329"/>
      <c r="D30" s="329"/>
      <c r="E30" s="329"/>
      <c r="F30" s="329"/>
      <c r="G30" s="71">
        <v>20</v>
      </c>
      <c r="H30" s="72">
        <v>-3479147</v>
      </c>
      <c r="I30" s="72">
        <v>2637504</v>
      </c>
    </row>
    <row r="31" spans="1:11" ht="27.75" customHeight="1" x14ac:dyDescent="0.2">
      <c r="A31" s="329" t="s">
        <v>192</v>
      </c>
      <c r="B31" s="329"/>
      <c r="C31" s="329"/>
      <c r="D31" s="329"/>
      <c r="E31" s="329"/>
      <c r="F31" s="329"/>
      <c r="G31" s="71">
        <v>21</v>
      </c>
      <c r="H31" s="72">
        <v>0</v>
      </c>
      <c r="I31" s="72">
        <v>0</v>
      </c>
    </row>
    <row r="32" spans="1:11" x14ac:dyDescent="0.2">
      <c r="A32" s="329" t="s">
        <v>193</v>
      </c>
      <c r="B32" s="329"/>
      <c r="C32" s="329"/>
      <c r="D32" s="329"/>
      <c r="E32" s="329"/>
      <c r="F32" s="329"/>
      <c r="G32" s="71">
        <v>22</v>
      </c>
      <c r="H32" s="72">
        <v>-142596100</v>
      </c>
      <c r="I32" s="72">
        <v>-751312458</v>
      </c>
    </row>
    <row r="33" spans="1:9" x14ac:dyDescent="0.2">
      <c r="A33" s="329" t="s">
        <v>194</v>
      </c>
      <c r="B33" s="329"/>
      <c r="C33" s="329"/>
      <c r="D33" s="329"/>
      <c r="E33" s="329"/>
      <c r="F33" s="329"/>
      <c r="G33" s="71">
        <v>23</v>
      </c>
      <c r="H33" s="72">
        <v>-52423877</v>
      </c>
      <c r="I33" s="72">
        <v>-68509248</v>
      </c>
    </row>
    <row r="34" spans="1:9" x14ac:dyDescent="0.2">
      <c r="A34" s="329" t="s">
        <v>195</v>
      </c>
      <c r="B34" s="329"/>
      <c r="C34" s="329"/>
      <c r="D34" s="329"/>
      <c r="E34" s="329"/>
      <c r="F34" s="329"/>
      <c r="G34" s="71">
        <v>24</v>
      </c>
      <c r="H34" s="72">
        <v>427628279</v>
      </c>
      <c r="I34" s="72">
        <v>-388690224</v>
      </c>
    </row>
    <row r="35" spans="1:9" x14ac:dyDescent="0.2">
      <c r="A35" s="329" t="s">
        <v>196</v>
      </c>
      <c r="B35" s="329"/>
      <c r="C35" s="329"/>
      <c r="D35" s="329"/>
      <c r="E35" s="329"/>
      <c r="F35" s="329"/>
      <c r="G35" s="71">
        <v>25</v>
      </c>
      <c r="H35" s="72">
        <v>-909169192</v>
      </c>
      <c r="I35" s="72">
        <v>5563064528</v>
      </c>
    </row>
    <row r="36" spans="1:9" x14ac:dyDescent="0.2">
      <c r="A36" s="329" t="s">
        <v>197</v>
      </c>
      <c r="B36" s="329"/>
      <c r="C36" s="329"/>
      <c r="D36" s="329"/>
      <c r="E36" s="329"/>
      <c r="F36" s="329"/>
      <c r="G36" s="71">
        <v>26</v>
      </c>
      <c r="H36" s="72">
        <v>194706422</v>
      </c>
      <c r="I36" s="72">
        <v>866144961</v>
      </c>
    </row>
    <row r="37" spans="1:9" x14ac:dyDescent="0.2">
      <c r="A37" s="329" t="s">
        <v>198</v>
      </c>
      <c r="B37" s="329"/>
      <c r="C37" s="329"/>
      <c r="D37" s="329"/>
      <c r="E37" s="329"/>
      <c r="F37" s="329"/>
      <c r="G37" s="71">
        <v>27</v>
      </c>
      <c r="H37" s="72">
        <v>756647354</v>
      </c>
      <c r="I37" s="72">
        <v>-918688695</v>
      </c>
    </row>
    <row r="38" spans="1:9" x14ac:dyDescent="0.2">
      <c r="A38" s="329" t="s">
        <v>199</v>
      </c>
      <c r="B38" s="329"/>
      <c r="C38" s="329"/>
      <c r="D38" s="329"/>
      <c r="E38" s="329"/>
      <c r="F38" s="329"/>
      <c r="G38" s="71">
        <v>28</v>
      </c>
      <c r="H38" s="72">
        <v>19088193</v>
      </c>
      <c r="I38" s="72">
        <v>46708843</v>
      </c>
    </row>
    <row r="39" spans="1:9" x14ac:dyDescent="0.2">
      <c r="A39" s="329" t="s">
        <v>200</v>
      </c>
      <c r="B39" s="329"/>
      <c r="C39" s="329"/>
      <c r="D39" s="329"/>
      <c r="E39" s="329"/>
      <c r="F39" s="329"/>
      <c r="G39" s="71">
        <v>29</v>
      </c>
      <c r="H39" s="72">
        <v>33024410</v>
      </c>
      <c r="I39" s="72">
        <v>1587474046</v>
      </c>
    </row>
    <row r="40" spans="1:9" x14ac:dyDescent="0.2">
      <c r="A40" s="329" t="s">
        <v>201</v>
      </c>
      <c r="B40" s="329"/>
      <c r="C40" s="329"/>
      <c r="D40" s="329"/>
      <c r="E40" s="329"/>
      <c r="F40" s="329"/>
      <c r="G40" s="71">
        <v>30</v>
      </c>
      <c r="H40" s="72">
        <v>935807378</v>
      </c>
      <c r="I40" s="72">
        <v>861543708</v>
      </c>
    </row>
    <row r="41" spans="1:9" x14ac:dyDescent="0.2">
      <c r="A41" s="329" t="s">
        <v>202</v>
      </c>
      <c r="B41" s="329"/>
      <c r="C41" s="329"/>
      <c r="D41" s="329"/>
      <c r="E41" s="329"/>
      <c r="F41" s="329"/>
      <c r="G41" s="71">
        <v>31</v>
      </c>
      <c r="H41" s="72">
        <v>4946113</v>
      </c>
      <c r="I41" s="72">
        <v>0</v>
      </c>
    </row>
    <row r="42" spans="1:9" x14ac:dyDescent="0.2">
      <c r="A42" s="329" t="s">
        <v>203</v>
      </c>
      <c r="B42" s="329"/>
      <c r="C42" s="329"/>
      <c r="D42" s="329"/>
      <c r="E42" s="329"/>
      <c r="F42" s="329"/>
      <c r="G42" s="71">
        <v>32</v>
      </c>
      <c r="H42" s="72">
        <v>-150531289</v>
      </c>
      <c r="I42" s="72">
        <v>-96103984</v>
      </c>
    </row>
    <row r="43" spans="1:9" x14ac:dyDescent="0.2">
      <c r="A43" s="329" t="s">
        <v>204</v>
      </c>
      <c r="B43" s="329"/>
      <c r="C43" s="329"/>
      <c r="D43" s="329"/>
      <c r="E43" s="329"/>
      <c r="F43" s="329"/>
      <c r="G43" s="71">
        <v>33</v>
      </c>
      <c r="H43" s="72">
        <v>-155604620</v>
      </c>
      <c r="I43" s="72">
        <v>-95727457</v>
      </c>
    </row>
    <row r="44" spans="1:9" x14ac:dyDescent="0.2">
      <c r="A44" s="330" t="s">
        <v>205</v>
      </c>
      <c r="B44" s="330"/>
      <c r="C44" s="330"/>
      <c r="D44" s="330"/>
      <c r="E44" s="330"/>
      <c r="F44" s="330"/>
      <c r="G44" s="71">
        <v>34</v>
      </c>
      <c r="H44" s="87">
        <f>SUM(H25:H43)+SUM(H17:H23)+SUM(H8:H15)</f>
        <v>-2953979615</v>
      </c>
      <c r="I44" s="87">
        <f>SUM(I25:I43)+SUM(I17:I23)+SUM(I8:I15)</f>
        <v>3039591506</v>
      </c>
    </row>
    <row r="45" spans="1:9" x14ac:dyDescent="0.2">
      <c r="A45" s="332" t="s">
        <v>206</v>
      </c>
      <c r="B45" s="333"/>
      <c r="C45" s="333"/>
      <c r="D45" s="333"/>
      <c r="E45" s="333"/>
      <c r="F45" s="333"/>
      <c r="G45" s="333"/>
      <c r="H45" s="333"/>
      <c r="I45" s="333"/>
    </row>
    <row r="46" spans="1:9" x14ac:dyDescent="0.2">
      <c r="A46" s="331" t="s">
        <v>207</v>
      </c>
      <c r="B46" s="331"/>
      <c r="C46" s="331"/>
      <c r="D46" s="331"/>
      <c r="E46" s="331"/>
      <c r="F46" s="331"/>
      <c r="G46" s="85">
        <v>35</v>
      </c>
      <c r="H46" s="86">
        <v>-97500912</v>
      </c>
      <c r="I46" s="86">
        <v>-50319015</v>
      </c>
    </row>
    <row r="47" spans="1:9" ht="28.5" customHeight="1" x14ac:dyDescent="0.2">
      <c r="A47" s="329" t="s">
        <v>208</v>
      </c>
      <c r="B47" s="329"/>
      <c r="C47" s="329"/>
      <c r="D47" s="329"/>
      <c r="E47" s="329"/>
      <c r="F47" s="329"/>
      <c r="G47" s="71">
        <v>36</v>
      </c>
      <c r="H47" s="72">
        <v>0</v>
      </c>
      <c r="I47" s="72">
        <v>0</v>
      </c>
    </row>
    <row r="48" spans="1:9" ht="25.5" customHeight="1" x14ac:dyDescent="0.2">
      <c r="A48" s="329" t="s">
        <v>209</v>
      </c>
      <c r="B48" s="329"/>
      <c r="C48" s="329"/>
      <c r="D48" s="329"/>
      <c r="E48" s="329"/>
      <c r="F48" s="329"/>
      <c r="G48" s="71">
        <v>37</v>
      </c>
      <c r="H48" s="72">
        <v>0</v>
      </c>
      <c r="I48" s="72">
        <v>0</v>
      </c>
    </row>
    <row r="49" spans="1:9" x14ac:dyDescent="0.2">
      <c r="A49" s="329" t="s">
        <v>210</v>
      </c>
      <c r="B49" s="329"/>
      <c r="C49" s="329"/>
      <c r="D49" s="329"/>
      <c r="E49" s="329"/>
      <c r="F49" s="329"/>
      <c r="G49" s="71">
        <v>38</v>
      </c>
      <c r="H49" s="72">
        <v>0</v>
      </c>
      <c r="I49" s="72">
        <v>0</v>
      </c>
    </row>
    <row r="50" spans="1:9" x14ac:dyDescent="0.2">
      <c r="A50" s="339" t="s">
        <v>211</v>
      </c>
      <c r="B50" s="339"/>
      <c r="C50" s="339"/>
      <c r="D50" s="339"/>
      <c r="E50" s="339"/>
      <c r="F50" s="339"/>
      <c r="G50" s="88">
        <v>39</v>
      </c>
      <c r="H50" s="72">
        <v>0</v>
      </c>
      <c r="I50" s="72">
        <v>222350547</v>
      </c>
    </row>
    <row r="51" spans="1:9" ht="12.75" customHeight="1" x14ac:dyDescent="0.2">
      <c r="A51" s="330" t="s">
        <v>212</v>
      </c>
      <c r="B51" s="330"/>
      <c r="C51" s="330"/>
      <c r="D51" s="330"/>
      <c r="E51" s="330"/>
      <c r="F51" s="330"/>
      <c r="G51" s="83">
        <v>40</v>
      </c>
      <c r="H51" s="87">
        <f>SUM(H46:H50)</f>
        <v>-97500912</v>
      </c>
      <c r="I51" s="87">
        <f>SUM(I46:I50)</f>
        <v>172031532</v>
      </c>
    </row>
    <row r="52" spans="1:9" x14ac:dyDescent="0.2">
      <c r="A52" s="332" t="s">
        <v>213</v>
      </c>
      <c r="B52" s="333"/>
      <c r="C52" s="333"/>
      <c r="D52" s="333"/>
      <c r="E52" s="333"/>
      <c r="F52" s="333"/>
      <c r="G52" s="333"/>
      <c r="H52" s="333"/>
      <c r="I52" s="333"/>
    </row>
    <row r="53" spans="1:9" x14ac:dyDescent="0.2">
      <c r="A53" s="331" t="s">
        <v>214</v>
      </c>
      <c r="B53" s="331"/>
      <c r="C53" s="331"/>
      <c r="D53" s="331"/>
      <c r="E53" s="331"/>
      <c r="F53" s="331"/>
      <c r="G53" s="85">
        <v>41</v>
      </c>
      <c r="H53" s="86">
        <v>2082885690</v>
      </c>
      <c r="I53" s="86">
        <v>0</v>
      </c>
    </row>
    <row r="54" spans="1:9" x14ac:dyDescent="0.2">
      <c r="A54" s="329" t="s">
        <v>215</v>
      </c>
      <c r="B54" s="329"/>
      <c r="C54" s="329"/>
      <c r="D54" s="329"/>
      <c r="E54" s="329"/>
      <c r="F54" s="329"/>
      <c r="G54" s="71">
        <v>42</v>
      </c>
      <c r="H54" s="72">
        <v>-1073641</v>
      </c>
      <c r="I54" s="72">
        <v>11746421</v>
      </c>
    </row>
    <row r="55" spans="1:9" x14ac:dyDescent="0.2">
      <c r="A55" s="338" t="s">
        <v>216</v>
      </c>
      <c r="B55" s="338"/>
      <c r="C55" s="338"/>
      <c r="D55" s="338"/>
      <c r="E55" s="338"/>
      <c r="F55" s="338"/>
      <c r="G55" s="71">
        <v>43</v>
      </c>
      <c r="H55" s="72">
        <v>0</v>
      </c>
      <c r="I55" s="72">
        <v>0</v>
      </c>
    </row>
    <row r="56" spans="1:9" x14ac:dyDescent="0.2">
      <c r="A56" s="338" t="s">
        <v>217</v>
      </c>
      <c r="B56" s="338"/>
      <c r="C56" s="338"/>
      <c r="D56" s="338"/>
      <c r="E56" s="338"/>
      <c r="F56" s="338"/>
      <c r="G56" s="71">
        <v>44</v>
      </c>
      <c r="H56" s="72">
        <v>0</v>
      </c>
      <c r="I56" s="72">
        <v>0</v>
      </c>
    </row>
    <row r="57" spans="1:9" x14ac:dyDescent="0.2">
      <c r="A57" s="329" t="s">
        <v>218</v>
      </c>
      <c r="B57" s="329"/>
      <c r="C57" s="329"/>
      <c r="D57" s="329"/>
      <c r="E57" s="329"/>
      <c r="F57" s="329"/>
      <c r="G57" s="71">
        <v>45</v>
      </c>
      <c r="H57" s="72">
        <v>-288730975</v>
      </c>
      <c r="I57" s="72">
        <v>0</v>
      </c>
    </row>
    <row r="58" spans="1:9" x14ac:dyDescent="0.2">
      <c r="A58" s="329" t="s">
        <v>219</v>
      </c>
      <c r="B58" s="329"/>
      <c r="C58" s="329"/>
      <c r="D58" s="329"/>
      <c r="E58" s="329"/>
      <c r="F58" s="329"/>
      <c r="G58" s="71">
        <v>46</v>
      </c>
      <c r="H58" s="72">
        <v>0</v>
      </c>
      <c r="I58" s="72">
        <v>-23162168</v>
      </c>
    </row>
    <row r="59" spans="1:9" x14ac:dyDescent="0.2">
      <c r="A59" s="337" t="s">
        <v>220</v>
      </c>
      <c r="B59" s="329"/>
      <c r="C59" s="329"/>
      <c r="D59" s="329"/>
      <c r="E59" s="329"/>
      <c r="F59" s="329"/>
      <c r="G59" s="71">
        <v>47</v>
      </c>
      <c r="H59" s="89">
        <f>H53+H54+H55+H56+H57+H58</f>
        <v>1793081074</v>
      </c>
      <c r="I59" s="89">
        <f>I53+I54+I55+I56+I57+I58</f>
        <v>-11415747</v>
      </c>
    </row>
    <row r="60" spans="1:9" x14ac:dyDescent="0.2">
      <c r="A60" s="337" t="s">
        <v>221</v>
      </c>
      <c r="B60" s="337"/>
      <c r="C60" s="337"/>
      <c r="D60" s="337"/>
      <c r="E60" s="337"/>
      <c r="F60" s="337"/>
      <c r="G60" s="71">
        <v>48</v>
      </c>
      <c r="H60" s="89">
        <f>H44+H51+H59</f>
        <v>-1258399453</v>
      </c>
      <c r="I60" s="89">
        <f>I44+I51+I59</f>
        <v>3200207291</v>
      </c>
    </row>
    <row r="61" spans="1:9" x14ac:dyDescent="0.2">
      <c r="A61" s="337" t="s">
        <v>222</v>
      </c>
      <c r="B61" s="329"/>
      <c r="C61" s="329"/>
      <c r="D61" s="329"/>
      <c r="E61" s="329"/>
      <c r="F61" s="329"/>
      <c r="G61" s="71">
        <v>49</v>
      </c>
      <c r="H61" s="89">
        <v>6335739989</v>
      </c>
      <c r="I61" s="89">
        <v>4128672109</v>
      </c>
    </row>
    <row r="62" spans="1:9" x14ac:dyDescent="0.2">
      <c r="A62" s="329" t="s">
        <v>223</v>
      </c>
      <c r="B62" s="329"/>
      <c r="C62" s="329"/>
      <c r="D62" s="329"/>
      <c r="E62" s="329"/>
      <c r="F62" s="329"/>
      <c r="G62" s="71">
        <v>50</v>
      </c>
      <c r="H62" s="72">
        <v>0</v>
      </c>
      <c r="I62" s="72">
        <v>0</v>
      </c>
    </row>
    <row r="63" spans="1:9" x14ac:dyDescent="0.2">
      <c r="A63" s="334" t="s">
        <v>224</v>
      </c>
      <c r="B63" s="335"/>
      <c r="C63" s="335"/>
      <c r="D63" s="335"/>
      <c r="E63" s="335"/>
      <c r="F63" s="335"/>
      <c r="G63" s="83">
        <v>51</v>
      </c>
      <c r="H63" s="87">
        <f>H60+H61+H62</f>
        <v>5077340536</v>
      </c>
      <c r="I63" s="87">
        <f>I60+I61+I62</f>
        <v>7328879400</v>
      </c>
    </row>
  </sheetData>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Invalid entry" error="You can enter only whole numbers." sqref="H8:I15 H46:I51 H25:I44 H17:I23 H53:I63">
      <formula1>999999999</formula1>
    </dataValidation>
  </dataValidations>
  <pageMargins left="0.71" right="0.22" top="1" bottom="1" header="0.5" footer="0.5"/>
  <pageSetup paperSize="9" scale="81"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zoomScaleNormal="100" zoomScaleSheetLayoutView="110" workbookViewId="0">
      <selection activeCell="R13" sqref="R13"/>
    </sheetView>
  </sheetViews>
  <sheetFormatPr defaultRowHeight="12.75" x14ac:dyDescent="0.2"/>
  <cols>
    <col min="1" max="2" width="9.140625" style="1"/>
    <col min="3" max="3" width="20.85546875" style="1" customWidth="1"/>
    <col min="4" max="4" width="9.140625" style="90"/>
    <col min="5" max="6" width="11.140625" style="77" bestFit="1" customWidth="1"/>
    <col min="7" max="7" width="9.140625" style="77" customWidth="1"/>
    <col min="8" max="9" width="9.85546875" style="77" customWidth="1"/>
    <col min="10" max="10" width="11.140625" style="77" bestFit="1" customWidth="1"/>
    <col min="11" max="11" width="8.7109375" style="77" bestFit="1" customWidth="1"/>
    <col min="12" max="12" width="9" style="77" bestFit="1" customWidth="1"/>
    <col min="13" max="13" width="8.28515625" style="77" bestFit="1" customWidth="1"/>
    <col min="14" max="14" width="10.42578125" style="77" bestFit="1" customWidth="1"/>
    <col min="15" max="15" width="7.42578125" style="77" bestFit="1" customWidth="1"/>
    <col min="16" max="16" width="9.28515625" style="77" bestFit="1" customWidth="1"/>
    <col min="17" max="17" width="6.42578125" style="77" customWidth="1"/>
    <col min="18" max="18" width="11.140625" style="77" bestFit="1" customWidth="1"/>
    <col min="19" max="19" width="9.140625" style="90"/>
    <col min="20"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361" t="s">
        <v>225</v>
      </c>
      <c r="B1" s="362"/>
      <c r="C1" s="362"/>
      <c r="D1" s="362"/>
      <c r="E1" s="362"/>
      <c r="F1" s="362"/>
      <c r="G1" s="362"/>
      <c r="H1" s="362"/>
      <c r="I1" s="362"/>
      <c r="J1" s="98"/>
      <c r="K1" s="98"/>
      <c r="L1" s="98"/>
      <c r="M1" s="98"/>
      <c r="N1" s="98"/>
      <c r="O1" s="98"/>
    </row>
    <row r="2" spans="1:27" ht="15.75" x14ac:dyDescent="0.2">
      <c r="A2" s="2"/>
      <c r="B2" s="3"/>
      <c r="C2" s="363" t="s">
        <v>324</v>
      </c>
      <c r="D2" s="363"/>
      <c r="E2" s="99" t="s">
        <v>286</v>
      </c>
      <c r="F2" s="100">
        <v>44012</v>
      </c>
      <c r="G2" s="101"/>
      <c r="H2" s="101"/>
      <c r="I2" s="101"/>
      <c r="J2" s="102"/>
      <c r="K2" s="102"/>
      <c r="L2" s="102"/>
      <c r="M2" s="102"/>
      <c r="N2" s="102"/>
      <c r="O2" s="102"/>
      <c r="R2" s="77" t="s">
        <v>287</v>
      </c>
      <c r="AA2" s="4"/>
    </row>
    <row r="3" spans="1:27" ht="27" customHeight="1" x14ac:dyDescent="0.2">
      <c r="A3" s="353" t="s">
        <v>226</v>
      </c>
      <c r="B3" s="354"/>
      <c r="C3" s="354"/>
      <c r="D3" s="364" t="s">
        <v>288</v>
      </c>
      <c r="E3" s="350" t="s">
        <v>289</v>
      </c>
      <c r="F3" s="359"/>
      <c r="G3" s="359"/>
      <c r="H3" s="359"/>
      <c r="I3" s="359"/>
      <c r="J3" s="359"/>
      <c r="K3" s="359"/>
      <c r="L3" s="359"/>
      <c r="M3" s="359"/>
      <c r="N3" s="359"/>
      <c r="O3" s="359"/>
      <c r="P3" s="350" t="s">
        <v>290</v>
      </c>
      <c r="Q3" s="359"/>
      <c r="R3" s="350" t="s">
        <v>291</v>
      </c>
    </row>
    <row r="4" spans="1:27" ht="84" x14ac:dyDescent="0.2">
      <c r="A4" s="354"/>
      <c r="B4" s="354"/>
      <c r="C4" s="354"/>
      <c r="D4" s="365"/>
      <c r="E4" s="103" t="s">
        <v>292</v>
      </c>
      <c r="F4" s="103" t="s">
        <v>293</v>
      </c>
      <c r="G4" s="103" t="s">
        <v>294</v>
      </c>
      <c r="H4" s="103" t="s">
        <v>295</v>
      </c>
      <c r="I4" s="103" t="s">
        <v>296</v>
      </c>
      <c r="J4" s="103" t="s">
        <v>297</v>
      </c>
      <c r="K4" s="103" t="s">
        <v>298</v>
      </c>
      <c r="L4" s="103" t="s">
        <v>299</v>
      </c>
      <c r="M4" s="103" t="s">
        <v>300</v>
      </c>
      <c r="N4" s="103" t="s">
        <v>301</v>
      </c>
      <c r="O4" s="103" t="s">
        <v>302</v>
      </c>
      <c r="P4" s="103" t="s">
        <v>296</v>
      </c>
      <c r="Q4" s="103" t="s">
        <v>303</v>
      </c>
      <c r="R4" s="350"/>
    </row>
    <row r="5" spans="1:27" x14ac:dyDescent="0.2">
      <c r="A5" s="355">
        <v>1</v>
      </c>
      <c r="B5" s="355"/>
      <c r="C5" s="355"/>
      <c r="D5" s="104">
        <v>2</v>
      </c>
      <c r="E5" s="103" t="s">
        <v>304</v>
      </c>
      <c r="F5" s="105" t="s">
        <v>305</v>
      </c>
      <c r="G5" s="103" t="s">
        <v>306</v>
      </c>
      <c r="H5" s="105" t="s">
        <v>307</v>
      </c>
      <c r="I5" s="103" t="s">
        <v>308</v>
      </c>
      <c r="J5" s="105" t="s">
        <v>309</v>
      </c>
      <c r="K5" s="105" t="s">
        <v>310</v>
      </c>
      <c r="L5" s="105" t="s">
        <v>311</v>
      </c>
      <c r="M5" s="105" t="s">
        <v>312</v>
      </c>
      <c r="N5" s="105" t="s">
        <v>313</v>
      </c>
      <c r="O5" s="105" t="s">
        <v>314</v>
      </c>
      <c r="P5" s="103" t="s">
        <v>315</v>
      </c>
      <c r="Q5" s="103" t="s">
        <v>316</v>
      </c>
      <c r="R5" s="105" t="s">
        <v>317</v>
      </c>
    </row>
    <row r="6" spans="1:27" ht="12.75" customHeight="1" x14ac:dyDescent="0.2">
      <c r="A6" s="356" t="s">
        <v>227</v>
      </c>
      <c r="B6" s="357"/>
      <c r="C6" s="357"/>
      <c r="D6" s="93">
        <v>1</v>
      </c>
      <c r="E6" s="109">
        <v>1698417500</v>
      </c>
      <c r="F6" s="109">
        <v>1801343055</v>
      </c>
      <c r="G6" s="109">
        <v>0</v>
      </c>
      <c r="H6" s="109">
        <v>0</v>
      </c>
      <c r="I6" s="109">
        <v>313995744</v>
      </c>
      <c r="J6" s="109">
        <v>3732269710</v>
      </c>
      <c r="K6" s="109">
        <v>0</v>
      </c>
      <c r="L6" s="109">
        <v>84921058</v>
      </c>
      <c r="M6" s="109">
        <v>0</v>
      </c>
      <c r="N6" s="109">
        <v>752533903</v>
      </c>
      <c r="O6" s="109">
        <v>0</v>
      </c>
      <c r="P6" s="109">
        <v>0</v>
      </c>
      <c r="Q6" s="109">
        <v>0</v>
      </c>
      <c r="R6" s="107">
        <f>SUM(E6:Q6)</f>
        <v>8383480970</v>
      </c>
    </row>
    <row r="7" spans="1:27" x14ac:dyDescent="0.2">
      <c r="A7" s="351" t="s">
        <v>228</v>
      </c>
      <c r="B7" s="352"/>
      <c r="C7" s="352"/>
      <c r="D7" s="93">
        <v>2</v>
      </c>
      <c r="E7" s="106">
        <v>0</v>
      </c>
      <c r="F7" s="106">
        <v>0</v>
      </c>
      <c r="G7" s="106">
        <v>0</v>
      </c>
      <c r="H7" s="106">
        <v>0</v>
      </c>
      <c r="I7" s="106">
        <v>0</v>
      </c>
      <c r="J7" s="106">
        <v>0</v>
      </c>
      <c r="K7" s="106">
        <v>0</v>
      </c>
      <c r="L7" s="106">
        <v>0</v>
      </c>
      <c r="M7" s="106">
        <v>0</v>
      </c>
      <c r="N7" s="106">
        <v>0</v>
      </c>
      <c r="O7" s="106">
        <v>0</v>
      </c>
      <c r="P7" s="106">
        <v>0</v>
      </c>
      <c r="Q7" s="106">
        <v>0</v>
      </c>
      <c r="R7" s="107">
        <f t="shared" ref="R7:R26" si="0">SUM(E7:Q7)</f>
        <v>0</v>
      </c>
    </row>
    <row r="8" spans="1:27" x14ac:dyDescent="0.2">
      <c r="A8" s="351" t="s">
        <v>318</v>
      </c>
      <c r="B8" s="352"/>
      <c r="C8" s="352"/>
      <c r="D8" s="93">
        <v>3</v>
      </c>
      <c r="E8" s="106">
        <v>0</v>
      </c>
      <c r="F8" s="106">
        <v>0</v>
      </c>
      <c r="G8" s="106">
        <v>0</v>
      </c>
      <c r="H8" s="106">
        <v>0</v>
      </c>
      <c r="I8" s="106">
        <v>0</v>
      </c>
      <c r="J8" s="106">
        <v>0</v>
      </c>
      <c r="K8" s="106">
        <v>0</v>
      </c>
      <c r="L8" s="106">
        <v>0</v>
      </c>
      <c r="M8" s="106">
        <v>0</v>
      </c>
      <c r="N8" s="106">
        <v>0</v>
      </c>
      <c r="O8" s="106">
        <v>0</v>
      </c>
      <c r="P8" s="106">
        <v>0</v>
      </c>
      <c r="Q8" s="106">
        <v>0</v>
      </c>
      <c r="R8" s="107">
        <f t="shared" si="0"/>
        <v>0</v>
      </c>
    </row>
    <row r="9" spans="1:27" x14ac:dyDescent="0.2">
      <c r="A9" s="358" t="s">
        <v>229</v>
      </c>
      <c r="B9" s="358"/>
      <c r="C9" s="358"/>
      <c r="D9" s="95">
        <v>4</v>
      </c>
      <c r="E9" s="107">
        <f>E6+E7+E8</f>
        <v>1698417500</v>
      </c>
      <c r="F9" s="107">
        <f t="shared" ref="F9:Q9" si="1">F6+F7+F8</f>
        <v>1801343055</v>
      </c>
      <c r="G9" s="107">
        <f t="shared" si="1"/>
        <v>0</v>
      </c>
      <c r="H9" s="107">
        <f t="shared" si="1"/>
        <v>0</v>
      </c>
      <c r="I9" s="107">
        <f t="shared" si="1"/>
        <v>313995744</v>
      </c>
      <c r="J9" s="107">
        <f t="shared" si="1"/>
        <v>3732269710</v>
      </c>
      <c r="K9" s="107">
        <f t="shared" si="1"/>
        <v>0</v>
      </c>
      <c r="L9" s="107">
        <f t="shared" si="1"/>
        <v>84921058</v>
      </c>
      <c r="M9" s="107">
        <f t="shared" si="1"/>
        <v>0</v>
      </c>
      <c r="N9" s="107">
        <f t="shared" si="1"/>
        <v>752533903</v>
      </c>
      <c r="O9" s="107">
        <f t="shared" si="1"/>
        <v>0</v>
      </c>
      <c r="P9" s="107">
        <f t="shared" si="1"/>
        <v>0</v>
      </c>
      <c r="Q9" s="107">
        <f t="shared" si="1"/>
        <v>0</v>
      </c>
      <c r="R9" s="107">
        <f t="shared" si="0"/>
        <v>8383480970</v>
      </c>
    </row>
    <row r="10" spans="1:27" x14ac:dyDescent="0.2">
      <c r="A10" s="351" t="s">
        <v>230</v>
      </c>
      <c r="B10" s="352"/>
      <c r="C10" s="352"/>
      <c r="D10" s="93">
        <v>5</v>
      </c>
      <c r="E10" s="106">
        <v>0</v>
      </c>
      <c r="F10" s="106">
        <v>0</v>
      </c>
      <c r="G10" s="106">
        <v>0</v>
      </c>
      <c r="H10" s="106">
        <v>0</v>
      </c>
      <c r="I10" s="106">
        <v>0</v>
      </c>
      <c r="J10" s="106">
        <v>0</v>
      </c>
      <c r="K10" s="106">
        <v>0</v>
      </c>
      <c r="L10" s="106">
        <v>0</v>
      </c>
      <c r="M10" s="106">
        <v>0</v>
      </c>
      <c r="N10" s="106">
        <v>0</v>
      </c>
      <c r="O10" s="106">
        <v>0</v>
      </c>
      <c r="P10" s="106">
        <v>0</v>
      </c>
      <c r="Q10" s="106">
        <v>0</v>
      </c>
      <c r="R10" s="107">
        <f t="shared" si="0"/>
        <v>0</v>
      </c>
    </row>
    <row r="11" spans="1:27" x14ac:dyDescent="0.2">
      <c r="A11" s="351" t="s">
        <v>231</v>
      </c>
      <c r="B11" s="352"/>
      <c r="C11" s="352"/>
      <c r="D11" s="93">
        <v>6</v>
      </c>
      <c r="E11" s="106">
        <v>0</v>
      </c>
      <c r="F11" s="106">
        <v>0</v>
      </c>
      <c r="G11" s="106">
        <v>0</v>
      </c>
      <c r="H11" s="106">
        <v>0</v>
      </c>
      <c r="I11" s="106">
        <v>0</v>
      </c>
      <c r="J11" s="106">
        <v>0</v>
      </c>
      <c r="K11" s="106">
        <v>0</v>
      </c>
      <c r="L11" s="106">
        <v>0</v>
      </c>
      <c r="M11" s="106">
        <v>0</v>
      </c>
      <c r="N11" s="106">
        <v>0</v>
      </c>
      <c r="O11" s="106">
        <v>0</v>
      </c>
      <c r="P11" s="106">
        <v>0</v>
      </c>
      <c r="Q11" s="106">
        <v>0</v>
      </c>
      <c r="R11" s="107">
        <f t="shared" si="0"/>
        <v>0</v>
      </c>
    </row>
    <row r="12" spans="1:27" x14ac:dyDescent="0.2">
      <c r="A12" s="351" t="s">
        <v>232</v>
      </c>
      <c r="B12" s="352"/>
      <c r="C12" s="352"/>
      <c r="D12" s="93">
        <v>7</v>
      </c>
      <c r="E12" s="106">
        <v>0</v>
      </c>
      <c r="F12" s="106">
        <v>0</v>
      </c>
      <c r="G12" s="106">
        <v>0</v>
      </c>
      <c r="H12" s="106">
        <v>0</v>
      </c>
      <c r="I12" s="106">
        <v>0</v>
      </c>
      <c r="J12" s="106">
        <v>0</v>
      </c>
      <c r="K12" s="106">
        <v>0</v>
      </c>
      <c r="L12" s="106">
        <v>0</v>
      </c>
      <c r="M12" s="106">
        <v>0</v>
      </c>
      <c r="N12" s="106">
        <v>0</v>
      </c>
      <c r="O12" s="106">
        <v>0</v>
      </c>
      <c r="P12" s="106">
        <v>0</v>
      </c>
      <c r="Q12" s="106">
        <v>0</v>
      </c>
      <c r="R12" s="107">
        <f t="shared" si="0"/>
        <v>0</v>
      </c>
    </row>
    <row r="13" spans="1:27" ht="24.75" customHeight="1" x14ac:dyDescent="0.2">
      <c r="A13" s="356" t="s">
        <v>233</v>
      </c>
      <c r="B13" s="357"/>
      <c r="C13" s="357"/>
      <c r="D13" s="93">
        <v>8</v>
      </c>
      <c r="E13" s="115">
        <v>0</v>
      </c>
      <c r="F13" s="115">
        <v>0</v>
      </c>
      <c r="G13" s="115">
        <v>0</v>
      </c>
      <c r="H13" s="115">
        <v>0</v>
      </c>
      <c r="I13" s="115">
        <v>0</v>
      </c>
      <c r="J13" s="115">
        <v>0</v>
      </c>
      <c r="K13" s="115">
        <v>0</v>
      </c>
      <c r="L13" s="115">
        <v>0</v>
      </c>
      <c r="M13" s="115">
        <v>0</v>
      </c>
      <c r="N13" s="115">
        <v>0</v>
      </c>
      <c r="O13" s="115">
        <v>0</v>
      </c>
      <c r="P13" s="115">
        <v>0</v>
      </c>
      <c r="Q13" s="115">
        <v>0</v>
      </c>
      <c r="R13" s="107">
        <f t="shared" si="0"/>
        <v>0</v>
      </c>
    </row>
    <row r="14" spans="1:27" ht="12.75" customHeight="1" x14ac:dyDescent="0.2">
      <c r="A14" s="351" t="s">
        <v>234</v>
      </c>
      <c r="B14" s="352"/>
      <c r="C14" s="352"/>
      <c r="D14" s="93">
        <v>9</v>
      </c>
      <c r="E14" s="106">
        <v>0</v>
      </c>
      <c r="F14" s="106">
        <v>0</v>
      </c>
      <c r="G14" s="106">
        <v>0</v>
      </c>
      <c r="H14" s="106">
        <v>0</v>
      </c>
      <c r="I14" s="106">
        <v>0</v>
      </c>
      <c r="J14" s="106">
        <v>0</v>
      </c>
      <c r="K14" s="106">
        <v>0</v>
      </c>
      <c r="L14" s="106">
        <v>0</v>
      </c>
      <c r="M14" s="106">
        <v>0</v>
      </c>
      <c r="N14" s="106">
        <v>0</v>
      </c>
      <c r="O14" s="106">
        <v>0</v>
      </c>
      <c r="P14" s="106">
        <v>0</v>
      </c>
      <c r="Q14" s="106">
        <v>0</v>
      </c>
      <c r="R14" s="107">
        <f t="shared" si="0"/>
        <v>0</v>
      </c>
    </row>
    <row r="15" spans="1:27" x14ac:dyDescent="0.2">
      <c r="A15" s="356" t="s">
        <v>235</v>
      </c>
      <c r="B15" s="357"/>
      <c r="C15" s="357"/>
      <c r="D15" s="93">
        <v>10</v>
      </c>
      <c r="E15" s="115">
        <v>0</v>
      </c>
      <c r="F15" s="115">
        <v>0</v>
      </c>
      <c r="G15" s="115">
        <v>0</v>
      </c>
      <c r="H15" s="115">
        <v>0</v>
      </c>
      <c r="I15" s="115">
        <v>0</v>
      </c>
      <c r="J15" s="115">
        <v>0</v>
      </c>
      <c r="K15" s="115">
        <v>0</v>
      </c>
      <c r="L15" s="115">
        <v>0</v>
      </c>
      <c r="M15" s="115">
        <v>0</v>
      </c>
      <c r="N15" s="115">
        <v>0</v>
      </c>
      <c r="O15" s="115">
        <v>0</v>
      </c>
      <c r="P15" s="115">
        <v>0</v>
      </c>
      <c r="Q15" s="115">
        <v>0</v>
      </c>
      <c r="R15" s="107">
        <f t="shared" si="0"/>
        <v>0</v>
      </c>
    </row>
    <row r="16" spans="1:27" ht="12.75" customHeight="1" x14ac:dyDescent="0.2">
      <c r="A16" s="351" t="s">
        <v>236</v>
      </c>
      <c r="B16" s="352"/>
      <c r="C16" s="352"/>
      <c r="D16" s="93">
        <v>11</v>
      </c>
      <c r="E16" s="106">
        <v>0</v>
      </c>
      <c r="F16" s="106">
        <v>0</v>
      </c>
      <c r="G16" s="106">
        <v>0</v>
      </c>
      <c r="H16" s="106">
        <v>0</v>
      </c>
      <c r="I16" s="106">
        <v>0</v>
      </c>
      <c r="J16" s="106">
        <v>0</v>
      </c>
      <c r="K16" s="106">
        <v>0</v>
      </c>
      <c r="L16" s="106">
        <v>0</v>
      </c>
      <c r="M16" s="106">
        <v>0</v>
      </c>
      <c r="N16" s="106">
        <v>0</v>
      </c>
      <c r="O16" s="106">
        <v>0</v>
      </c>
      <c r="P16" s="106">
        <v>0</v>
      </c>
      <c r="Q16" s="106">
        <v>0</v>
      </c>
      <c r="R16" s="107">
        <f t="shared" si="0"/>
        <v>0</v>
      </c>
    </row>
    <row r="17" spans="1:18" ht="12.75" customHeight="1" x14ac:dyDescent="0.2">
      <c r="A17" s="351" t="s">
        <v>237</v>
      </c>
      <c r="B17" s="352"/>
      <c r="C17" s="352"/>
      <c r="D17" s="93">
        <v>12</v>
      </c>
      <c r="E17" s="106">
        <v>0</v>
      </c>
      <c r="F17" s="106">
        <v>0</v>
      </c>
      <c r="G17" s="106">
        <v>0</v>
      </c>
      <c r="H17" s="106">
        <v>0</v>
      </c>
      <c r="I17" s="106">
        <v>0</v>
      </c>
      <c r="J17" s="106">
        <v>0</v>
      </c>
      <c r="K17" s="106">
        <v>0</v>
      </c>
      <c r="L17" s="106">
        <v>0</v>
      </c>
      <c r="M17" s="106">
        <v>0</v>
      </c>
      <c r="N17" s="106">
        <v>0</v>
      </c>
      <c r="O17" s="106">
        <v>0</v>
      </c>
      <c r="P17" s="106">
        <v>0</v>
      </c>
      <c r="Q17" s="106">
        <v>0</v>
      </c>
      <c r="R17" s="107">
        <f t="shared" si="0"/>
        <v>0</v>
      </c>
    </row>
    <row r="18" spans="1:18" ht="12.75" customHeight="1" x14ac:dyDescent="0.2">
      <c r="A18" s="351" t="s">
        <v>238</v>
      </c>
      <c r="B18" s="352"/>
      <c r="C18" s="352"/>
      <c r="D18" s="93">
        <v>13</v>
      </c>
      <c r="E18" s="106">
        <v>0</v>
      </c>
      <c r="F18" s="106">
        <v>0</v>
      </c>
      <c r="G18" s="106">
        <v>0</v>
      </c>
      <c r="H18" s="106">
        <v>0</v>
      </c>
      <c r="I18" s="106">
        <v>0</v>
      </c>
      <c r="J18" s="106">
        <v>0</v>
      </c>
      <c r="K18" s="106">
        <v>0</v>
      </c>
      <c r="L18" s="106">
        <v>0</v>
      </c>
      <c r="M18" s="106">
        <v>0</v>
      </c>
      <c r="N18" s="106">
        <v>0</v>
      </c>
      <c r="O18" s="106">
        <v>0</v>
      </c>
      <c r="P18" s="106">
        <v>0</v>
      </c>
      <c r="Q18" s="106">
        <v>0</v>
      </c>
      <c r="R18" s="107">
        <f t="shared" si="0"/>
        <v>0</v>
      </c>
    </row>
    <row r="19" spans="1:18" ht="24" customHeight="1" x14ac:dyDescent="0.2">
      <c r="A19" s="351" t="s">
        <v>239</v>
      </c>
      <c r="B19" s="352"/>
      <c r="C19" s="352"/>
      <c r="D19" s="93">
        <v>14</v>
      </c>
      <c r="E19" s="106">
        <v>0</v>
      </c>
      <c r="F19" s="106">
        <v>0</v>
      </c>
      <c r="G19" s="106">
        <v>0</v>
      </c>
      <c r="H19" s="106">
        <v>0</v>
      </c>
      <c r="I19" s="106">
        <v>0</v>
      </c>
      <c r="J19" s="106">
        <v>0</v>
      </c>
      <c r="K19" s="106">
        <v>0</v>
      </c>
      <c r="L19" s="106">
        <v>0</v>
      </c>
      <c r="M19" s="106">
        <v>0</v>
      </c>
      <c r="N19" s="106">
        <v>0</v>
      </c>
      <c r="O19" s="106">
        <v>0</v>
      </c>
      <c r="P19" s="106">
        <v>0</v>
      </c>
      <c r="Q19" s="106">
        <v>0</v>
      </c>
      <c r="R19" s="107">
        <f t="shared" si="0"/>
        <v>0</v>
      </c>
    </row>
    <row r="20" spans="1:18" ht="24" customHeight="1" x14ac:dyDescent="0.2">
      <c r="A20" s="351" t="s">
        <v>240</v>
      </c>
      <c r="B20" s="352"/>
      <c r="C20" s="352"/>
      <c r="D20" s="93">
        <v>15</v>
      </c>
      <c r="E20" s="106">
        <v>0</v>
      </c>
      <c r="F20" s="106">
        <v>0</v>
      </c>
      <c r="G20" s="106">
        <v>0</v>
      </c>
      <c r="H20" s="106">
        <v>0</v>
      </c>
      <c r="I20" s="106">
        <v>0</v>
      </c>
      <c r="J20" s="106">
        <v>0</v>
      </c>
      <c r="K20" s="106">
        <v>0</v>
      </c>
      <c r="L20" s="106">
        <v>0</v>
      </c>
      <c r="M20" s="106">
        <v>0</v>
      </c>
      <c r="N20" s="106">
        <v>0</v>
      </c>
      <c r="O20" s="106">
        <v>0</v>
      </c>
      <c r="P20" s="106">
        <v>0</v>
      </c>
      <c r="Q20" s="106">
        <v>0</v>
      </c>
      <c r="R20" s="107">
        <f t="shared" si="0"/>
        <v>0</v>
      </c>
    </row>
    <row r="21" spans="1:18" x14ac:dyDescent="0.2">
      <c r="A21" s="356" t="s">
        <v>241</v>
      </c>
      <c r="B21" s="357"/>
      <c r="C21" s="357"/>
      <c r="D21" s="93">
        <v>16</v>
      </c>
      <c r="E21" s="106">
        <v>0</v>
      </c>
      <c r="F21" s="115">
        <v>0</v>
      </c>
      <c r="G21" s="115">
        <v>0</v>
      </c>
      <c r="H21" s="115">
        <v>0</v>
      </c>
      <c r="I21" s="115">
        <v>0</v>
      </c>
      <c r="J21" s="115">
        <v>837533903</v>
      </c>
      <c r="K21" s="115">
        <v>0</v>
      </c>
      <c r="L21" s="115">
        <v>0</v>
      </c>
      <c r="M21" s="115">
        <v>0</v>
      </c>
      <c r="N21" s="115">
        <f>-N9</f>
        <v>-752533903</v>
      </c>
      <c r="O21" s="115">
        <v>0</v>
      </c>
      <c r="P21" s="115">
        <v>0</v>
      </c>
      <c r="Q21" s="115">
        <v>0</v>
      </c>
      <c r="R21" s="107">
        <f t="shared" si="0"/>
        <v>85000000</v>
      </c>
    </row>
    <row r="22" spans="1:18" x14ac:dyDescent="0.2">
      <c r="A22" s="356" t="s">
        <v>242</v>
      </c>
      <c r="B22" s="357"/>
      <c r="C22" s="357"/>
      <c r="D22" s="93">
        <v>17</v>
      </c>
      <c r="E22" s="106">
        <v>0</v>
      </c>
      <c r="F22" s="106">
        <v>0</v>
      </c>
      <c r="G22" s="106">
        <v>0</v>
      </c>
      <c r="H22" s="106">
        <v>0</v>
      </c>
      <c r="I22" s="115">
        <v>0</v>
      </c>
      <c r="J22" s="115">
        <v>0</v>
      </c>
      <c r="K22" s="115">
        <v>0</v>
      </c>
      <c r="L22" s="115">
        <v>0</v>
      </c>
      <c r="M22" s="115">
        <v>0</v>
      </c>
      <c r="N22" s="115">
        <v>0</v>
      </c>
      <c r="O22" s="115">
        <v>0</v>
      </c>
      <c r="P22" s="115">
        <v>0</v>
      </c>
      <c r="Q22" s="115">
        <v>0</v>
      </c>
      <c r="R22" s="107">
        <f t="shared" si="0"/>
        <v>0</v>
      </c>
    </row>
    <row r="23" spans="1:18" ht="20.25" customHeight="1" x14ac:dyDescent="0.2">
      <c r="A23" s="356" t="s">
        <v>243</v>
      </c>
      <c r="B23" s="357"/>
      <c r="C23" s="357"/>
      <c r="D23" s="93">
        <v>18</v>
      </c>
      <c r="E23" s="106">
        <v>0</v>
      </c>
      <c r="F23" s="106">
        <v>0</v>
      </c>
      <c r="G23" s="106">
        <v>0</v>
      </c>
      <c r="H23" s="106">
        <v>0</v>
      </c>
      <c r="I23" s="106">
        <f>-14021071-1</f>
        <v>-14021072</v>
      </c>
      <c r="J23" s="115">
        <v>-76134418</v>
      </c>
      <c r="K23" s="115">
        <v>0</v>
      </c>
      <c r="L23" s="115">
        <v>0</v>
      </c>
      <c r="M23" s="115">
        <v>0</v>
      </c>
      <c r="N23" s="115">
        <v>0</v>
      </c>
      <c r="O23" s="115">
        <v>0</v>
      </c>
      <c r="P23" s="115">
        <v>0</v>
      </c>
      <c r="Q23" s="115">
        <v>0</v>
      </c>
      <c r="R23" s="107">
        <f t="shared" si="0"/>
        <v>-90155490</v>
      </c>
    </row>
    <row r="24" spans="1:18" x14ac:dyDescent="0.2">
      <c r="A24" s="356" t="s">
        <v>244</v>
      </c>
      <c r="B24" s="357"/>
      <c r="C24" s="357"/>
      <c r="D24" s="93">
        <v>19</v>
      </c>
      <c r="E24" s="106">
        <v>0</v>
      </c>
      <c r="F24" s="106">
        <v>0</v>
      </c>
      <c r="G24" s="106">
        <v>0</v>
      </c>
      <c r="H24" s="106">
        <v>0</v>
      </c>
      <c r="I24" s="106">
        <v>-68140079</v>
      </c>
      <c r="J24" s="115">
        <v>0</v>
      </c>
      <c r="K24" s="115">
        <v>0</v>
      </c>
      <c r="L24" s="115">
        <v>0</v>
      </c>
      <c r="M24" s="115">
        <v>0</v>
      </c>
      <c r="N24" s="115">
        <v>171343434</v>
      </c>
      <c r="O24" s="115">
        <v>0</v>
      </c>
      <c r="P24" s="115">
        <v>0</v>
      </c>
      <c r="Q24" s="115">
        <v>0</v>
      </c>
      <c r="R24" s="107">
        <f t="shared" si="0"/>
        <v>103203355</v>
      </c>
    </row>
    <row r="25" spans="1:18" ht="20.25" customHeight="1" x14ac:dyDescent="0.2">
      <c r="A25" s="356" t="s">
        <v>245</v>
      </c>
      <c r="B25" s="357"/>
      <c r="C25" s="357"/>
      <c r="D25" s="93">
        <v>20</v>
      </c>
      <c r="E25" s="106">
        <v>0</v>
      </c>
      <c r="F25" s="106">
        <v>0</v>
      </c>
      <c r="G25" s="106">
        <v>0</v>
      </c>
      <c r="H25" s="106">
        <v>0</v>
      </c>
      <c r="I25" s="115">
        <v>0</v>
      </c>
      <c r="J25" s="115">
        <v>-72412329</v>
      </c>
      <c r="K25" s="115">
        <v>0</v>
      </c>
      <c r="L25" s="115">
        <v>0</v>
      </c>
      <c r="M25" s="115">
        <v>0</v>
      </c>
      <c r="N25" s="115">
        <v>0</v>
      </c>
      <c r="O25" s="115">
        <v>0</v>
      </c>
      <c r="P25" s="115">
        <v>0</v>
      </c>
      <c r="Q25" s="115">
        <v>0</v>
      </c>
      <c r="R25" s="107">
        <f t="shared" si="0"/>
        <v>-72412329</v>
      </c>
    </row>
    <row r="26" spans="1:18" x14ac:dyDescent="0.2">
      <c r="A26" s="360" t="s">
        <v>246</v>
      </c>
      <c r="B26" s="360"/>
      <c r="C26" s="360"/>
      <c r="D26" s="95">
        <v>21</v>
      </c>
      <c r="E26" s="116">
        <f>SUM(E9:E25)</f>
        <v>1698417500</v>
      </c>
      <c r="F26" s="116">
        <f t="shared" ref="F26:Q26" si="2">SUM(F9:F25)</f>
        <v>1801343055</v>
      </c>
      <c r="G26" s="116">
        <f t="shared" si="2"/>
        <v>0</v>
      </c>
      <c r="H26" s="116">
        <f t="shared" si="2"/>
        <v>0</v>
      </c>
      <c r="I26" s="116">
        <f t="shared" si="2"/>
        <v>231834593</v>
      </c>
      <c r="J26" s="116">
        <f t="shared" si="2"/>
        <v>4421256866</v>
      </c>
      <c r="K26" s="116">
        <f t="shared" si="2"/>
        <v>0</v>
      </c>
      <c r="L26" s="116">
        <f t="shared" si="2"/>
        <v>84921058</v>
      </c>
      <c r="M26" s="116">
        <f t="shared" si="2"/>
        <v>0</v>
      </c>
      <c r="N26" s="116">
        <f t="shared" si="2"/>
        <v>171343434</v>
      </c>
      <c r="O26" s="116">
        <f t="shared" si="2"/>
        <v>0</v>
      </c>
      <c r="P26" s="116">
        <f t="shared" si="2"/>
        <v>0</v>
      </c>
      <c r="Q26" s="116">
        <f t="shared" si="2"/>
        <v>0</v>
      </c>
      <c r="R26" s="107">
        <f t="shared" si="0"/>
        <v>8409116506</v>
      </c>
    </row>
    <row r="27" spans="1:18" ht="21" customHeight="1" x14ac:dyDescent="0.2">
      <c r="A27" s="5"/>
      <c r="B27" s="6"/>
      <c r="C27" s="6"/>
      <c r="D27" s="7"/>
      <c r="E27" s="108"/>
      <c r="F27" s="108"/>
      <c r="G27" s="108"/>
      <c r="H27" s="108"/>
      <c r="I27" s="108"/>
      <c r="J27" s="108"/>
      <c r="K27" s="108"/>
      <c r="L27" s="108"/>
      <c r="M27" s="108"/>
      <c r="N27" s="108"/>
      <c r="O27" s="108"/>
      <c r="P27" s="108"/>
      <c r="Q27" s="108"/>
      <c r="R27" s="108"/>
    </row>
  </sheetData>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6">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Invalid entry" error="You can enter only (positive or negative) whole numbers" sqref="R6:R27 E6:Q9 E27:Q27">
      <formula1>9999999999</formula1>
    </dataValidation>
    <dataValidation type="whole" operator="notEqual" allowBlank="1" showInputMessage="1" showErrorMessage="1" errorTitle="Neispravan unos" error="Unose se samo cjelobrojne (pozitivne ili negativne) vrijednosti" sqref="I24:I26 F10:Q15 E10:E26 I16:I22 J16:Q26 F16:H26">
      <formula1>9999999999</formula1>
    </dataValidation>
  </dataValidations>
  <pageMargins left="0.75" right="0.75" top="0.96572916666666664" bottom="1" header="0.5" footer="0.5"/>
  <pageSetup paperSize="9" scale="73" orientation="landscape" r:id="rId1"/>
  <headerFooter>
    <oddHeader>&amp;L&amp;G</oddHeader>
  </headerFooter>
  <rowBreaks count="1" manualBreakCount="1">
    <brk id="2" max="1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3"/>
  <sheetViews>
    <sheetView zoomScaleNormal="100" zoomScaleSheetLayoutView="100" workbookViewId="0">
      <selection activeCell="B41" sqref="B41"/>
    </sheetView>
  </sheetViews>
  <sheetFormatPr defaultRowHeight="12.75" x14ac:dyDescent="0.2"/>
  <cols>
    <col min="1" max="1" width="37.7109375" style="118" bestFit="1" customWidth="1"/>
    <col min="2" max="2" width="20.5703125" style="118" customWidth="1"/>
    <col min="3" max="3" width="18.5703125" style="118" customWidth="1"/>
    <col min="4" max="4" width="23.28515625" style="118" customWidth="1"/>
    <col min="5" max="5" width="15.42578125" style="118" bestFit="1" customWidth="1"/>
    <col min="6" max="6" width="15.140625" style="118" customWidth="1"/>
    <col min="7" max="7" width="34.85546875" style="118" bestFit="1" customWidth="1"/>
    <col min="8" max="8" width="14.85546875" style="118" bestFit="1" customWidth="1"/>
    <col min="9" max="9" width="15" style="118" bestFit="1" customWidth="1"/>
    <col min="10" max="10" width="13.5703125" style="118" bestFit="1" customWidth="1"/>
    <col min="11" max="11" width="15" style="118" bestFit="1" customWidth="1"/>
    <col min="12" max="12" width="14.85546875" style="118" bestFit="1" customWidth="1"/>
    <col min="13" max="13" width="16.28515625" style="118" customWidth="1"/>
    <col min="14" max="14" width="13.85546875" style="118" bestFit="1" customWidth="1"/>
    <col min="15" max="16384" width="9.140625" style="118"/>
  </cols>
  <sheetData>
    <row r="1" spans="1:7" ht="12.75" customHeight="1" x14ac:dyDescent="0.2">
      <c r="A1" s="367" t="s">
        <v>325</v>
      </c>
      <c r="B1" s="367"/>
      <c r="C1" s="367"/>
      <c r="D1" s="367"/>
      <c r="E1" s="367"/>
      <c r="F1" s="367"/>
      <c r="G1" s="367"/>
    </row>
    <row r="2" spans="1:7" x14ac:dyDescent="0.2">
      <c r="A2" s="367"/>
      <c r="B2" s="367"/>
      <c r="C2" s="367"/>
      <c r="D2" s="367"/>
      <c r="E2" s="367"/>
      <c r="F2" s="367"/>
      <c r="G2" s="367"/>
    </row>
    <row r="3" spans="1:7" x14ac:dyDescent="0.2">
      <c r="A3" s="367"/>
      <c r="B3" s="367"/>
      <c r="C3" s="367"/>
      <c r="D3" s="367"/>
      <c r="E3" s="367"/>
      <c r="F3" s="367"/>
      <c r="G3" s="367"/>
    </row>
    <row r="4" spans="1:7" x14ac:dyDescent="0.2">
      <c r="A4" s="367"/>
      <c r="B4" s="367"/>
      <c r="C4" s="367"/>
      <c r="D4" s="367"/>
      <c r="E4" s="367"/>
      <c r="F4" s="367"/>
      <c r="G4" s="367"/>
    </row>
    <row r="5" spans="1:7" x14ac:dyDescent="0.2">
      <c r="A5" s="367"/>
      <c r="B5" s="367"/>
      <c r="C5" s="367"/>
      <c r="D5" s="367"/>
      <c r="E5" s="367"/>
      <c r="F5" s="367"/>
      <c r="G5" s="367"/>
    </row>
    <row r="6" spans="1:7" x14ac:dyDescent="0.2">
      <c r="A6" s="367"/>
      <c r="B6" s="367"/>
      <c r="C6" s="367"/>
      <c r="D6" s="367"/>
      <c r="E6" s="367"/>
      <c r="F6" s="367"/>
      <c r="G6" s="367"/>
    </row>
    <row r="7" spans="1:7" x14ac:dyDescent="0.2">
      <c r="A7" s="367"/>
      <c r="B7" s="367"/>
      <c r="C7" s="367"/>
      <c r="D7" s="367"/>
      <c r="E7" s="367"/>
      <c r="F7" s="367"/>
      <c r="G7" s="367"/>
    </row>
    <row r="8" spans="1:7" x14ac:dyDescent="0.2">
      <c r="A8" s="367"/>
      <c r="B8" s="367"/>
      <c r="C8" s="367"/>
      <c r="D8" s="367"/>
      <c r="E8" s="367"/>
      <c r="F8" s="367"/>
      <c r="G8" s="367"/>
    </row>
    <row r="9" spans="1:7" x14ac:dyDescent="0.2">
      <c r="A9" s="367"/>
      <c r="B9" s="367"/>
      <c r="C9" s="367"/>
      <c r="D9" s="367"/>
      <c r="E9" s="367"/>
      <c r="F9" s="367"/>
      <c r="G9" s="367"/>
    </row>
    <row r="10" spans="1:7" x14ac:dyDescent="0.2">
      <c r="A10" s="367"/>
      <c r="B10" s="367"/>
      <c r="C10" s="367"/>
      <c r="D10" s="367"/>
      <c r="E10" s="367"/>
      <c r="F10" s="367"/>
      <c r="G10" s="367"/>
    </row>
    <row r="11" spans="1:7" x14ac:dyDescent="0.2">
      <c r="A11" s="367"/>
      <c r="B11" s="367"/>
      <c r="C11" s="367"/>
      <c r="D11" s="367"/>
      <c r="E11" s="367"/>
      <c r="F11" s="367"/>
      <c r="G11" s="367"/>
    </row>
    <row r="12" spans="1:7" x14ac:dyDescent="0.2">
      <c r="A12" s="367"/>
      <c r="B12" s="367"/>
      <c r="C12" s="367"/>
      <c r="D12" s="367"/>
      <c r="E12" s="367"/>
      <c r="F12" s="367"/>
      <c r="G12" s="367"/>
    </row>
    <row r="13" spans="1:7" x14ac:dyDescent="0.2">
      <c r="A13" s="367"/>
      <c r="B13" s="367"/>
      <c r="C13" s="367"/>
      <c r="D13" s="367"/>
      <c r="E13" s="367"/>
      <c r="F13" s="367"/>
      <c r="G13" s="367"/>
    </row>
    <row r="14" spans="1:7" x14ac:dyDescent="0.2">
      <c r="A14" s="367"/>
      <c r="B14" s="367"/>
      <c r="C14" s="367"/>
      <c r="D14" s="367"/>
      <c r="E14" s="367"/>
      <c r="F14" s="367"/>
      <c r="G14" s="367"/>
    </row>
    <row r="15" spans="1:7" x14ac:dyDescent="0.2">
      <c r="A15" s="367"/>
      <c r="B15" s="367"/>
      <c r="C15" s="367"/>
      <c r="D15" s="367"/>
      <c r="E15" s="367"/>
      <c r="F15" s="367"/>
      <c r="G15" s="367"/>
    </row>
    <row r="16" spans="1:7" x14ac:dyDescent="0.2">
      <c r="A16" s="367"/>
      <c r="B16" s="367"/>
      <c r="C16" s="367"/>
      <c r="D16" s="367"/>
      <c r="E16" s="367"/>
      <c r="F16" s="367"/>
      <c r="G16" s="367"/>
    </row>
    <row r="17" spans="1:7" x14ac:dyDescent="0.2">
      <c r="A17" s="367"/>
      <c r="B17" s="367"/>
      <c r="C17" s="367"/>
      <c r="D17" s="367"/>
      <c r="E17" s="367"/>
      <c r="F17" s="367"/>
      <c r="G17" s="367"/>
    </row>
    <row r="18" spans="1:7" x14ac:dyDescent="0.2">
      <c r="A18" s="367"/>
      <c r="B18" s="367"/>
      <c r="C18" s="367"/>
      <c r="D18" s="367"/>
      <c r="E18" s="367"/>
      <c r="F18" s="367"/>
      <c r="G18" s="367"/>
    </row>
    <row r="19" spans="1:7" x14ac:dyDescent="0.2">
      <c r="A19" s="367"/>
      <c r="B19" s="367"/>
      <c r="C19" s="367"/>
      <c r="D19" s="367"/>
      <c r="E19" s="367"/>
      <c r="F19" s="367"/>
      <c r="G19" s="367"/>
    </row>
    <row r="20" spans="1:7" x14ac:dyDescent="0.2">
      <c r="A20" s="367"/>
      <c r="B20" s="367"/>
      <c r="C20" s="367"/>
      <c r="D20" s="367"/>
      <c r="E20" s="367"/>
      <c r="F20" s="367"/>
      <c r="G20" s="367"/>
    </row>
    <row r="21" spans="1:7" x14ac:dyDescent="0.2">
      <c r="A21" s="367"/>
      <c r="B21" s="367"/>
      <c r="C21" s="367"/>
      <c r="D21" s="367"/>
      <c r="E21" s="367"/>
      <c r="F21" s="367"/>
      <c r="G21" s="367"/>
    </row>
    <row r="22" spans="1:7" x14ac:dyDescent="0.2">
      <c r="A22" s="367"/>
      <c r="B22" s="367"/>
      <c r="C22" s="367"/>
      <c r="D22" s="367"/>
      <c r="E22" s="367"/>
      <c r="F22" s="367"/>
      <c r="G22" s="367"/>
    </row>
    <row r="23" spans="1:7" x14ac:dyDescent="0.2">
      <c r="A23" s="367"/>
      <c r="B23" s="367"/>
      <c r="C23" s="367"/>
      <c r="D23" s="367"/>
      <c r="E23" s="367"/>
      <c r="F23" s="367"/>
      <c r="G23" s="367"/>
    </row>
    <row r="24" spans="1:7" ht="7.5" customHeight="1" x14ac:dyDescent="0.2">
      <c r="A24" s="367"/>
      <c r="B24" s="367"/>
      <c r="C24" s="367"/>
      <c r="D24" s="367"/>
      <c r="E24" s="367"/>
      <c r="F24" s="367"/>
      <c r="G24" s="367"/>
    </row>
    <row r="25" spans="1:7" x14ac:dyDescent="0.2">
      <c r="A25" s="367"/>
      <c r="B25" s="367"/>
      <c r="C25" s="367"/>
      <c r="D25" s="367"/>
      <c r="E25" s="367"/>
      <c r="F25" s="367"/>
      <c r="G25" s="367"/>
    </row>
    <row r="26" spans="1:7" x14ac:dyDescent="0.2">
      <c r="A26" s="367"/>
      <c r="B26" s="367"/>
      <c r="C26" s="367"/>
      <c r="D26" s="367"/>
      <c r="E26" s="367"/>
      <c r="F26" s="367"/>
      <c r="G26" s="367"/>
    </row>
    <row r="27" spans="1:7" x14ac:dyDescent="0.2">
      <c r="A27" s="367"/>
      <c r="B27" s="367"/>
      <c r="C27" s="367"/>
      <c r="D27" s="367"/>
      <c r="E27" s="367"/>
      <c r="F27" s="367"/>
      <c r="G27" s="367"/>
    </row>
    <row r="28" spans="1:7" x14ac:dyDescent="0.2">
      <c r="A28" s="367"/>
      <c r="B28" s="367"/>
      <c r="C28" s="367"/>
      <c r="D28" s="367"/>
      <c r="E28" s="367"/>
      <c r="F28" s="367"/>
      <c r="G28" s="367"/>
    </row>
    <row r="29" spans="1:7" x14ac:dyDescent="0.2">
      <c r="A29" s="367"/>
      <c r="B29" s="367"/>
      <c r="C29" s="367"/>
      <c r="D29" s="367"/>
      <c r="E29" s="367"/>
      <c r="F29" s="367"/>
      <c r="G29" s="367"/>
    </row>
    <row r="30" spans="1:7" x14ac:dyDescent="0.2">
      <c r="A30" s="367"/>
      <c r="B30" s="367"/>
      <c r="C30" s="367"/>
      <c r="D30" s="367"/>
      <c r="E30" s="367"/>
      <c r="F30" s="367"/>
      <c r="G30" s="367"/>
    </row>
    <row r="31" spans="1:7" x14ac:dyDescent="0.2">
      <c r="A31" s="367"/>
      <c r="B31" s="367"/>
      <c r="C31" s="367"/>
      <c r="D31" s="367"/>
      <c r="E31" s="367"/>
      <c r="F31" s="367"/>
      <c r="G31" s="367"/>
    </row>
    <row r="32" spans="1:7" x14ac:dyDescent="0.2">
      <c r="A32" s="367"/>
      <c r="B32" s="367"/>
      <c r="C32" s="367"/>
      <c r="D32" s="367"/>
      <c r="E32" s="367"/>
      <c r="F32" s="367"/>
      <c r="G32" s="367"/>
    </row>
    <row r="33" spans="1:15" x14ac:dyDescent="0.2">
      <c r="A33" s="367"/>
      <c r="B33" s="367"/>
      <c r="C33" s="367"/>
      <c r="D33" s="367"/>
      <c r="E33" s="367"/>
      <c r="F33" s="367"/>
      <c r="G33" s="367"/>
    </row>
    <row r="34" spans="1:15" x14ac:dyDescent="0.2">
      <c r="A34" s="367"/>
      <c r="B34" s="367"/>
      <c r="C34" s="367"/>
      <c r="D34" s="367"/>
      <c r="E34" s="367"/>
      <c r="F34" s="367"/>
      <c r="G34" s="367"/>
    </row>
    <row r="35" spans="1:15" x14ac:dyDescent="0.2">
      <c r="A35" s="367"/>
      <c r="B35" s="367"/>
      <c r="C35" s="367"/>
      <c r="D35" s="367"/>
      <c r="E35" s="367"/>
      <c r="F35" s="367"/>
      <c r="G35" s="367"/>
    </row>
    <row r="36" spans="1:15" x14ac:dyDescent="0.2">
      <c r="A36" s="367"/>
      <c r="B36" s="367"/>
      <c r="C36" s="367"/>
      <c r="D36" s="367"/>
      <c r="E36" s="367"/>
      <c r="F36" s="367"/>
      <c r="G36" s="367"/>
    </row>
    <row r="37" spans="1:15" x14ac:dyDescent="0.2">
      <c r="A37" s="119"/>
      <c r="B37" s="119"/>
      <c r="C37" s="119"/>
      <c r="D37" s="119"/>
      <c r="E37" s="119"/>
      <c r="F37" s="119"/>
      <c r="G37" s="119"/>
    </row>
    <row r="38" spans="1:15" x14ac:dyDescent="0.2">
      <c r="A38" s="119"/>
      <c r="B38" s="119"/>
      <c r="C38" s="119"/>
      <c r="D38" s="119"/>
      <c r="E38" s="119"/>
      <c r="F38" s="119"/>
      <c r="G38" s="119"/>
    </row>
    <row r="39" spans="1:15" x14ac:dyDescent="0.2">
      <c r="A39" s="141"/>
      <c r="B39" s="141"/>
      <c r="C39" s="141"/>
      <c r="D39" s="141"/>
      <c r="E39" s="141"/>
      <c r="F39" s="141"/>
      <c r="G39" s="141"/>
      <c r="H39" s="130"/>
      <c r="I39" s="130"/>
      <c r="J39" s="130"/>
      <c r="K39" s="130"/>
      <c r="L39" s="130"/>
      <c r="M39" s="130"/>
      <c r="N39" s="130"/>
      <c r="O39" s="130"/>
    </row>
    <row r="40" spans="1:15" x14ac:dyDescent="0.2">
      <c r="A40" s="152"/>
      <c r="B40" s="130"/>
      <c r="C40" s="130"/>
      <c r="D40" s="130"/>
      <c r="E40" s="130"/>
      <c r="F40" s="130"/>
      <c r="G40" s="130"/>
      <c r="H40" s="130"/>
      <c r="I40" s="130"/>
      <c r="J40" s="130"/>
      <c r="K40" s="130"/>
      <c r="L40" s="130"/>
      <c r="M40" s="130"/>
      <c r="N40" s="130"/>
      <c r="O40" s="130"/>
    </row>
    <row r="41" spans="1:15" x14ac:dyDescent="0.2">
      <c r="A41" s="153"/>
      <c r="B41" s="130"/>
      <c r="C41" s="130"/>
      <c r="D41" s="130"/>
      <c r="E41" s="130"/>
      <c r="F41" s="130"/>
      <c r="G41" s="130"/>
      <c r="H41" s="130"/>
      <c r="I41" s="130"/>
      <c r="J41" s="130"/>
      <c r="K41" s="130"/>
      <c r="L41" s="130"/>
      <c r="M41" s="130"/>
      <c r="N41" s="130"/>
      <c r="O41" s="130"/>
    </row>
    <row r="42" spans="1:15" x14ac:dyDescent="0.2">
      <c r="A42" s="368"/>
      <c r="B42" s="368"/>
      <c r="C42" s="368"/>
      <c r="D42" s="368"/>
      <c r="E42" s="368"/>
      <c r="F42" s="368"/>
      <c r="G42" s="368"/>
      <c r="H42" s="368"/>
      <c r="I42" s="130"/>
      <c r="J42" s="130"/>
      <c r="K42" s="130"/>
      <c r="L42" s="130"/>
      <c r="M42" s="130"/>
      <c r="N42" s="130"/>
      <c r="O42" s="130"/>
    </row>
    <row r="43" spans="1:15" x14ac:dyDescent="0.2">
      <c r="A43" s="131"/>
      <c r="B43" s="131"/>
      <c r="C43" s="131"/>
      <c r="D43" s="131"/>
      <c r="E43" s="131"/>
      <c r="F43" s="131"/>
      <c r="G43" s="131"/>
      <c r="H43" s="131"/>
      <c r="I43" s="130"/>
      <c r="J43" s="130"/>
      <c r="K43" s="130"/>
      <c r="L43" s="130"/>
      <c r="M43" s="130"/>
      <c r="N43" s="130"/>
      <c r="O43" s="130"/>
    </row>
    <row r="44" spans="1:15" x14ac:dyDescent="0.2">
      <c r="A44" s="135"/>
      <c r="B44" s="154"/>
      <c r="C44" s="155"/>
      <c r="D44" s="135"/>
      <c r="E44" s="155"/>
      <c r="F44" s="155"/>
      <c r="G44" s="135"/>
      <c r="H44" s="130"/>
      <c r="I44" s="130"/>
      <c r="J44" s="130"/>
      <c r="K44" s="130"/>
      <c r="L44" s="130"/>
      <c r="M44" s="130"/>
      <c r="N44" s="130"/>
      <c r="O44" s="130"/>
    </row>
    <row r="45" spans="1:15" x14ac:dyDescent="0.2">
      <c r="A45" s="156"/>
      <c r="B45" s="157"/>
      <c r="C45" s="157"/>
      <c r="D45" s="156"/>
      <c r="E45" s="158"/>
      <c r="F45" s="158"/>
      <c r="G45" s="156"/>
      <c r="H45" s="130"/>
      <c r="I45" s="130"/>
      <c r="J45" s="130"/>
      <c r="K45" s="130"/>
      <c r="L45" s="130"/>
      <c r="M45" s="130"/>
      <c r="N45" s="130"/>
      <c r="O45" s="130"/>
    </row>
    <row r="46" spans="1:15" x14ac:dyDescent="0.2">
      <c r="A46" s="156"/>
      <c r="B46" s="157"/>
      <c r="C46" s="157"/>
      <c r="D46" s="156"/>
      <c r="E46" s="158"/>
      <c r="F46" s="158"/>
      <c r="G46" s="156"/>
      <c r="H46" s="130"/>
      <c r="I46" s="130"/>
      <c r="J46" s="130"/>
      <c r="K46" s="130"/>
      <c r="L46" s="130"/>
      <c r="M46" s="130"/>
      <c r="N46" s="130"/>
      <c r="O46" s="130"/>
    </row>
    <row r="47" spans="1:15" x14ac:dyDescent="0.2">
      <c r="A47" s="156"/>
      <c r="B47" s="157"/>
      <c r="C47" s="157"/>
      <c r="D47" s="156"/>
      <c r="E47" s="158"/>
      <c r="F47" s="158"/>
      <c r="G47" s="156"/>
      <c r="H47" s="130"/>
      <c r="I47" s="130"/>
      <c r="J47" s="130"/>
      <c r="K47" s="130"/>
      <c r="L47" s="130"/>
      <c r="M47" s="130"/>
      <c r="N47" s="130"/>
      <c r="O47" s="130"/>
    </row>
    <row r="48" spans="1:15" ht="12.75" customHeight="1" x14ac:dyDescent="0.2">
      <c r="A48" s="156"/>
      <c r="B48" s="157"/>
      <c r="C48" s="157"/>
      <c r="D48" s="156"/>
      <c r="E48" s="158"/>
      <c r="F48" s="158"/>
      <c r="G48" s="156"/>
      <c r="H48" s="130"/>
      <c r="I48" s="130"/>
      <c r="J48" s="130"/>
      <c r="K48" s="130"/>
      <c r="L48" s="130"/>
      <c r="M48" s="130"/>
      <c r="N48" s="130"/>
      <c r="O48" s="130"/>
    </row>
    <row r="49" spans="1:15" x14ac:dyDescent="0.2">
      <c r="A49" s="156"/>
      <c r="B49" s="157"/>
      <c r="C49" s="157"/>
      <c r="D49" s="156"/>
      <c r="E49" s="158"/>
      <c r="F49" s="158"/>
      <c r="G49" s="156"/>
      <c r="H49" s="130"/>
      <c r="I49" s="130"/>
      <c r="J49" s="130"/>
      <c r="K49" s="130"/>
      <c r="L49" s="130"/>
      <c r="M49" s="130"/>
      <c r="N49" s="130"/>
      <c r="O49" s="130"/>
    </row>
    <row r="50" spans="1:15" x14ac:dyDescent="0.2">
      <c r="A50" s="156"/>
      <c r="B50" s="157"/>
      <c r="C50" s="157"/>
      <c r="D50" s="156"/>
      <c r="E50" s="158"/>
      <c r="F50" s="158"/>
      <c r="G50" s="156"/>
      <c r="H50" s="130"/>
      <c r="I50" s="130"/>
      <c r="J50" s="130"/>
      <c r="K50" s="130"/>
      <c r="L50" s="130"/>
      <c r="M50" s="130"/>
      <c r="N50" s="130"/>
      <c r="O50" s="130"/>
    </row>
    <row r="51" spans="1:15" x14ac:dyDescent="0.2">
      <c r="A51" s="156"/>
      <c r="B51" s="157"/>
      <c r="C51" s="157"/>
      <c r="D51" s="156"/>
      <c r="E51" s="158"/>
      <c r="F51" s="158"/>
      <c r="G51" s="156"/>
      <c r="H51" s="130"/>
      <c r="I51" s="130"/>
      <c r="J51" s="130"/>
      <c r="K51" s="130"/>
      <c r="L51" s="130"/>
      <c r="M51" s="130"/>
      <c r="N51" s="130"/>
      <c r="O51" s="130"/>
    </row>
    <row r="52" spans="1:15" x14ac:dyDescent="0.2">
      <c r="A52" s="156"/>
      <c r="B52" s="157"/>
      <c r="C52" s="157"/>
      <c r="D52" s="156"/>
      <c r="E52" s="158"/>
      <c r="F52" s="158"/>
      <c r="G52" s="156"/>
      <c r="H52" s="130"/>
      <c r="I52" s="130"/>
      <c r="J52" s="130"/>
      <c r="K52" s="130"/>
      <c r="L52" s="130"/>
      <c r="M52" s="130"/>
      <c r="N52" s="130"/>
      <c r="O52" s="130"/>
    </row>
    <row r="53" spans="1:15" x14ac:dyDescent="0.2">
      <c r="A53" s="156"/>
      <c r="B53" s="157"/>
      <c r="C53" s="157"/>
      <c r="D53" s="156"/>
      <c r="E53" s="158"/>
      <c r="F53" s="158"/>
      <c r="G53" s="156"/>
      <c r="H53" s="130"/>
      <c r="I53" s="130"/>
      <c r="J53" s="130"/>
      <c r="K53" s="130"/>
      <c r="L53" s="130"/>
      <c r="M53" s="130"/>
      <c r="N53" s="130"/>
      <c r="O53" s="130"/>
    </row>
    <row r="54" spans="1:15" x14ac:dyDescent="0.2">
      <c r="A54" s="156"/>
      <c r="B54" s="157"/>
      <c r="C54" s="157"/>
      <c r="D54" s="156"/>
      <c r="E54" s="158"/>
      <c r="F54" s="158"/>
      <c r="G54" s="156"/>
      <c r="H54" s="130"/>
      <c r="I54" s="130"/>
      <c r="J54" s="130"/>
      <c r="K54" s="130"/>
      <c r="L54" s="130"/>
      <c r="M54" s="130"/>
      <c r="N54" s="130"/>
      <c r="O54" s="130"/>
    </row>
    <row r="55" spans="1:15" x14ac:dyDescent="0.2">
      <c r="A55" s="156"/>
      <c r="B55" s="157"/>
      <c r="C55" s="157"/>
      <c r="D55" s="156"/>
      <c r="E55" s="158"/>
      <c r="F55" s="158"/>
      <c r="G55" s="156"/>
      <c r="H55" s="130"/>
      <c r="I55" s="130"/>
      <c r="J55" s="130"/>
      <c r="K55" s="130"/>
      <c r="L55" s="130"/>
      <c r="M55" s="130"/>
      <c r="N55" s="130"/>
      <c r="O55" s="130"/>
    </row>
    <row r="56" spans="1:15" x14ac:dyDescent="0.2">
      <c r="A56" s="156"/>
      <c r="B56" s="157"/>
      <c r="C56" s="157"/>
      <c r="D56" s="156"/>
      <c r="E56" s="158"/>
      <c r="F56" s="158"/>
      <c r="G56" s="156"/>
      <c r="H56" s="130"/>
      <c r="I56" s="130"/>
      <c r="J56" s="130"/>
      <c r="K56" s="130"/>
      <c r="L56" s="130"/>
      <c r="M56" s="130"/>
      <c r="N56" s="130"/>
      <c r="O56" s="130"/>
    </row>
    <row r="57" spans="1:15" x14ac:dyDescent="0.2">
      <c r="A57" s="135"/>
      <c r="B57" s="159"/>
      <c r="C57" s="160"/>
      <c r="D57" s="160"/>
      <c r="E57" s="160"/>
      <c r="F57" s="160"/>
      <c r="G57" s="160"/>
      <c r="H57" s="130"/>
      <c r="I57" s="130"/>
      <c r="J57" s="130"/>
      <c r="K57" s="130"/>
      <c r="L57" s="130"/>
      <c r="M57" s="130"/>
      <c r="N57" s="130"/>
      <c r="O57" s="130"/>
    </row>
    <row r="58" spans="1:15" x14ac:dyDescent="0.2">
      <c r="A58" s="160"/>
      <c r="B58" s="159"/>
      <c r="C58" s="160"/>
      <c r="D58" s="160"/>
      <c r="E58" s="160"/>
      <c r="F58" s="160"/>
      <c r="G58" s="160"/>
      <c r="H58" s="130"/>
      <c r="I58" s="130"/>
      <c r="J58" s="130"/>
      <c r="K58" s="130"/>
      <c r="L58" s="130"/>
      <c r="M58" s="130"/>
      <c r="N58" s="130"/>
      <c r="O58" s="130"/>
    </row>
    <row r="59" spans="1:15" x14ac:dyDescent="0.2">
      <c r="A59" s="141"/>
      <c r="B59" s="141"/>
      <c r="C59" s="141"/>
      <c r="D59" s="141"/>
      <c r="E59" s="141"/>
      <c r="F59" s="141"/>
      <c r="G59" s="141"/>
      <c r="H59" s="130"/>
      <c r="I59" s="130"/>
      <c r="J59" s="130"/>
      <c r="K59" s="130"/>
      <c r="L59" s="130"/>
      <c r="M59" s="130"/>
      <c r="N59" s="130"/>
      <c r="O59" s="130"/>
    </row>
    <row r="60" spans="1:15" x14ac:dyDescent="0.2">
      <c r="A60" s="161"/>
      <c r="B60" s="141"/>
      <c r="C60" s="141"/>
      <c r="D60" s="141"/>
      <c r="E60" s="141"/>
      <c r="F60" s="141"/>
      <c r="G60" s="141"/>
      <c r="H60" s="130"/>
      <c r="I60" s="130"/>
      <c r="J60" s="130"/>
      <c r="K60" s="130"/>
      <c r="L60" s="130"/>
      <c r="M60" s="130"/>
      <c r="N60" s="130"/>
      <c r="O60" s="130"/>
    </row>
    <row r="61" spans="1:15" x14ac:dyDescent="0.2">
      <c r="A61" s="141"/>
      <c r="B61" s="141"/>
      <c r="C61" s="141"/>
      <c r="D61" s="141"/>
      <c r="E61" s="141"/>
      <c r="F61" s="141"/>
      <c r="G61" s="141"/>
      <c r="H61" s="130"/>
      <c r="I61" s="130"/>
      <c r="J61" s="130"/>
      <c r="K61" s="130"/>
      <c r="L61" s="130"/>
      <c r="M61" s="130"/>
      <c r="N61" s="130"/>
      <c r="O61" s="130"/>
    </row>
    <row r="62" spans="1:15" x14ac:dyDescent="0.2">
      <c r="A62" s="141"/>
      <c r="B62" s="141"/>
      <c r="C62" s="141"/>
      <c r="D62" s="141"/>
      <c r="E62" s="141"/>
      <c r="F62" s="141"/>
      <c r="G62" s="141"/>
      <c r="H62" s="130"/>
      <c r="I62" s="130"/>
      <c r="J62" s="130"/>
      <c r="K62" s="130"/>
      <c r="L62" s="130"/>
      <c r="M62" s="130"/>
      <c r="N62" s="130"/>
      <c r="O62" s="130"/>
    </row>
    <row r="63" spans="1:15" x14ac:dyDescent="0.2">
      <c r="A63" s="141"/>
      <c r="B63" s="141"/>
      <c r="C63" s="141"/>
      <c r="D63" s="141"/>
      <c r="E63" s="141"/>
      <c r="F63" s="141"/>
      <c r="G63" s="141"/>
      <c r="H63" s="130"/>
      <c r="I63" s="130"/>
      <c r="J63" s="130"/>
      <c r="K63" s="130"/>
      <c r="L63" s="130"/>
      <c r="M63" s="130"/>
      <c r="N63" s="130"/>
      <c r="O63" s="130"/>
    </row>
    <row r="64" spans="1:15" ht="15.75" x14ac:dyDescent="0.2">
      <c r="A64" s="129"/>
      <c r="B64" s="130"/>
      <c r="C64" s="130"/>
      <c r="D64" s="130"/>
      <c r="E64" s="130"/>
      <c r="F64" s="130"/>
      <c r="G64" s="130"/>
      <c r="H64" s="130"/>
      <c r="I64" s="130"/>
      <c r="J64" s="130"/>
      <c r="K64" s="130"/>
      <c r="L64" s="130"/>
      <c r="M64" s="130"/>
      <c r="N64" s="130"/>
      <c r="O64" s="130"/>
    </row>
    <row r="65" spans="1:15" x14ac:dyDescent="0.2">
      <c r="A65" s="162"/>
      <c r="B65" s="369"/>
      <c r="C65" s="369"/>
      <c r="D65" s="130"/>
      <c r="E65" s="130"/>
      <c r="F65" s="130"/>
      <c r="G65" s="130"/>
      <c r="H65" s="130"/>
      <c r="I65" s="130"/>
      <c r="J65" s="130"/>
      <c r="K65" s="130"/>
      <c r="L65" s="130"/>
      <c r="M65" s="130"/>
      <c r="N65" s="130"/>
      <c r="O65" s="130"/>
    </row>
    <row r="66" spans="1:15" x14ac:dyDescent="0.2">
      <c r="A66" s="125"/>
      <c r="B66" s="163"/>
      <c r="C66" s="163"/>
      <c r="D66" s="130"/>
      <c r="E66" s="130"/>
      <c r="F66" s="130"/>
      <c r="G66" s="130"/>
      <c r="H66" s="130"/>
      <c r="I66" s="130"/>
      <c r="J66" s="130"/>
      <c r="K66" s="130"/>
      <c r="L66" s="130"/>
      <c r="M66" s="130"/>
      <c r="N66" s="130"/>
      <c r="O66" s="130"/>
    </row>
    <row r="67" spans="1:15" x14ac:dyDescent="0.2">
      <c r="A67" s="164"/>
      <c r="B67" s="165"/>
      <c r="C67" s="165"/>
      <c r="D67" s="130"/>
      <c r="E67" s="130"/>
      <c r="F67" s="130"/>
      <c r="G67" s="130"/>
      <c r="H67" s="130"/>
      <c r="I67" s="130"/>
      <c r="J67" s="130"/>
      <c r="K67" s="130"/>
      <c r="L67" s="130"/>
      <c r="M67" s="130"/>
      <c r="N67" s="130"/>
      <c r="O67" s="130"/>
    </row>
    <row r="68" spans="1:15" x14ac:dyDescent="0.2">
      <c r="A68" s="164"/>
      <c r="B68" s="165"/>
      <c r="C68" s="158"/>
      <c r="D68" s="130"/>
      <c r="E68" s="130"/>
      <c r="F68" s="130"/>
      <c r="G68" s="130"/>
      <c r="H68" s="130"/>
      <c r="I68" s="130"/>
      <c r="J68" s="130"/>
      <c r="K68" s="130"/>
      <c r="L68" s="130"/>
      <c r="M68" s="130"/>
      <c r="N68" s="130"/>
      <c r="O68" s="130"/>
    </row>
    <row r="69" spans="1:15" x14ac:dyDescent="0.2">
      <c r="A69" s="156"/>
      <c r="B69" s="158"/>
      <c r="C69" s="158"/>
      <c r="D69" s="130"/>
      <c r="E69" s="130"/>
      <c r="F69" s="130"/>
      <c r="G69" s="130"/>
      <c r="H69" s="130"/>
      <c r="I69" s="130"/>
      <c r="J69" s="130"/>
      <c r="K69" s="130"/>
      <c r="L69" s="130"/>
      <c r="M69" s="130"/>
      <c r="N69" s="130"/>
      <c r="O69" s="130"/>
    </row>
    <row r="70" spans="1:15" x14ac:dyDescent="0.2">
      <c r="A70" s="156"/>
      <c r="B70" s="158"/>
      <c r="C70" s="158"/>
      <c r="D70" s="130"/>
      <c r="E70" s="130"/>
      <c r="F70" s="130"/>
      <c r="G70" s="130"/>
      <c r="H70" s="130"/>
      <c r="I70" s="130"/>
      <c r="J70" s="130"/>
      <c r="K70" s="130"/>
      <c r="L70" s="130"/>
      <c r="M70" s="130"/>
      <c r="N70" s="130"/>
      <c r="O70" s="130"/>
    </row>
    <row r="71" spans="1:15" x14ac:dyDescent="0.2">
      <c r="A71" s="156"/>
      <c r="B71" s="158"/>
      <c r="C71" s="158"/>
      <c r="D71" s="130"/>
      <c r="E71" s="130"/>
      <c r="F71" s="130"/>
      <c r="G71" s="130"/>
      <c r="H71" s="130"/>
      <c r="I71" s="130"/>
      <c r="J71" s="130"/>
      <c r="K71" s="130"/>
      <c r="L71" s="130"/>
      <c r="M71" s="130"/>
      <c r="N71" s="130"/>
      <c r="O71" s="130"/>
    </row>
    <row r="72" spans="1:15" x14ac:dyDescent="0.2">
      <c r="A72" s="156"/>
      <c r="B72" s="158"/>
      <c r="C72" s="158"/>
      <c r="D72" s="130"/>
      <c r="E72" s="130"/>
      <c r="F72" s="130"/>
      <c r="G72" s="130"/>
      <c r="H72" s="130"/>
      <c r="I72" s="130"/>
      <c r="J72" s="130"/>
      <c r="K72" s="130"/>
      <c r="L72" s="130"/>
      <c r="M72" s="130"/>
      <c r="N72" s="130"/>
      <c r="O72" s="130"/>
    </row>
    <row r="73" spans="1:15" x14ac:dyDescent="0.2">
      <c r="A73" s="156"/>
      <c r="B73" s="158"/>
      <c r="C73" s="158"/>
      <c r="D73" s="130"/>
      <c r="E73" s="130"/>
      <c r="F73" s="130"/>
      <c r="G73" s="130"/>
      <c r="H73" s="130"/>
      <c r="I73" s="130"/>
      <c r="J73" s="130"/>
      <c r="K73" s="130"/>
      <c r="L73" s="130"/>
      <c r="M73" s="130"/>
      <c r="N73" s="130"/>
      <c r="O73" s="130"/>
    </row>
    <row r="74" spans="1:15" x14ac:dyDescent="0.2">
      <c r="A74" s="164"/>
      <c r="B74" s="165"/>
      <c r="C74" s="165"/>
      <c r="D74" s="130"/>
      <c r="E74" s="130"/>
      <c r="F74" s="130"/>
      <c r="G74" s="130"/>
      <c r="H74" s="130"/>
      <c r="I74" s="130"/>
      <c r="J74" s="130"/>
      <c r="K74" s="130"/>
      <c r="L74" s="130"/>
      <c r="M74" s="130"/>
      <c r="N74" s="130"/>
      <c r="O74" s="130"/>
    </row>
    <row r="75" spans="1:15" x14ac:dyDescent="0.2">
      <c r="A75" s="156"/>
      <c r="B75" s="158"/>
      <c r="C75" s="158"/>
      <c r="D75" s="130"/>
      <c r="E75" s="130"/>
      <c r="F75" s="130"/>
      <c r="G75" s="130"/>
      <c r="H75" s="130"/>
      <c r="I75" s="130"/>
      <c r="J75" s="130"/>
      <c r="K75" s="130"/>
      <c r="L75" s="130"/>
      <c r="M75" s="130"/>
      <c r="N75" s="130"/>
      <c r="O75" s="130"/>
    </row>
    <row r="76" spans="1:15" x14ac:dyDescent="0.2">
      <c r="A76" s="156"/>
      <c r="B76" s="158"/>
      <c r="C76" s="158"/>
      <c r="D76" s="130"/>
      <c r="E76" s="130"/>
      <c r="F76" s="130"/>
      <c r="G76" s="130"/>
      <c r="H76" s="130"/>
      <c r="I76" s="130"/>
      <c r="J76" s="130"/>
      <c r="K76" s="130"/>
      <c r="L76" s="130"/>
      <c r="M76" s="130"/>
      <c r="N76" s="130"/>
      <c r="O76" s="130"/>
    </row>
    <row r="77" spans="1:15" x14ac:dyDescent="0.2">
      <c r="A77" s="156"/>
      <c r="B77" s="158"/>
      <c r="C77" s="158"/>
      <c r="D77" s="130"/>
      <c r="E77" s="130"/>
      <c r="F77" s="130"/>
      <c r="G77" s="130"/>
      <c r="H77" s="130"/>
      <c r="I77" s="130"/>
      <c r="J77" s="130"/>
      <c r="K77" s="130"/>
      <c r="L77" s="130"/>
      <c r="M77" s="130"/>
      <c r="N77" s="130"/>
      <c r="O77" s="130"/>
    </row>
    <row r="78" spans="1:15" x14ac:dyDescent="0.2">
      <c r="A78" s="156"/>
      <c r="B78" s="158"/>
      <c r="C78" s="158"/>
      <c r="D78" s="130"/>
      <c r="E78" s="130"/>
      <c r="F78" s="130"/>
      <c r="G78" s="130"/>
      <c r="H78" s="130"/>
      <c r="I78" s="130"/>
      <c r="J78" s="130"/>
      <c r="K78" s="130"/>
      <c r="L78" s="130"/>
      <c r="M78" s="130"/>
      <c r="N78" s="130"/>
      <c r="O78" s="130"/>
    </row>
    <row r="79" spans="1:15" x14ac:dyDescent="0.2">
      <c r="A79" s="156"/>
      <c r="B79" s="158"/>
      <c r="C79" s="158"/>
      <c r="D79" s="130"/>
      <c r="E79" s="130"/>
      <c r="F79" s="130"/>
      <c r="G79" s="130"/>
      <c r="H79" s="130"/>
      <c r="I79" s="130"/>
      <c r="J79" s="130"/>
      <c r="K79" s="130"/>
      <c r="L79" s="130"/>
      <c r="M79" s="130"/>
      <c r="N79" s="130"/>
      <c r="O79" s="130"/>
    </row>
    <row r="80" spans="1:15" x14ac:dyDescent="0.2">
      <c r="A80" s="156"/>
      <c r="B80" s="158"/>
      <c r="C80" s="158"/>
      <c r="D80" s="130"/>
      <c r="E80" s="130"/>
      <c r="F80" s="130"/>
      <c r="G80" s="130"/>
      <c r="H80" s="130"/>
      <c r="I80" s="130"/>
      <c r="J80" s="130"/>
      <c r="K80" s="130"/>
      <c r="L80" s="130"/>
      <c r="M80" s="130"/>
      <c r="N80" s="130"/>
      <c r="O80" s="130"/>
    </row>
    <row r="81" spans="1:15" x14ac:dyDescent="0.2">
      <c r="A81" s="164"/>
      <c r="B81" s="165"/>
      <c r="C81" s="165"/>
      <c r="D81" s="130"/>
      <c r="E81" s="130"/>
      <c r="F81" s="130"/>
      <c r="G81" s="130"/>
      <c r="H81" s="130"/>
      <c r="I81" s="130"/>
      <c r="J81" s="130"/>
      <c r="K81" s="130"/>
      <c r="L81" s="130"/>
      <c r="M81" s="130"/>
      <c r="N81" s="130"/>
      <c r="O81" s="130"/>
    </row>
    <row r="82" spans="1:15" x14ac:dyDescent="0.2">
      <c r="A82" s="156"/>
      <c r="B82" s="158"/>
      <c r="C82" s="158"/>
      <c r="D82" s="130"/>
      <c r="E82" s="130"/>
      <c r="F82" s="130"/>
      <c r="G82" s="130"/>
      <c r="H82" s="130"/>
      <c r="I82" s="130"/>
      <c r="J82" s="130"/>
      <c r="K82" s="130"/>
      <c r="L82" s="130"/>
      <c r="M82" s="130"/>
      <c r="N82" s="130"/>
      <c r="O82" s="130"/>
    </row>
    <row r="83" spans="1:15" x14ac:dyDescent="0.2">
      <c r="A83" s="156"/>
      <c r="B83" s="158"/>
      <c r="C83" s="158"/>
      <c r="D83" s="130"/>
      <c r="E83" s="130"/>
      <c r="F83" s="130"/>
      <c r="G83" s="130"/>
      <c r="H83" s="130"/>
      <c r="I83" s="130"/>
      <c r="J83" s="130"/>
      <c r="K83" s="130"/>
      <c r="L83" s="130"/>
      <c r="M83" s="130"/>
      <c r="N83" s="130"/>
      <c r="O83" s="130"/>
    </row>
    <row r="84" spans="1:15" x14ac:dyDescent="0.2">
      <c r="A84" s="164"/>
      <c r="B84" s="165"/>
      <c r="C84" s="165"/>
      <c r="D84" s="130"/>
      <c r="E84" s="130"/>
      <c r="F84" s="130"/>
      <c r="G84" s="130"/>
      <c r="H84" s="130"/>
      <c r="I84" s="130"/>
      <c r="J84" s="130"/>
      <c r="K84" s="130"/>
      <c r="L84" s="130"/>
      <c r="M84" s="130"/>
      <c r="N84" s="130"/>
      <c r="O84" s="130"/>
    </row>
    <row r="85" spans="1:15" x14ac:dyDescent="0.2">
      <c r="A85" s="156"/>
      <c r="B85" s="158"/>
      <c r="C85" s="158"/>
      <c r="D85" s="130"/>
      <c r="E85" s="130"/>
      <c r="F85" s="130"/>
      <c r="G85" s="130"/>
      <c r="H85" s="130"/>
      <c r="I85" s="130"/>
      <c r="J85" s="130"/>
      <c r="K85" s="130"/>
      <c r="L85" s="130"/>
      <c r="M85" s="130"/>
      <c r="N85" s="130"/>
      <c r="O85" s="130"/>
    </row>
    <row r="86" spans="1:15" x14ac:dyDescent="0.2">
      <c r="A86" s="156"/>
      <c r="B86" s="158"/>
      <c r="C86" s="158"/>
      <c r="D86" s="130"/>
      <c r="E86" s="130"/>
      <c r="F86" s="130"/>
      <c r="G86" s="130"/>
      <c r="H86" s="130"/>
      <c r="I86" s="130"/>
      <c r="J86" s="130"/>
      <c r="K86" s="130"/>
      <c r="L86" s="130"/>
      <c r="M86" s="130"/>
      <c r="N86" s="130"/>
      <c r="O86" s="130"/>
    </row>
    <row r="87" spans="1:15" x14ac:dyDescent="0.2">
      <c r="A87" s="156"/>
      <c r="B87" s="158"/>
      <c r="C87" s="158"/>
      <c r="D87" s="130"/>
      <c r="E87" s="130"/>
      <c r="F87" s="130"/>
      <c r="G87" s="130"/>
      <c r="H87" s="130"/>
      <c r="I87" s="130"/>
      <c r="J87" s="130"/>
      <c r="K87" s="130"/>
      <c r="L87" s="130"/>
      <c r="M87" s="130"/>
      <c r="N87" s="130"/>
      <c r="O87" s="130"/>
    </row>
    <row r="88" spans="1:15" x14ac:dyDescent="0.2">
      <c r="A88" s="156"/>
      <c r="B88" s="158"/>
      <c r="C88" s="158"/>
      <c r="D88" s="130"/>
      <c r="E88" s="130"/>
      <c r="F88" s="130"/>
      <c r="G88" s="130"/>
      <c r="H88" s="130"/>
      <c r="I88" s="130"/>
      <c r="J88" s="130"/>
      <c r="K88" s="130"/>
      <c r="L88" s="130"/>
      <c r="M88" s="130"/>
      <c r="N88" s="130"/>
      <c r="O88" s="130"/>
    </row>
    <row r="89" spans="1:15" x14ac:dyDescent="0.2">
      <c r="A89" s="156"/>
      <c r="B89" s="158"/>
      <c r="C89" s="158"/>
      <c r="D89" s="130"/>
      <c r="E89" s="130"/>
      <c r="F89" s="130"/>
      <c r="G89" s="130"/>
      <c r="H89" s="130"/>
      <c r="I89" s="130"/>
      <c r="J89" s="130"/>
      <c r="K89" s="130"/>
      <c r="L89" s="130"/>
      <c r="M89" s="130"/>
      <c r="N89" s="130"/>
      <c r="O89" s="130"/>
    </row>
    <row r="90" spans="1:15" x14ac:dyDescent="0.2">
      <c r="A90" s="156"/>
      <c r="B90" s="158"/>
      <c r="C90" s="158"/>
      <c r="D90" s="130"/>
      <c r="E90" s="130"/>
      <c r="F90" s="130"/>
      <c r="G90" s="130"/>
      <c r="H90" s="130"/>
      <c r="I90" s="130"/>
      <c r="J90" s="130"/>
      <c r="K90" s="130"/>
      <c r="L90" s="130"/>
      <c r="M90" s="130"/>
      <c r="N90" s="130"/>
      <c r="O90" s="130"/>
    </row>
    <row r="91" spans="1:15" x14ac:dyDescent="0.2">
      <c r="A91" s="164"/>
      <c r="B91" s="165"/>
      <c r="C91" s="165"/>
      <c r="D91" s="130"/>
      <c r="E91" s="130"/>
      <c r="F91" s="130"/>
      <c r="G91" s="130"/>
      <c r="H91" s="130"/>
      <c r="I91" s="130"/>
      <c r="J91" s="130"/>
      <c r="K91" s="130"/>
      <c r="L91" s="130"/>
      <c r="M91" s="130"/>
      <c r="N91" s="130"/>
      <c r="O91" s="130"/>
    </row>
    <row r="92" spans="1:15" x14ac:dyDescent="0.2">
      <c r="A92" s="156"/>
      <c r="B92" s="158"/>
      <c r="C92" s="158"/>
      <c r="D92" s="130"/>
      <c r="E92" s="130"/>
      <c r="F92" s="130"/>
      <c r="G92" s="130"/>
      <c r="H92" s="130"/>
      <c r="I92" s="130"/>
      <c r="J92" s="130"/>
      <c r="K92" s="130"/>
      <c r="L92" s="130"/>
      <c r="M92" s="130"/>
      <c r="N92" s="130"/>
      <c r="O92" s="130"/>
    </row>
    <row r="93" spans="1:15" x14ac:dyDescent="0.2">
      <c r="A93" s="156"/>
      <c r="B93" s="158"/>
      <c r="C93" s="158"/>
      <c r="D93" s="130"/>
      <c r="E93" s="130"/>
      <c r="F93" s="130"/>
      <c r="G93" s="130"/>
      <c r="H93" s="130"/>
      <c r="I93" s="130"/>
      <c r="J93" s="130"/>
      <c r="K93" s="130"/>
      <c r="L93" s="130"/>
      <c r="M93" s="130"/>
      <c r="N93" s="130"/>
      <c r="O93" s="130"/>
    </row>
    <row r="94" spans="1:15" x14ac:dyDescent="0.2">
      <c r="A94" s="156"/>
      <c r="B94" s="158"/>
      <c r="C94" s="158"/>
      <c r="D94" s="130"/>
      <c r="E94" s="130"/>
      <c r="F94" s="130"/>
      <c r="G94" s="130"/>
      <c r="H94" s="130"/>
      <c r="I94" s="130"/>
      <c r="J94" s="130"/>
      <c r="K94" s="130"/>
      <c r="L94" s="130"/>
      <c r="M94" s="130"/>
      <c r="N94" s="130"/>
      <c r="O94" s="130"/>
    </row>
    <row r="95" spans="1:15" x14ac:dyDescent="0.2">
      <c r="A95" s="164"/>
      <c r="B95" s="165"/>
      <c r="C95" s="165"/>
      <c r="D95" s="130"/>
      <c r="E95" s="130"/>
      <c r="F95" s="130"/>
      <c r="G95" s="130"/>
      <c r="H95" s="130"/>
      <c r="I95" s="130"/>
      <c r="J95" s="130"/>
      <c r="K95" s="130"/>
      <c r="L95" s="130"/>
      <c r="M95" s="130"/>
      <c r="N95" s="130"/>
      <c r="O95" s="130"/>
    </row>
    <row r="96" spans="1:15" x14ac:dyDescent="0.2">
      <c r="A96" s="164"/>
      <c r="B96" s="165"/>
      <c r="C96" s="165"/>
      <c r="D96" s="130"/>
      <c r="E96" s="130"/>
      <c r="F96" s="130"/>
      <c r="G96" s="130"/>
      <c r="H96" s="130"/>
      <c r="I96" s="130"/>
      <c r="J96" s="130"/>
      <c r="K96" s="130"/>
      <c r="L96" s="130"/>
      <c r="M96" s="130"/>
      <c r="N96" s="130"/>
      <c r="O96" s="130"/>
    </row>
    <row r="97" spans="1:15" x14ac:dyDescent="0.2">
      <c r="A97" s="164"/>
      <c r="B97" s="165"/>
      <c r="C97" s="165"/>
      <c r="D97" s="130"/>
      <c r="E97" s="130"/>
      <c r="F97" s="130"/>
      <c r="G97" s="130"/>
      <c r="H97" s="130"/>
      <c r="I97" s="130"/>
      <c r="J97" s="130"/>
      <c r="K97" s="130"/>
      <c r="L97" s="130"/>
      <c r="M97" s="130"/>
      <c r="N97" s="130"/>
      <c r="O97" s="130"/>
    </row>
    <row r="98" spans="1:15" x14ac:dyDescent="0.2">
      <c r="A98" s="166"/>
      <c r="B98" s="124"/>
      <c r="C98" s="124"/>
      <c r="D98" s="142"/>
      <c r="E98" s="130"/>
      <c r="F98" s="130"/>
      <c r="G98" s="130"/>
      <c r="H98" s="130"/>
      <c r="I98" s="130"/>
      <c r="J98" s="130"/>
      <c r="K98" s="130"/>
      <c r="L98" s="130"/>
      <c r="M98" s="130"/>
      <c r="N98" s="130"/>
      <c r="O98" s="130"/>
    </row>
    <row r="99" spans="1:15" x14ac:dyDescent="0.2">
      <c r="A99" s="130"/>
      <c r="B99" s="130"/>
      <c r="C99" s="130"/>
      <c r="D99" s="142"/>
      <c r="E99" s="130"/>
      <c r="F99" s="130"/>
      <c r="G99" s="130"/>
      <c r="H99" s="130"/>
      <c r="I99" s="130"/>
      <c r="J99" s="130"/>
      <c r="K99" s="130"/>
      <c r="L99" s="130"/>
      <c r="M99" s="130"/>
      <c r="N99" s="130"/>
      <c r="O99" s="130"/>
    </row>
    <row r="100" spans="1:15" x14ac:dyDescent="0.2">
      <c r="A100" s="130"/>
      <c r="B100" s="130"/>
      <c r="C100" s="130"/>
      <c r="D100" s="130"/>
      <c r="E100" s="130"/>
      <c r="F100" s="130"/>
      <c r="G100" s="130"/>
      <c r="H100" s="130"/>
      <c r="I100" s="130"/>
      <c r="J100" s="130"/>
      <c r="K100" s="130"/>
      <c r="L100" s="130"/>
      <c r="M100" s="130"/>
      <c r="N100" s="130"/>
      <c r="O100" s="130"/>
    </row>
    <row r="101" spans="1:15" x14ac:dyDescent="0.2">
      <c r="A101" s="130"/>
      <c r="B101" s="130"/>
      <c r="C101" s="130"/>
      <c r="D101" s="130"/>
      <c r="E101" s="130"/>
      <c r="F101" s="130"/>
      <c r="G101" s="130"/>
      <c r="H101" s="130"/>
      <c r="I101" s="130"/>
      <c r="J101" s="130"/>
      <c r="K101" s="130"/>
      <c r="L101" s="130"/>
      <c r="M101" s="130"/>
      <c r="N101" s="130"/>
      <c r="O101" s="130"/>
    </row>
    <row r="102" spans="1:15" ht="15" x14ac:dyDescent="0.2">
      <c r="A102" s="167"/>
      <c r="B102" s="143"/>
      <c r="C102" s="143"/>
      <c r="D102" s="143"/>
      <c r="E102" s="130"/>
      <c r="F102" s="130"/>
      <c r="G102" s="130"/>
      <c r="H102" s="130"/>
      <c r="I102" s="130"/>
      <c r="J102" s="130"/>
      <c r="K102" s="130"/>
      <c r="L102" s="130"/>
      <c r="M102" s="130"/>
      <c r="N102" s="130"/>
      <c r="O102" s="130"/>
    </row>
    <row r="103" spans="1:15" x14ac:dyDescent="0.2">
      <c r="A103" s="126"/>
      <c r="B103" s="168"/>
      <c r="C103" s="168"/>
      <c r="D103" s="168"/>
      <c r="E103" s="168"/>
      <c r="F103" s="130"/>
      <c r="G103" s="130"/>
      <c r="H103" s="130"/>
      <c r="I103" s="130"/>
      <c r="J103" s="130"/>
      <c r="K103" s="130"/>
      <c r="L103" s="130"/>
      <c r="M103" s="130"/>
      <c r="N103" s="130"/>
      <c r="O103" s="130"/>
    </row>
    <row r="104" spans="1:15" ht="15" x14ac:dyDescent="0.2">
      <c r="A104" s="167"/>
      <c r="B104" s="370"/>
      <c r="C104" s="370"/>
      <c r="D104" s="370"/>
      <c r="E104" s="370"/>
      <c r="F104" s="130"/>
      <c r="G104" s="130"/>
      <c r="H104" s="130"/>
      <c r="I104" s="130"/>
      <c r="J104" s="130"/>
      <c r="K104" s="130"/>
      <c r="L104" s="130"/>
      <c r="M104" s="130"/>
      <c r="N104" s="130"/>
      <c r="O104" s="130"/>
    </row>
    <row r="105" spans="1:15" x14ac:dyDescent="0.2">
      <c r="A105" s="162"/>
      <c r="B105" s="169"/>
      <c r="C105" s="169"/>
      <c r="D105" s="169"/>
      <c r="E105" s="169"/>
      <c r="F105" s="130"/>
      <c r="G105" s="130"/>
      <c r="H105" s="130"/>
      <c r="I105" s="130"/>
      <c r="J105" s="130"/>
      <c r="K105" s="130"/>
      <c r="L105" s="130"/>
      <c r="M105" s="130"/>
      <c r="N105" s="130"/>
      <c r="O105" s="130"/>
    </row>
    <row r="106" spans="1:15" x14ac:dyDescent="0.2">
      <c r="A106" s="170"/>
      <c r="B106" s="171"/>
      <c r="C106" s="171"/>
      <c r="D106" s="171"/>
      <c r="E106" s="171"/>
      <c r="F106" s="130"/>
      <c r="G106" s="130"/>
      <c r="H106" s="130"/>
      <c r="I106" s="130"/>
      <c r="J106" s="130"/>
      <c r="K106" s="130"/>
      <c r="L106" s="130"/>
      <c r="M106" s="130"/>
      <c r="N106" s="130"/>
      <c r="O106" s="130"/>
    </row>
    <row r="107" spans="1:15" x14ac:dyDescent="0.2">
      <c r="A107" s="172"/>
      <c r="B107" s="148"/>
      <c r="C107" s="148"/>
      <c r="D107" s="148"/>
      <c r="E107" s="148"/>
      <c r="F107" s="130"/>
      <c r="G107" s="130"/>
      <c r="H107" s="130"/>
      <c r="I107" s="130"/>
      <c r="J107" s="130"/>
      <c r="K107" s="130"/>
      <c r="L107" s="130"/>
      <c r="M107" s="130"/>
      <c r="N107" s="130"/>
      <c r="O107" s="130"/>
    </row>
    <row r="108" spans="1:15" x14ac:dyDescent="0.2">
      <c r="A108" s="173"/>
      <c r="B108" s="150"/>
      <c r="C108" s="150"/>
      <c r="D108" s="150"/>
      <c r="E108" s="150"/>
      <c r="F108" s="130"/>
      <c r="G108" s="130"/>
      <c r="H108" s="130"/>
      <c r="I108" s="130"/>
      <c r="J108" s="130"/>
      <c r="K108" s="130"/>
      <c r="L108" s="130"/>
      <c r="M108" s="130"/>
      <c r="N108" s="130"/>
      <c r="O108" s="130"/>
    </row>
    <row r="109" spans="1:15" x14ac:dyDescent="0.2">
      <c r="A109" s="173"/>
      <c r="B109" s="150"/>
      <c r="C109" s="150"/>
      <c r="D109" s="150"/>
      <c r="E109" s="150"/>
      <c r="F109" s="130"/>
      <c r="G109" s="130"/>
      <c r="H109" s="130"/>
      <c r="I109" s="130"/>
      <c r="J109" s="130"/>
      <c r="K109" s="130"/>
      <c r="L109" s="130"/>
      <c r="M109" s="130"/>
      <c r="N109" s="130"/>
      <c r="O109" s="130"/>
    </row>
    <row r="110" spans="1:15" x14ac:dyDescent="0.2">
      <c r="A110" s="173"/>
      <c r="B110" s="150"/>
      <c r="C110" s="150"/>
      <c r="D110" s="150"/>
      <c r="E110" s="150"/>
      <c r="F110" s="130"/>
      <c r="G110" s="130"/>
      <c r="H110" s="130"/>
      <c r="I110" s="130"/>
      <c r="J110" s="130"/>
      <c r="K110" s="130"/>
      <c r="L110" s="130"/>
      <c r="M110" s="130"/>
      <c r="N110" s="130"/>
      <c r="O110" s="130"/>
    </row>
    <row r="111" spans="1:15" x14ac:dyDescent="0.2">
      <c r="A111" s="172"/>
      <c r="B111" s="148"/>
      <c r="C111" s="148"/>
      <c r="D111" s="148"/>
      <c r="E111" s="148"/>
      <c r="F111" s="130"/>
      <c r="G111" s="130"/>
      <c r="H111" s="130"/>
      <c r="I111" s="130"/>
      <c r="J111" s="130"/>
      <c r="K111" s="130"/>
      <c r="L111" s="130"/>
      <c r="M111" s="130"/>
      <c r="N111" s="130"/>
      <c r="O111" s="130"/>
    </row>
    <row r="112" spans="1:15" x14ac:dyDescent="0.2">
      <c r="A112" s="172"/>
      <c r="B112" s="148"/>
      <c r="C112" s="148"/>
      <c r="D112" s="148"/>
      <c r="E112" s="148"/>
      <c r="F112" s="130"/>
      <c r="G112" s="130"/>
      <c r="H112" s="130"/>
      <c r="I112" s="130"/>
      <c r="J112" s="130"/>
      <c r="K112" s="130"/>
      <c r="L112" s="130"/>
      <c r="M112" s="130"/>
      <c r="N112" s="130"/>
      <c r="O112" s="130"/>
    </row>
    <row r="113" spans="1:15" x14ac:dyDescent="0.2">
      <c r="A113" s="172"/>
      <c r="B113" s="148"/>
      <c r="C113" s="148"/>
      <c r="D113" s="148"/>
      <c r="E113" s="148"/>
      <c r="F113" s="130"/>
      <c r="G113" s="130"/>
      <c r="H113" s="130"/>
      <c r="I113" s="130"/>
      <c r="J113" s="130"/>
      <c r="K113" s="130"/>
      <c r="L113" s="130"/>
      <c r="M113" s="130"/>
      <c r="N113" s="130"/>
      <c r="O113" s="130"/>
    </row>
    <row r="114" spans="1:15" x14ac:dyDescent="0.2">
      <c r="A114" s="172"/>
      <c r="B114" s="148"/>
      <c r="C114" s="148"/>
      <c r="D114" s="148"/>
      <c r="E114" s="148"/>
      <c r="F114" s="130"/>
      <c r="G114" s="130"/>
      <c r="H114" s="130"/>
      <c r="I114" s="130"/>
      <c r="J114" s="130"/>
      <c r="K114" s="130"/>
      <c r="L114" s="130"/>
      <c r="M114" s="130"/>
      <c r="N114" s="130"/>
      <c r="O114" s="130"/>
    </row>
    <row r="115" spans="1:15" x14ac:dyDescent="0.2">
      <c r="A115" s="172"/>
      <c r="B115" s="148"/>
      <c r="C115" s="148"/>
      <c r="D115" s="148"/>
      <c r="E115" s="148"/>
      <c r="F115" s="130"/>
      <c r="G115" s="130"/>
      <c r="H115" s="130"/>
      <c r="I115" s="130"/>
      <c r="J115" s="130"/>
      <c r="K115" s="130"/>
      <c r="L115" s="130"/>
      <c r="M115" s="130"/>
      <c r="N115" s="130"/>
      <c r="O115" s="130"/>
    </row>
    <row r="116" spans="1:15" x14ac:dyDescent="0.2">
      <c r="A116" s="173"/>
      <c r="B116" s="150"/>
      <c r="C116" s="150"/>
      <c r="D116" s="150"/>
      <c r="E116" s="150"/>
      <c r="F116" s="130"/>
      <c r="G116" s="130"/>
      <c r="H116" s="130"/>
      <c r="I116" s="130"/>
      <c r="J116" s="130"/>
      <c r="K116" s="130"/>
      <c r="L116" s="130"/>
      <c r="M116" s="130"/>
      <c r="N116" s="130"/>
      <c r="O116" s="130"/>
    </row>
    <row r="117" spans="1:15" x14ac:dyDescent="0.2">
      <c r="A117" s="173"/>
      <c r="B117" s="150"/>
      <c r="C117" s="150"/>
      <c r="D117" s="150"/>
      <c r="E117" s="150"/>
      <c r="F117" s="130"/>
      <c r="G117" s="130"/>
      <c r="H117" s="130"/>
      <c r="I117" s="130"/>
      <c r="J117" s="130"/>
      <c r="K117" s="130"/>
      <c r="L117" s="130"/>
      <c r="M117" s="130"/>
      <c r="N117" s="130"/>
      <c r="O117" s="130"/>
    </row>
    <row r="118" spans="1:15" x14ac:dyDescent="0.2">
      <c r="A118" s="172"/>
      <c r="B118" s="148"/>
      <c r="C118" s="148"/>
      <c r="D118" s="148"/>
      <c r="E118" s="148"/>
      <c r="F118" s="130"/>
      <c r="G118" s="130"/>
      <c r="H118" s="130"/>
      <c r="I118" s="130"/>
      <c r="J118" s="130"/>
      <c r="K118" s="130"/>
      <c r="L118" s="130"/>
      <c r="M118" s="130"/>
      <c r="N118" s="130"/>
      <c r="O118" s="130"/>
    </row>
    <row r="119" spans="1:15" x14ac:dyDescent="0.2">
      <c r="A119" s="173"/>
      <c r="B119" s="150"/>
      <c r="C119" s="150"/>
      <c r="D119" s="150"/>
      <c r="E119" s="150"/>
      <c r="F119" s="130"/>
      <c r="G119" s="130"/>
      <c r="H119" s="130"/>
      <c r="I119" s="130"/>
      <c r="J119" s="130"/>
      <c r="K119" s="130"/>
      <c r="L119" s="130"/>
      <c r="M119" s="130"/>
      <c r="N119" s="130"/>
      <c r="O119" s="130"/>
    </row>
    <row r="120" spans="1:15" x14ac:dyDescent="0.2">
      <c r="A120" s="173"/>
      <c r="B120" s="150"/>
      <c r="C120" s="150"/>
      <c r="D120" s="150"/>
      <c r="E120" s="150"/>
      <c r="F120" s="130"/>
      <c r="G120" s="130"/>
      <c r="H120" s="130"/>
      <c r="I120" s="130"/>
      <c r="J120" s="130"/>
      <c r="K120" s="130"/>
      <c r="L120" s="130"/>
      <c r="M120" s="130"/>
      <c r="N120" s="130"/>
      <c r="O120" s="130"/>
    </row>
    <row r="121" spans="1:15" x14ac:dyDescent="0.2">
      <c r="A121" s="173"/>
      <c r="B121" s="150"/>
      <c r="C121" s="150"/>
      <c r="D121" s="150"/>
      <c r="E121" s="150"/>
      <c r="F121" s="130"/>
      <c r="G121" s="130"/>
      <c r="H121" s="130"/>
      <c r="I121" s="130"/>
      <c r="J121" s="130"/>
      <c r="K121" s="130"/>
      <c r="L121" s="130"/>
      <c r="M121" s="130"/>
      <c r="N121" s="130"/>
      <c r="O121" s="130"/>
    </row>
    <row r="122" spans="1:15" x14ac:dyDescent="0.2">
      <c r="A122" s="173"/>
      <c r="B122" s="150"/>
      <c r="C122" s="150"/>
      <c r="D122" s="150"/>
      <c r="E122" s="150"/>
      <c r="F122" s="130"/>
      <c r="G122" s="130"/>
      <c r="H122" s="130"/>
      <c r="I122" s="130"/>
      <c r="J122" s="130"/>
      <c r="K122" s="130"/>
      <c r="L122" s="130"/>
      <c r="M122" s="130"/>
      <c r="N122" s="130"/>
      <c r="O122" s="130"/>
    </row>
    <row r="123" spans="1:15" x14ac:dyDescent="0.2">
      <c r="A123" s="173"/>
      <c r="B123" s="150"/>
      <c r="C123" s="150"/>
      <c r="D123" s="150"/>
      <c r="E123" s="150"/>
      <c r="F123" s="130"/>
      <c r="G123" s="130"/>
      <c r="H123" s="130"/>
      <c r="I123" s="130"/>
      <c r="J123" s="130"/>
      <c r="K123" s="130"/>
      <c r="L123" s="130"/>
      <c r="M123" s="130"/>
      <c r="N123" s="130"/>
      <c r="O123" s="130"/>
    </row>
    <row r="124" spans="1:15" x14ac:dyDescent="0.2">
      <c r="A124" s="173"/>
      <c r="B124" s="150"/>
      <c r="C124" s="150"/>
      <c r="D124" s="150"/>
      <c r="E124" s="150"/>
      <c r="F124" s="130"/>
      <c r="G124" s="130"/>
      <c r="H124" s="130"/>
      <c r="I124" s="130"/>
      <c r="J124" s="130"/>
      <c r="K124" s="130"/>
      <c r="L124" s="130"/>
      <c r="M124" s="130"/>
      <c r="N124" s="130"/>
      <c r="O124" s="130"/>
    </row>
    <row r="125" spans="1:15" x14ac:dyDescent="0.2">
      <c r="A125" s="173"/>
      <c r="B125" s="150"/>
      <c r="C125" s="150"/>
      <c r="D125" s="150"/>
      <c r="E125" s="150"/>
      <c r="F125" s="130"/>
      <c r="G125" s="130"/>
      <c r="H125" s="130"/>
      <c r="I125" s="130"/>
      <c r="J125" s="130"/>
      <c r="K125" s="130"/>
      <c r="L125" s="130"/>
      <c r="M125" s="130"/>
      <c r="N125" s="130"/>
      <c r="O125" s="130"/>
    </row>
    <row r="126" spans="1:15" x14ac:dyDescent="0.2">
      <c r="A126" s="172"/>
      <c r="B126" s="148"/>
      <c r="C126" s="148"/>
      <c r="D126" s="148"/>
      <c r="E126" s="148"/>
      <c r="F126" s="130"/>
      <c r="G126" s="130"/>
      <c r="H126" s="130"/>
      <c r="I126" s="130"/>
      <c r="J126" s="130"/>
      <c r="K126" s="130"/>
      <c r="L126" s="130"/>
      <c r="M126" s="130"/>
      <c r="N126" s="130"/>
      <c r="O126" s="130"/>
    </row>
    <row r="127" spans="1:15" x14ac:dyDescent="0.2">
      <c r="A127" s="173"/>
      <c r="B127" s="150"/>
      <c r="C127" s="150"/>
      <c r="D127" s="150"/>
      <c r="E127" s="150"/>
      <c r="F127" s="130"/>
      <c r="G127" s="130"/>
      <c r="H127" s="130"/>
      <c r="I127" s="130"/>
      <c r="J127" s="130"/>
      <c r="K127" s="130"/>
      <c r="L127" s="130"/>
      <c r="M127" s="130"/>
      <c r="N127" s="130"/>
      <c r="O127" s="130"/>
    </row>
    <row r="128" spans="1:15" x14ac:dyDescent="0.2">
      <c r="A128" s="173"/>
      <c r="B128" s="150"/>
      <c r="C128" s="150"/>
      <c r="D128" s="150"/>
      <c r="E128" s="150"/>
      <c r="F128" s="130"/>
      <c r="G128" s="130"/>
      <c r="H128" s="130"/>
      <c r="I128" s="130"/>
      <c r="J128" s="130"/>
      <c r="K128" s="130"/>
      <c r="L128" s="130"/>
      <c r="M128" s="130"/>
      <c r="N128" s="130"/>
      <c r="O128" s="130"/>
    </row>
    <row r="129" spans="1:15" x14ac:dyDescent="0.2">
      <c r="A129" s="173"/>
      <c r="B129" s="150"/>
      <c r="C129" s="150"/>
      <c r="D129" s="150"/>
      <c r="E129" s="150"/>
      <c r="F129" s="130"/>
      <c r="G129" s="130"/>
      <c r="H129" s="130"/>
      <c r="I129" s="130"/>
      <c r="J129" s="130"/>
      <c r="K129" s="130"/>
      <c r="L129" s="130"/>
      <c r="M129" s="130"/>
      <c r="N129" s="130"/>
      <c r="O129" s="130"/>
    </row>
    <row r="130" spans="1:15" x14ac:dyDescent="0.2">
      <c r="A130" s="172"/>
      <c r="B130" s="148"/>
      <c r="C130" s="148"/>
      <c r="D130" s="148"/>
      <c r="E130" s="148"/>
      <c r="F130" s="130"/>
      <c r="G130" s="130"/>
      <c r="H130" s="130"/>
      <c r="I130" s="130"/>
      <c r="J130" s="130"/>
      <c r="K130" s="130"/>
      <c r="L130" s="130"/>
      <c r="M130" s="130"/>
      <c r="N130" s="130"/>
      <c r="O130" s="130"/>
    </row>
    <row r="131" spans="1:15" x14ac:dyDescent="0.2">
      <c r="A131" s="172"/>
      <c r="B131" s="148"/>
      <c r="C131" s="148"/>
      <c r="D131" s="148"/>
      <c r="E131" s="148"/>
      <c r="F131" s="130"/>
      <c r="G131" s="130"/>
      <c r="H131" s="130"/>
      <c r="I131" s="130"/>
      <c r="J131" s="130"/>
      <c r="K131" s="130"/>
      <c r="L131" s="130"/>
      <c r="M131" s="130"/>
      <c r="N131" s="130"/>
      <c r="O131" s="130"/>
    </row>
    <row r="132" spans="1:15" x14ac:dyDescent="0.2">
      <c r="A132" s="174"/>
      <c r="B132" s="148"/>
      <c r="C132" s="175"/>
      <c r="D132" s="148"/>
      <c r="E132" s="175"/>
      <c r="F132" s="130"/>
      <c r="G132" s="130"/>
      <c r="H132" s="130"/>
      <c r="I132" s="130"/>
      <c r="J132" s="130"/>
      <c r="K132" s="130"/>
      <c r="L132" s="130"/>
      <c r="M132" s="130"/>
      <c r="N132" s="130"/>
      <c r="O132" s="130"/>
    </row>
    <row r="133" spans="1:15" x14ac:dyDescent="0.2">
      <c r="A133" s="130"/>
      <c r="B133" s="142"/>
      <c r="C133" s="130"/>
      <c r="D133" s="130"/>
      <c r="E133" s="130"/>
      <c r="F133" s="142"/>
      <c r="G133" s="142"/>
      <c r="H133" s="130"/>
      <c r="I133" s="130"/>
      <c r="J133" s="130"/>
      <c r="K133" s="130"/>
      <c r="L133" s="130"/>
      <c r="M133" s="130"/>
      <c r="N133" s="130"/>
      <c r="O133" s="130"/>
    </row>
    <row r="134" spans="1:15" x14ac:dyDescent="0.2">
      <c r="A134" s="130"/>
      <c r="B134" s="142"/>
      <c r="C134" s="142"/>
      <c r="D134" s="130"/>
      <c r="E134" s="130"/>
      <c r="F134" s="142"/>
      <c r="G134" s="142"/>
      <c r="H134" s="130"/>
      <c r="I134" s="130"/>
      <c r="J134" s="130"/>
      <c r="K134" s="130"/>
      <c r="L134" s="130"/>
      <c r="M134" s="130"/>
      <c r="N134" s="130"/>
      <c r="O134" s="130"/>
    </row>
    <row r="135" spans="1:15" x14ac:dyDescent="0.2">
      <c r="A135" s="141"/>
      <c r="B135" s="141"/>
      <c r="C135" s="141"/>
      <c r="D135" s="141"/>
      <c r="E135" s="141"/>
      <c r="F135" s="141"/>
      <c r="G135" s="141"/>
      <c r="H135" s="130"/>
      <c r="I135" s="130"/>
      <c r="J135" s="130"/>
      <c r="K135" s="130"/>
      <c r="L135" s="130"/>
      <c r="M135" s="130"/>
      <c r="N135" s="130"/>
      <c r="O135" s="130"/>
    </row>
    <row r="136" spans="1:15" x14ac:dyDescent="0.2">
      <c r="A136" s="130"/>
      <c r="B136" s="130"/>
      <c r="C136" s="130"/>
      <c r="D136" s="130"/>
      <c r="E136" s="130"/>
      <c r="F136" s="130"/>
      <c r="G136" s="130"/>
      <c r="H136" s="130"/>
      <c r="I136" s="130"/>
      <c r="J136" s="130"/>
      <c r="K136" s="130"/>
      <c r="L136" s="130"/>
      <c r="M136" s="130"/>
      <c r="N136" s="130"/>
      <c r="O136" s="130"/>
    </row>
    <row r="137" spans="1:15" ht="15.75" x14ac:dyDescent="0.25">
      <c r="A137" s="176"/>
      <c r="B137" s="126"/>
      <c r="C137" s="127"/>
      <c r="D137" s="128"/>
      <c r="E137" s="120"/>
      <c r="F137" s="120"/>
      <c r="G137" s="120"/>
      <c r="H137" s="120"/>
      <c r="I137" s="120"/>
      <c r="J137" s="120"/>
      <c r="K137" s="120"/>
      <c r="L137" s="121"/>
      <c r="M137" s="121"/>
      <c r="N137" s="130"/>
      <c r="O137" s="130"/>
    </row>
    <row r="138" spans="1:15" x14ac:dyDescent="0.2">
      <c r="A138" s="122"/>
      <c r="B138" s="122"/>
      <c r="C138" s="177"/>
      <c r="D138" s="178"/>
      <c r="E138" s="178"/>
      <c r="F138" s="130"/>
      <c r="G138" s="130"/>
      <c r="H138" s="130"/>
      <c r="I138" s="130"/>
      <c r="J138" s="130"/>
      <c r="K138" s="130"/>
      <c r="L138" s="130"/>
      <c r="M138" s="130"/>
      <c r="N138" s="130"/>
      <c r="O138" s="130"/>
    </row>
    <row r="139" spans="1:15" x14ac:dyDescent="0.2">
      <c r="A139" s="179"/>
      <c r="B139" s="373"/>
      <c r="C139" s="373"/>
      <c r="D139" s="373"/>
      <c r="E139" s="373"/>
      <c r="F139" s="130"/>
      <c r="G139" s="130"/>
      <c r="H139" s="130"/>
      <c r="I139" s="130"/>
      <c r="J139" s="130"/>
      <c r="K139" s="130"/>
      <c r="L139" s="130"/>
      <c r="M139" s="130"/>
      <c r="N139" s="130"/>
      <c r="O139" s="130"/>
    </row>
    <row r="140" spans="1:15" x14ac:dyDescent="0.2">
      <c r="A140" s="164"/>
      <c r="B140" s="180"/>
      <c r="C140" s="180"/>
      <c r="D140" s="180"/>
      <c r="E140" s="180"/>
      <c r="F140" s="130"/>
      <c r="G140" s="130"/>
      <c r="H140" s="130"/>
      <c r="I140" s="130"/>
      <c r="J140" s="130"/>
      <c r="K140" s="130"/>
      <c r="L140" s="130"/>
      <c r="M140" s="130"/>
      <c r="N140" s="130"/>
      <c r="O140" s="130"/>
    </row>
    <row r="141" spans="1:15" x14ac:dyDescent="0.2">
      <c r="A141" s="156"/>
      <c r="B141" s="158"/>
      <c r="C141" s="158"/>
      <c r="D141" s="158"/>
      <c r="E141" s="158"/>
      <c r="F141" s="130"/>
      <c r="G141" s="130"/>
      <c r="H141" s="130"/>
      <c r="I141" s="130"/>
      <c r="J141" s="130"/>
      <c r="K141" s="130"/>
      <c r="L141" s="130"/>
      <c r="M141" s="130"/>
      <c r="N141" s="130"/>
      <c r="O141" s="130"/>
    </row>
    <row r="142" spans="1:15" x14ac:dyDescent="0.2">
      <c r="A142" s="181"/>
      <c r="B142" s="158"/>
      <c r="C142" s="158"/>
      <c r="D142" s="158"/>
      <c r="E142" s="158"/>
      <c r="F142" s="130"/>
      <c r="G142" s="130"/>
      <c r="H142" s="130"/>
      <c r="I142" s="130"/>
      <c r="J142" s="130"/>
      <c r="K142" s="130"/>
      <c r="L142" s="130"/>
      <c r="M142" s="130"/>
      <c r="N142" s="130"/>
      <c r="O142" s="130"/>
    </row>
    <row r="143" spans="1:15" x14ac:dyDescent="0.2">
      <c r="A143" s="181"/>
      <c r="B143" s="158"/>
      <c r="C143" s="158"/>
      <c r="D143" s="158"/>
      <c r="E143" s="158"/>
      <c r="F143" s="130"/>
      <c r="G143" s="130"/>
      <c r="H143" s="130"/>
      <c r="I143" s="130"/>
      <c r="J143" s="130"/>
      <c r="K143" s="130"/>
      <c r="L143" s="130"/>
      <c r="M143" s="130"/>
      <c r="N143" s="130"/>
      <c r="O143" s="130"/>
    </row>
    <row r="144" spans="1:15" x14ac:dyDescent="0.2">
      <c r="A144" s="181"/>
      <c r="B144" s="158"/>
      <c r="C144" s="158"/>
      <c r="D144" s="158"/>
      <c r="E144" s="158"/>
      <c r="F144" s="130"/>
      <c r="G144" s="130"/>
      <c r="H144" s="130"/>
      <c r="I144" s="130"/>
      <c r="J144" s="130"/>
      <c r="K144" s="130"/>
      <c r="L144" s="130"/>
      <c r="M144" s="130"/>
      <c r="N144" s="130"/>
      <c r="O144" s="130"/>
    </row>
    <row r="145" spans="1:15" x14ac:dyDescent="0.2">
      <c r="A145" s="156"/>
      <c r="B145" s="158"/>
      <c r="C145" s="158"/>
      <c r="D145" s="158"/>
      <c r="E145" s="158"/>
      <c r="F145" s="130"/>
      <c r="G145" s="130"/>
      <c r="H145" s="130"/>
      <c r="I145" s="130"/>
      <c r="J145" s="130"/>
      <c r="K145" s="130"/>
      <c r="L145" s="130"/>
      <c r="M145" s="130"/>
      <c r="N145" s="130"/>
      <c r="O145" s="130"/>
    </row>
    <row r="146" spans="1:15" x14ac:dyDescent="0.2">
      <c r="A146" s="164"/>
      <c r="B146" s="180"/>
      <c r="C146" s="180"/>
      <c r="D146" s="180"/>
      <c r="E146" s="180"/>
      <c r="F146" s="130"/>
      <c r="G146" s="130"/>
      <c r="H146" s="130"/>
      <c r="I146" s="130"/>
      <c r="J146" s="130"/>
      <c r="K146" s="130"/>
      <c r="L146" s="130"/>
      <c r="M146" s="130"/>
      <c r="N146" s="130"/>
      <c r="O146" s="130"/>
    </row>
    <row r="147" spans="1:15" x14ac:dyDescent="0.2">
      <c r="A147" s="164"/>
      <c r="B147" s="180"/>
      <c r="C147" s="180"/>
      <c r="D147" s="180"/>
      <c r="E147" s="180"/>
      <c r="F147" s="130"/>
      <c r="G147" s="130"/>
      <c r="H147" s="130"/>
      <c r="I147" s="130"/>
      <c r="J147" s="130"/>
      <c r="K147" s="130"/>
      <c r="L147" s="130"/>
      <c r="M147" s="130"/>
      <c r="N147" s="130"/>
      <c r="O147" s="130"/>
    </row>
    <row r="148" spans="1:15" x14ac:dyDescent="0.2">
      <c r="A148" s="164"/>
      <c r="B148" s="180"/>
      <c r="C148" s="180"/>
      <c r="D148" s="180"/>
      <c r="E148" s="180"/>
      <c r="F148" s="130"/>
      <c r="G148" s="142"/>
      <c r="H148" s="142"/>
      <c r="I148" s="130"/>
      <c r="J148" s="130"/>
      <c r="K148" s="130"/>
      <c r="L148" s="130"/>
      <c r="M148" s="130"/>
      <c r="N148" s="130"/>
      <c r="O148" s="130"/>
    </row>
    <row r="149" spans="1:15" x14ac:dyDescent="0.2">
      <c r="A149" s="179"/>
      <c r="B149" s="182"/>
      <c r="C149" s="182"/>
      <c r="D149" s="182"/>
      <c r="E149" s="182"/>
      <c r="F149" s="130"/>
      <c r="G149" s="130"/>
      <c r="H149" s="130"/>
      <c r="I149" s="130"/>
      <c r="J149" s="130"/>
      <c r="K149" s="130"/>
      <c r="L149" s="130"/>
      <c r="M149" s="130"/>
      <c r="N149" s="130"/>
      <c r="O149" s="130"/>
    </row>
    <row r="150" spans="1:15" x14ac:dyDescent="0.2">
      <c r="A150" s="164"/>
      <c r="B150" s="180"/>
      <c r="C150" s="180"/>
      <c r="D150" s="180"/>
      <c r="E150" s="180"/>
      <c r="F150" s="130"/>
      <c r="G150" s="130"/>
      <c r="H150" s="130"/>
      <c r="I150" s="130"/>
      <c r="J150" s="130"/>
      <c r="K150" s="130"/>
      <c r="L150" s="130"/>
      <c r="M150" s="130"/>
      <c r="N150" s="130"/>
      <c r="O150" s="130"/>
    </row>
    <row r="151" spans="1:15" x14ac:dyDescent="0.2">
      <c r="A151" s="156"/>
      <c r="B151" s="158"/>
      <c r="C151" s="158"/>
      <c r="D151" s="158"/>
      <c r="E151" s="158"/>
      <c r="F151" s="130"/>
      <c r="G151" s="130"/>
      <c r="H151" s="130"/>
      <c r="I151" s="130"/>
      <c r="J151" s="130"/>
      <c r="K151" s="130"/>
      <c r="L151" s="130"/>
      <c r="M151" s="130"/>
      <c r="N151" s="130"/>
      <c r="O151" s="130"/>
    </row>
    <row r="152" spans="1:15" x14ac:dyDescent="0.2">
      <c r="A152" s="181"/>
      <c r="B152" s="158"/>
      <c r="C152" s="158"/>
      <c r="D152" s="158"/>
      <c r="E152" s="158"/>
      <c r="F152" s="130"/>
      <c r="G152" s="130"/>
      <c r="H152" s="130"/>
      <c r="I152" s="130"/>
      <c r="J152" s="130"/>
      <c r="K152" s="130"/>
      <c r="L152" s="130"/>
      <c r="M152" s="130"/>
      <c r="N152" s="130"/>
      <c r="O152" s="130"/>
    </row>
    <row r="153" spans="1:15" x14ac:dyDescent="0.2">
      <c r="A153" s="181"/>
      <c r="B153" s="158"/>
      <c r="C153" s="158"/>
      <c r="D153" s="158"/>
      <c r="E153" s="158"/>
      <c r="F153" s="130"/>
      <c r="G153" s="130"/>
      <c r="H153" s="130"/>
      <c r="I153" s="130"/>
      <c r="J153" s="130"/>
      <c r="K153" s="130"/>
      <c r="L153" s="130"/>
      <c r="M153" s="130"/>
      <c r="N153" s="130"/>
      <c r="O153" s="130"/>
    </row>
    <row r="154" spans="1:15" x14ac:dyDescent="0.2">
      <c r="A154" s="181"/>
      <c r="B154" s="158"/>
      <c r="C154" s="158"/>
      <c r="D154" s="158"/>
      <c r="E154" s="158"/>
      <c r="F154" s="130"/>
      <c r="G154" s="130"/>
      <c r="H154" s="130"/>
      <c r="I154" s="130"/>
      <c r="J154" s="130"/>
      <c r="K154" s="130"/>
      <c r="L154" s="130"/>
      <c r="M154" s="130"/>
      <c r="N154" s="130"/>
      <c r="O154" s="130"/>
    </row>
    <row r="155" spans="1:15" x14ac:dyDescent="0.2">
      <c r="A155" s="156"/>
      <c r="B155" s="158"/>
      <c r="C155" s="158"/>
      <c r="D155" s="158"/>
      <c r="E155" s="158"/>
      <c r="F155" s="130"/>
      <c r="G155" s="130"/>
      <c r="H155" s="130"/>
      <c r="I155" s="130"/>
      <c r="J155" s="130"/>
      <c r="K155" s="130"/>
      <c r="L155" s="130"/>
      <c r="M155" s="130"/>
      <c r="N155" s="130"/>
      <c r="O155" s="130"/>
    </row>
    <row r="156" spans="1:15" x14ac:dyDescent="0.2">
      <c r="A156" s="164"/>
      <c r="B156" s="180"/>
      <c r="C156" s="180"/>
      <c r="D156" s="180"/>
      <c r="E156" s="180"/>
      <c r="F156" s="130"/>
      <c r="G156" s="130"/>
      <c r="H156" s="130"/>
      <c r="I156" s="130"/>
      <c r="J156" s="130"/>
      <c r="K156" s="130"/>
      <c r="L156" s="130"/>
      <c r="M156" s="130"/>
      <c r="N156" s="130"/>
      <c r="O156" s="130"/>
    </row>
    <row r="157" spans="1:15" x14ac:dyDescent="0.2">
      <c r="A157" s="164"/>
      <c r="B157" s="180"/>
      <c r="C157" s="180"/>
      <c r="D157" s="180"/>
      <c r="E157" s="180"/>
      <c r="F157" s="130"/>
      <c r="G157" s="130"/>
      <c r="H157" s="130"/>
      <c r="I157" s="130"/>
      <c r="J157" s="130"/>
      <c r="K157" s="130"/>
      <c r="L157" s="130"/>
      <c r="M157" s="130"/>
      <c r="N157" s="130"/>
      <c r="O157" s="130"/>
    </row>
    <row r="158" spans="1:15" x14ac:dyDescent="0.2">
      <c r="A158" s="164"/>
      <c r="B158" s="180"/>
      <c r="C158" s="180"/>
      <c r="D158" s="180"/>
      <c r="E158" s="180"/>
      <c r="F158" s="130"/>
      <c r="G158" s="142"/>
      <c r="H158" s="142"/>
      <c r="I158" s="130"/>
      <c r="J158" s="130"/>
      <c r="K158" s="130"/>
      <c r="L158" s="130"/>
      <c r="M158" s="130"/>
      <c r="N158" s="130"/>
      <c r="O158" s="130"/>
    </row>
    <row r="159" spans="1:15" x14ac:dyDescent="0.2">
      <c r="A159" s="130"/>
      <c r="B159" s="130"/>
      <c r="C159" s="130"/>
      <c r="D159" s="130"/>
      <c r="E159" s="130"/>
      <c r="F159" s="130"/>
      <c r="G159" s="130"/>
      <c r="H159" s="130"/>
      <c r="I159" s="130"/>
      <c r="J159" s="130"/>
      <c r="K159" s="130"/>
      <c r="L159" s="130"/>
      <c r="M159" s="130"/>
      <c r="N159" s="130"/>
      <c r="O159" s="130"/>
    </row>
    <row r="160" spans="1:15" x14ac:dyDescent="0.2">
      <c r="A160" s="130"/>
      <c r="B160" s="130"/>
      <c r="C160" s="130"/>
      <c r="D160" s="130"/>
      <c r="E160" s="130"/>
      <c r="F160" s="130"/>
      <c r="G160" s="130"/>
      <c r="H160" s="130"/>
      <c r="I160" s="130"/>
      <c r="J160" s="130"/>
      <c r="K160" s="130"/>
      <c r="L160" s="130"/>
      <c r="M160" s="130"/>
      <c r="N160" s="130"/>
      <c r="O160" s="130"/>
    </row>
    <row r="161" spans="1:15" x14ac:dyDescent="0.2">
      <c r="A161" s="130"/>
      <c r="B161" s="130"/>
      <c r="C161" s="130"/>
      <c r="D161" s="130"/>
      <c r="E161" s="130"/>
      <c r="F161" s="130"/>
      <c r="G161" s="130"/>
      <c r="H161" s="130"/>
      <c r="I161" s="130"/>
      <c r="J161" s="130"/>
      <c r="K161" s="130"/>
      <c r="L161" s="130"/>
      <c r="M161" s="130"/>
      <c r="N161" s="130"/>
      <c r="O161" s="130"/>
    </row>
    <row r="162" spans="1:15" x14ac:dyDescent="0.2">
      <c r="A162" s="130"/>
      <c r="B162" s="130"/>
      <c r="C162" s="130"/>
      <c r="D162" s="130"/>
      <c r="E162" s="130"/>
      <c r="F162" s="130"/>
      <c r="G162" s="130"/>
      <c r="H162" s="130"/>
      <c r="I162" s="130"/>
      <c r="J162" s="130"/>
      <c r="K162" s="130"/>
      <c r="L162" s="130"/>
      <c r="M162" s="130"/>
      <c r="N162" s="130"/>
      <c r="O162" s="130"/>
    </row>
    <row r="163" spans="1:15" ht="15.75" x14ac:dyDescent="0.25">
      <c r="A163" s="129"/>
      <c r="B163" s="126"/>
      <c r="C163" s="127"/>
      <c r="D163" s="128"/>
      <c r="E163" s="120"/>
      <c r="F163" s="120"/>
      <c r="G163" s="120"/>
      <c r="H163" s="120"/>
      <c r="I163" s="120"/>
      <c r="J163" s="120"/>
      <c r="K163" s="120"/>
      <c r="L163" s="121"/>
      <c r="M163" s="130"/>
      <c r="N163" s="130"/>
      <c r="O163" s="130"/>
    </row>
    <row r="164" spans="1:15" x14ac:dyDescent="0.2">
      <c r="A164" s="122"/>
      <c r="B164" s="122"/>
      <c r="C164" s="177"/>
      <c r="D164" s="178"/>
      <c r="E164" s="130"/>
      <c r="F164" s="130"/>
      <c r="G164" s="130"/>
      <c r="H164" s="130"/>
      <c r="I164" s="130"/>
      <c r="J164" s="130"/>
      <c r="K164" s="130"/>
      <c r="L164" s="130"/>
      <c r="M164" s="130"/>
      <c r="N164" s="130"/>
      <c r="O164" s="130"/>
    </row>
    <row r="165" spans="1:15" x14ac:dyDescent="0.2">
      <c r="A165" s="179"/>
      <c r="B165" s="183"/>
      <c r="C165" s="183"/>
      <c r="D165" s="184"/>
      <c r="E165" s="130"/>
      <c r="F165" s="130"/>
      <c r="G165" s="130"/>
      <c r="H165" s="130"/>
      <c r="I165" s="130"/>
      <c r="J165" s="130"/>
      <c r="K165" s="130"/>
      <c r="L165" s="130"/>
      <c r="M165" s="130"/>
      <c r="N165" s="130"/>
      <c r="O165" s="130"/>
    </row>
    <row r="166" spans="1:15" x14ac:dyDescent="0.2">
      <c r="A166" s="185"/>
      <c r="B166" s="182"/>
      <c r="C166" s="182"/>
      <c r="D166" s="182"/>
      <c r="E166" s="130"/>
      <c r="F166" s="130"/>
      <c r="G166" s="130"/>
      <c r="H166" s="130"/>
      <c r="I166" s="130"/>
      <c r="J166" s="130"/>
      <c r="K166" s="130"/>
      <c r="L166" s="130"/>
      <c r="M166" s="130"/>
      <c r="N166" s="130"/>
      <c r="O166" s="130"/>
    </row>
    <row r="167" spans="1:15" x14ac:dyDescent="0.2">
      <c r="A167" s="164"/>
      <c r="B167" s="180"/>
      <c r="C167" s="180"/>
      <c r="D167" s="180"/>
      <c r="E167" s="130"/>
      <c r="F167" s="130"/>
      <c r="G167" s="130"/>
      <c r="H167" s="130"/>
      <c r="I167" s="130"/>
      <c r="J167" s="130"/>
      <c r="K167" s="130"/>
      <c r="L167" s="130"/>
      <c r="M167" s="130"/>
      <c r="N167" s="130"/>
      <c r="O167" s="130"/>
    </row>
    <row r="168" spans="1:15" x14ac:dyDescent="0.2">
      <c r="A168" s="156"/>
      <c r="B168" s="158"/>
      <c r="C168" s="158"/>
      <c r="D168" s="158"/>
      <c r="E168" s="130"/>
      <c r="F168" s="130"/>
      <c r="G168" s="130"/>
      <c r="H168" s="130"/>
      <c r="I168" s="130"/>
      <c r="J168" s="130"/>
      <c r="K168" s="130"/>
      <c r="L168" s="130"/>
      <c r="M168" s="130"/>
      <c r="N168" s="130"/>
      <c r="O168" s="130"/>
    </row>
    <row r="169" spans="1:15" x14ac:dyDescent="0.2">
      <c r="A169" s="181"/>
      <c r="B169" s="158"/>
      <c r="C169" s="158"/>
      <c r="D169" s="158"/>
      <c r="E169" s="130"/>
      <c r="F169" s="130"/>
      <c r="G169" s="130"/>
      <c r="H169" s="130"/>
      <c r="I169" s="130"/>
      <c r="J169" s="130"/>
      <c r="K169" s="130"/>
      <c r="L169" s="130"/>
      <c r="M169" s="130"/>
      <c r="N169" s="130"/>
      <c r="O169" s="130"/>
    </row>
    <row r="170" spans="1:15" x14ac:dyDescent="0.2">
      <c r="A170" s="181"/>
      <c r="B170" s="158"/>
      <c r="C170" s="158"/>
      <c r="D170" s="158"/>
      <c r="E170" s="130"/>
      <c r="F170" s="130"/>
      <c r="G170" s="130"/>
      <c r="H170" s="130"/>
      <c r="I170" s="130"/>
      <c r="J170" s="130"/>
      <c r="K170" s="130"/>
      <c r="L170" s="130"/>
      <c r="M170" s="130"/>
      <c r="N170" s="130"/>
      <c r="O170" s="130"/>
    </row>
    <row r="171" spans="1:15" x14ac:dyDescent="0.2">
      <c r="A171" s="181"/>
      <c r="B171" s="158"/>
      <c r="C171" s="158"/>
      <c r="D171" s="158"/>
      <c r="E171" s="130"/>
      <c r="F171" s="130"/>
      <c r="G171" s="130"/>
      <c r="H171" s="130"/>
      <c r="I171" s="130"/>
      <c r="J171" s="130"/>
      <c r="K171" s="130"/>
      <c r="L171" s="130"/>
      <c r="M171" s="130"/>
      <c r="N171" s="130"/>
      <c r="O171" s="130"/>
    </row>
    <row r="172" spans="1:15" x14ac:dyDescent="0.2">
      <c r="A172" s="156"/>
      <c r="B172" s="158"/>
      <c r="C172" s="158"/>
      <c r="D172" s="158"/>
      <c r="E172" s="130"/>
      <c r="F172" s="130"/>
      <c r="G172" s="130"/>
      <c r="H172" s="130"/>
      <c r="I172" s="130"/>
      <c r="J172" s="130"/>
      <c r="K172" s="130"/>
      <c r="L172" s="130"/>
      <c r="M172" s="130"/>
      <c r="N172" s="130"/>
      <c r="O172" s="130"/>
    </row>
    <row r="173" spans="1:15" x14ac:dyDescent="0.2">
      <c r="A173" s="164"/>
      <c r="B173" s="180"/>
      <c r="C173" s="180"/>
      <c r="D173" s="180"/>
      <c r="E173" s="130"/>
      <c r="F173" s="130"/>
      <c r="G173" s="130"/>
      <c r="H173" s="130"/>
      <c r="I173" s="130"/>
      <c r="J173" s="130"/>
      <c r="K173" s="130"/>
      <c r="L173" s="130"/>
      <c r="M173" s="130"/>
      <c r="N173" s="130"/>
      <c r="O173" s="130"/>
    </row>
    <row r="174" spans="1:15" x14ac:dyDescent="0.2">
      <c r="A174" s="181"/>
      <c r="B174" s="158"/>
      <c r="C174" s="158"/>
      <c r="D174" s="158"/>
      <c r="E174" s="130"/>
      <c r="F174" s="130"/>
      <c r="G174" s="130"/>
      <c r="H174" s="130"/>
      <c r="I174" s="130"/>
      <c r="J174" s="130"/>
      <c r="K174" s="130"/>
      <c r="L174" s="130"/>
      <c r="M174" s="130"/>
      <c r="N174" s="130"/>
      <c r="O174" s="130"/>
    </row>
    <row r="175" spans="1:15" x14ac:dyDescent="0.2">
      <c r="A175" s="156"/>
      <c r="B175" s="158"/>
      <c r="C175" s="158"/>
      <c r="D175" s="158"/>
      <c r="E175" s="130"/>
      <c r="F175" s="130"/>
      <c r="G175" s="130"/>
      <c r="H175" s="130"/>
      <c r="I175" s="130"/>
      <c r="J175" s="130"/>
      <c r="K175" s="130"/>
      <c r="L175" s="130"/>
      <c r="M175" s="130"/>
      <c r="N175" s="130"/>
      <c r="O175" s="130"/>
    </row>
    <row r="176" spans="1:15" x14ac:dyDescent="0.2">
      <c r="A176" s="164"/>
      <c r="B176" s="180"/>
      <c r="C176" s="180"/>
      <c r="D176" s="180"/>
      <c r="E176" s="130"/>
      <c r="F176" s="130"/>
      <c r="G176" s="130"/>
      <c r="H176" s="130"/>
      <c r="I176" s="130"/>
      <c r="J176" s="130"/>
      <c r="K176" s="130"/>
      <c r="L176" s="130"/>
      <c r="M176" s="130"/>
      <c r="N176" s="130"/>
      <c r="O176" s="130"/>
    </row>
    <row r="177" spans="1:15" x14ac:dyDescent="0.2">
      <c r="A177" s="156"/>
      <c r="B177" s="158"/>
      <c r="C177" s="158"/>
      <c r="D177" s="158"/>
      <c r="E177" s="130"/>
      <c r="F177" s="130"/>
      <c r="G177" s="130"/>
      <c r="H177" s="130"/>
      <c r="I177" s="130"/>
      <c r="J177" s="130"/>
      <c r="K177" s="130"/>
      <c r="L177" s="130"/>
      <c r="M177" s="130"/>
      <c r="N177" s="130"/>
      <c r="O177" s="130"/>
    </row>
    <row r="178" spans="1:15" x14ac:dyDescent="0.2">
      <c r="A178" s="181"/>
      <c r="B178" s="158"/>
      <c r="C178" s="158"/>
      <c r="D178" s="158"/>
      <c r="E178" s="130"/>
      <c r="F178" s="130"/>
      <c r="G178" s="130"/>
      <c r="H178" s="130"/>
      <c r="I178" s="130"/>
      <c r="J178" s="130"/>
      <c r="K178" s="130"/>
      <c r="L178" s="130"/>
      <c r="M178" s="130"/>
      <c r="N178" s="130"/>
      <c r="O178" s="130"/>
    </row>
    <row r="179" spans="1:15" x14ac:dyDescent="0.2">
      <c r="A179" s="181"/>
      <c r="B179" s="158"/>
      <c r="C179" s="158"/>
      <c r="D179" s="158"/>
      <c r="E179" s="130"/>
      <c r="F179" s="130"/>
      <c r="G179" s="130"/>
      <c r="H179" s="130"/>
      <c r="I179" s="130"/>
      <c r="J179" s="130"/>
      <c r="K179" s="130"/>
      <c r="L179" s="130"/>
      <c r="M179" s="130"/>
      <c r="N179" s="130"/>
      <c r="O179" s="130"/>
    </row>
    <row r="180" spans="1:15" x14ac:dyDescent="0.2">
      <c r="A180" s="156"/>
      <c r="B180" s="158"/>
      <c r="C180" s="158"/>
      <c r="D180" s="158"/>
      <c r="E180" s="130"/>
      <c r="F180" s="130"/>
      <c r="G180" s="130"/>
      <c r="H180" s="130"/>
      <c r="I180" s="130"/>
      <c r="J180" s="130"/>
      <c r="K180" s="130"/>
      <c r="L180" s="130"/>
      <c r="M180" s="130"/>
      <c r="N180" s="130"/>
      <c r="O180" s="130"/>
    </row>
    <row r="181" spans="1:15" x14ac:dyDescent="0.2">
      <c r="A181" s="164"/>
      <c r="B181" s="180"/>
      <c r="C181" s="180"/>
      <c r="D181" s="180"/>
      <c r="E181" s="130"/>
      <c r="F181" s="130"/>
      <c r="G181" s="130"/>
      <c r="H181" s="130"/>
      <c r="I181" s="130"/>
      <c r="J181" s="130"/>
      <c r="K181" s="130"/>
      <c r="L181" s="130"/>
      <c r="M181" s="130"/>
      <c r="N181" s="130"/>
      <c r="O181" s="130"/>
    </row>
    <row r="182" spans="1:15" x14ac:dyDescent="0.2">
      <c r="A182" s="156"/>
      <c r="B182" s="158"/>
      <c r="C182" s="158"/>
      <c r="D182" s="158"/>
      <c r="E182" s="130"/>
      <c r="F182" s="130"/>
      <c r="G182" s="130"/>
      <c r="H182" s="130"/>
      <c r="I182" s="130"/>
      <c r="J182" s="130"/>
      <c r="K182" s="130"/>
      <c r="L182" s="130"/>
      <c r="M182" s="130"/>
      <c r="N182" s="130"/>
      <c r="O182" s="130"/>
    </row>
    <row r="183" spans="1:15" x14ac:dyDescent="0.2">
      <c r="A183" s="156"/>
      <c r="B183" s="158"/>
      <c r="C183" s="158"/>
      <c r="D183" s="158"/>
      <c r="E183" s="130"/>
      <c r="F183" s="130"/>
      <c r="G183" s="130"/>
      <c r="H183" s="130"/>
      <c r="I183" s="130"/>
      <c r="J183" s="130"/>
      <c r="K183" s="130"/>
      <c r="L183" s="130"/>
      <c r="M183" s="130"/>
      <c r="N183" s="130"/>
      <c r="O183" s="130"/>
    </row>
    <row r="184" spans="1:15" x14ac:dyDescent="0.2">
      <c r="A184" s="156"/>
      <c r="B184" s="158"/>
      <c r="C184" s="158"/>
      <c r="D184" s="158"/>
      <c r="E184" s="130"/>
      <c r="F184" s="130"/>
      <c r="G184" s="130"/>
      <c r="H184" s="130"/>
      <c r="I184" s="130"/>
      <c r="J184" s="130"/>
      <c r="K184" s="130"/>
      <c r="L184" s="130"/>
      <c r="M184" s="130"/>
      <c r="N184" s="130"/>
      <c r="O184" s="130"/>
    </row>
    <row r="185" spans="1:15" x14ac:dyDescent="0.2">
      <c r="A185" s="181"/>
      <c r="B185" s="158"/>
      <c r="C185" s="158"/>
      <c r="D185" s="158"/>
      <c r="E185" s="130"/>
      <c r="F185" s="130"/>
      <c r="G185" s="130"/>
      <c r="H185" s="130"/>
      <c r="I185" s="130"/>
      <c r="J185" s="130"/>
      <c r="K185" s="130"/>
      <c r="L185" s="130"/>
      <c r="M185" s="130"/>
      <c r="N185" s="130"/>
      <c r="O185" s="130"/>
    </row>
    <row r="186" spans="1:15" x14ac:dyDescent="0.2">
      <c r="A186" s="181"/>
      <c r="B186" s="158"/>
      <c r="C186" s="158"/>
      <c r="D186" s="158"/>
      <c r="E186" s="130"/>
      <c r="F186" s="130"/>
      <c r="G186" s="130"/>
      <c r="H186" s="130"/>
      <c r="I186" s="130"/>
      <c r="J186" s="130"/>
      <c r="K186" s="130"/>
      <c r="L186" s="130"/>
      <c r="M186" s="130"/>
      <c r="N186" s="130"/>
      <c r="O186" s="130"/>
    </row>
    <row r="187" spans="1:15" x14ac:dyDescent="0.2">
      <c r="A187" s="156"/>
      <c r="B187" s="158"/>
      <c r="C187" s="158"/>
      <c r="D187" s="158"/>
      <c r="E187" s="130"/>
      <c r="F187" s="130"/>
      <c r="G187" s="130"/>
      <c r="H187" s="130"/>
      <c r="I187" s="130"/>
      <c r="J187" s="130"/>
      <c r="K187" s="130"/>
      <c r="L187" s="130"/>
      <c r="M187" s="130"/>
      <c r="N187" s="130"/>
      <c r="O187" s="130"/>
    </row>
    <row r="188" spans="1:15" x14ac:dyDescent="0.2">
      <c r="A188" s="164"/>
      <c r="B188" s="180"/>
      <c r="C188" s="180"/>
      <c r="D188" s="180"/>
      <c r="E188" s="130"/>
      <c r="F188" s="142"/>
      <c r="G188" s="142"/>
      <c r="H188" s="130"/>
      <c r="I188" s="130"/>
      <c r="J188" s="130"/>
      <c r="K188" s="130"/>
      <c r="L188" s="130"/>
      <c r="M188" s="130"/>
      <c r="N188" s="130"/>
      <c r="O188" s="130"/>
    </row>
    <row r="189" spans="1:15" x14ac:dyDescent="0.2">
      <c r="A189" s="185"/>
      <c r="B189" s="182"/>
      <c r="C189" s="182"/>
      <c r="D189" s="182"/>
      <c r="E189" s="130"/>
      <c r="F189" s="130"/>
      <c r="G189" s="130"/>
      <c r="H189" s="130"/>
      <c r="I189" s="130"/>
      <c r="J189" s="130"/>
      <c r="K189" s="130"/>
      <c r="L189" s="130"/>
      <c r="M189" s="130"/>
      <c r="N189" s="130"/>
      <c r="O189" s="130"/>
    </row>
    <row r="190" spans="1:15" x14ac:dyDescent="0.2">
      <c r="A190" s="164"/>
      <c r="B190" s="180"/>
      <c r="C190" s="180"/>
      <c r="D190" s="180"/>
      <c r="E190" s="130"/>
      <c r="F190" s="130"/>
      <c r="G190" s="130"/>
      <c r="H190" s="130"/>
      <c r="I190" s="130"/>
      <c r="J190" s="130"/>
      <c r="K190" s="130"/>
      <c r="L190" s="130"/>
      <c r="M190" s="130"/>
      <c r="N190" s="130"/>
      <c r="O190" s="130"/>
    </row>
    <row r="191" spans="1:15" x14ac:dyDescent="0.2">
      <c r="A191" s="156"/>
      <c r="B191" s="158"/>
      <c r="C191" s="158"/>
      <c r="D191" s="158"/>
      <c r="E191" s="130"/>
      <c r="F191" s="130"/>
      <c r="G191" s="130"/>
      <c r="H191" s="130"/>
      <c r="I191" s="130"/>
      <c r="J191" s="130"/>
      <c r="K191" s="130"/>
      <c r="L191" s="130"/>
      <c r="M191" s="130"/>
      <c r="N191" s="130"/>
      <c r="O191" s="130"/>
    </row>
    <row r="192" spans="1:15" x14ac:dyDescent="0.2">
      <c r="A192" s="181"/>
      <c r="B192" s="158"/>
      <c r="C192" s="158"/>
      <c r="D192" s="158"/>
      <c r="E192" s="130"/>
      <c r="F192" s="130"/>
      <c r="G192" s="130"/>
      <c r="H192" s="130"/>
      <c r="I192" s="130"/>
      <c r="J192" s="130"/>
      <c r="K192" s="130"/>
      <c r="L192" s="130"/>
      <c r="M192" s="130"/>
      <c r="N192" s="130"/>
      <c r="O192" s="130"/>
    </row>
    <row r="193" spans="1:15" x14ac:dyDescent="0.2">
      <c r="A193" s="181"/>
      <c r="B193" s="158"/>
      <c r="C193" s="158"/>
      <c r="D193" s="158"/>
      <c r="E193" s="130"/>
      <c r="F193" s="130"/>
      <c r="G193" s="130"/>
      <c r="H193" s="130"/>
      <c r="I193" s="130"/>
      <c r="J193" s="130"/>
      <c r="K193" s="130"/>
      <c r="L193" s="130"/>
      <c r="M193" s="130"/>
      <c r="N193" s="130"/>
      <c r="O193" s="130"/>
    </row>
    <row r="194" spans="1:15" x14ac:dyDescent="0.2">
      <c r="A194" s="181"/>
      <c r="B194" s="158"/>
      <c r="C194" s="158"/>
      <c r="D194" s="158"/>
      <c r="E194" s="130"/>
      <c r="F194" s="130"/>
      <c r="G194" s="130"/>
      <c r="H194" s="130"/>
      <c r="I194" s="130"/>
      <c r="J194" s="130"/>
      <c r="K194" s="130"/>
      <c r="L194" s="130"/>
      <c r="M194" s="130"/>
      <c r="N194" s="130"/>
      <c r="O194" s="130"/>
    </row>
    <row r="195" spans="1:15" x14ac:dyDescent="0.2">
      <c r="A195" s="156"/>
      <c r="B195" s="158"/>
      <c r="C195" s="158"/>
      <c r="D195" s="158"/>
      <c r="E195" s="130"/>
      <c r="F195" s="130"/>
      <c r="G195" s="130"/>
      <c r="H195" s="130"/>
      <c r="I195" s="130"/>
      <c r="J195" s="130"/>
      <c r="K195" s="130"/>
      <c r="L195" s="130"/>
      <c r="M195" s="130"/>
      <c r="N195" s="130"/>
      <c r="O195" s="130"/>
    </row>
    <row r="196" spans="1:15" x14ac:dyDescent="0.2">
      <c r="A196" s="164"/>
      <c r="B196" s="180"/>
      <c r="C196" s="180"/>
      <c r="D196" s="180"/>
      <c r="E196" s="130"/>
      <c r="F196" s="130"/>
      <c r="G196" s="130"/>
      <c r="H196" s="130"/>
      <c r="I196" s="130"/>
      <c r="J196" s="130"/>
      <c r="K196" s="130"/>
      <c r="L196" s="130"/>
      <c r="M196" s="130"/>
      <c r="N196" s="130"/>
      <c r="O196" s="130"/>
    </row>
    <row r="197" spans="1:15" x14ac:dyDescent="0.2">
      <c r="A197" s="181"/>
      <c r="B197" s="158"/>
      <c r="C197" s="158"/>
      <c r="D197" s="158"/>
      <c r="E197" s="130"/>
      <c r="F197" s="130"/>
      <c r="G197" s="130"/>
      <c r="H197" s="130"/>
      <c r="I197" s="130"/>
      <c r="J197" s="130"/>
      <c r="K197" s="130"/>
      <c r="L197" s="130"/>
      <c r="M197" s="130"/>
      <c r="N197" s="130"/>
      <c r="O197" s="130"/>
    </row>
    <row r="198" spans="1:15" x14ac:dyDescent="0.2">
      <c r="A198" s="156"/>
      <c r="B198" s="158"/>
      <c r="C198" s="158"/>
      <c r="D198" s="158"/>
      <c r="E198" s="130"/>
      <c r="F198" s="130"/>
      <c r="G198" s="130"/>
      <c r="H198" s="130"/>
      <c r="I198" s="130"/>
      <c r="J198" s="130"/>
      <c r="K198" s="130"/>
      <c r="L198" s="130"/>
      <c r="M198" s="130"/>
      <c r="N198" s="130"/>
      <c r="O198" s="130"/>
    </row>
    <row r="199" spans="1:15" x14ac:dyDescent="0.2">
      <c r="A199" s="164"/>
      <c r="B199" s="180"/>
      <c r="C199" s="180"/>
      <c r="D199" s="180"/>
      <c r="E199" s="130"/>
      <c r="F199" s="130"/>
      <c r="G199" s="130"/>
      <c r="H199" s="130"/>
      <c r="I199" s="130"/>
      <c r="J199" s="130"/>
      <c r="K199" s="130"/>
      <c r="L199" s="130"/>
      <c r="M199" s="130"/>
      <c r="N199" s="130"/>
      <c r="O199" s="130"/>
    </row>
    <row r="200" spans="1:15" x14ac:dyDescent="0.2">
      <c r="A200" s="156"/>
      <c r="B200" s="158"/>
      <c r="C200" s="158"/>
      <c r="D200" s="158"/>
      <c r="E200" s="130"/>
      <c r="F200" s="130"/>
      <c r="G200" s="130"/>
      <c r="H200" s="130"/>
      <c r="I200" s="130"/>
      <c r="J200" s="130"/>
      <c r="K200" s="130"/>
      <c r="L200" s="130"/>
      <c r="M200" s="130"/>
      <c r="N200" s="130"/>
      <c r="O200" s="130"/>
    </row>
    <row r="201" spans="1:15" x14ac:dyDescent="0.2">
      <c r="A201" s="181"/>
      <c r="B201" s="158"/>
      <c r="C201" s="158"/>
      <c r="D201" s="158"/>
      <c r="E201" s="130"/>
      <c r="F201" s="130"/>
      <c r="G201" s="130"/>
      <c r="H201" s="130"/>
      <c r="I201" s="130"/>
      <c r="J201" s="130"/>
      <c r="K201" s="130"/>
      <c r="L201" s="130"/>
      <c r="M201" s="130"/>
      <c r="N201" s="130"/>
      <c r="O201" s="130"/>
    </row>
    <row r="202" spans="1:15" x14ac:dyDescent="0.2">
      <c r="A202" s="181"/>
      <c r="B202" s="158"/>
      <c r="C202" s="158"/>
      <c r="D202" s="158"/>
      <c r="E202" s="130"/>
      <c r="F202" s="130"/>
      <c r="G202" s="130"/>
      <c r="H202" s="130"/>
      <c r="I202" s="130"/>
      <c r="J202" s="130"/>
      <c r="K202" s="130"/>
      <c r="L202" s="130"/>
      <c r="M202" s="130"/>
      <c r="N202" s="130"/>
      <c r="O202" s="130"/>
    </row>
    <row r="203" spans="1:15" x14ac:dyDescent="0.2">
      <c r="A203" s="156"/>
      <c r="B203" s="158"/>
      <c r="C203" s="158"/>
      <c r="D203" s="158"/>
      <c r="E203" s="130"/>
      <c r="F203" s="130"/>
      <c r="G203" s="130"/>
      <c r="H203" s="130"/>
      <c r="I203" s="130"/>
      <c r="J203" s="130"/>
      <c r="K203" s="130"/>
      <c r="L203" s="130"/>
      <c r="M203" s="130"/>
      <c r="N203" s="130"/>
      <c r="O203" s="130"/>
    </row>
    <row r="204" spans="1:15" x14ac:dyDescent="0.2">
      <c r="A204" s="164"/>
      <c r="B204" s="180"/>
      <c r="C204" s="180"/>
      <c r="D204" s="180"/>
      <c r="E204" s="130"/>
      <c r="F204" s="130"/>
      <c r="G204" s="130"/>
      <c r="H204" s="130"/>
      <c r="I204" s="130"/>
      <c r="J204" s="130"/>
      <c r="K204" s="130"/>
      <c r="L204" s="130"/>
      <c r="M204" s="130"/>
      <c r="N204" s="130"/>
      <c r="O204" s="130"/>
    </row>
    <row r="205" spans="1:15" x14ac:dyDescent="0.2">
      <c r="A205" s="156"/>
      <c r="B205" s="158"/>
      <c r="C205" s="158"/>
      <c r="D205" s="158"/>
      <c r="E205" s="130"/>
      <c r="F205" s="130"/>
      <c r="G205" s="130"/>
      <c r="H205" s="130"/>
      <c r="I205" s="130"/>
      <c r="J205" s="130"/>
      <c r="K205" s="130"/>
      <c r="L205" s="130"/>
      <c r="M205" s="130"/>
      <c r="N205" s="130"/>
      <c r="O205" s="130"/>
    </row>
    <row r="206" spans="1:15" x14ac:dyDescent="0.2">
      <c r="A206" s="156"/>
      <c r="B206" s="158"/>
      <c r="C206" s="158"/>
      <c r="D206" s="158"/>
      <c r="E206" s="130"/>
      <c r="F206" s="130"/>
      <c r="G206" s="130"/>
      <c r="H206" s="130"/>
      <c r="I206" s="130"/>
      <c r="J206" s="130"/>
      <c r="K206" s="130"/>
      <c r="L206" s="130"/>
      <c r="M206" s="130"/>
      <c r="N206" s="130"/>
      <c r="O206" s="130"/>
    </row>
    <row r="207" spans="1:15" x14ac:dyDescent="0.2">
      <c r="A207" s="156"/>
      <c r="B207" s="158"/>
      <c r="C207" s="158"/>
      <c r="D207" s="158"/>
      <c r="E207" s="130"/>
      <c r="F207" s="130"/>
      <c r="G207" s="130"/>
      <c r="H207" s="130"/>
      <c r="I207" s="130"/>
      <c r="J207" s="130"/>
      <c r="K207" s="130"/>
      <c r="L207" s="130"/>
      <c r="M207" s="130"/>
      <c r="N207" s="130"/>
      <c r="O207" s="130"/>
    </row>
    <row r="208" spans="1:15" x14ac:dyDescent="0.2">
      <c r="A208" s="181"/>
      <c r="B208" s="158"/>
      <c r="C208" s="158"/>
      <c r="D208" s="158"/>
      <c r="E208" s="130"/>
      <c r="F208" s="130"/>
      <c r="G208" s="130"/>
      <c r="H208" s="130"/>
      <c r="I208" s="130"/>
      <c r="J208" s="130"/>
      <c r="K208" s="130"/>
      <c r="L208" s="130"/>
      <c r="M208" s="130"/>
      <c r="N208" s="130"/>
      <c r="O208" s="130"/>
    </row>
    <row r="209" spans="1:15" x14ac:dyDescent="0.2">
      <c r="A209" s="181"/>
      <c r="B209" s="158"/>
      <c r="C209" s="158"/>
      <c r="D209" s="158"/>
      <c r="E209" s="130"/>
      <c r="F209" s="130"/>
      <c r="G209" s="130"/>
      <c r="H209" s="130"/>
      <c r="I209" s="130"/>
      <c r="J209" s="130"/>
      <c r="K209" s="130"/>
      <c r="L209" s="130"/>
      <c r="M209" s="130"/>
      <c r="N209" s="130"/>
      <c r="O209" s="130"/>
    </row>
    <row r="210" spans="1:15" x14ac:dyDescent="0.2">
      <c r="A210" s="156"/>
      <c r="B210" s="158"/>
      <c r="C210" s="158"/>
      <c r="D210" s="158"/>
      <c r="E210" s="130"/>
      <c r="F210" s="130"/>
      <c r="G210" s="130"/>
      <c r="H210" s="130"/>
      <c r="I210" s="130"/>
      <c r="J210" s="130"/>
      <c r="K210" s="130"/>
      <c r="L210" s="130"/>
      <c r="M210" s="130"/>
      <c r="N210" s="130"/>
      <c r="O210" s="130"/>
    </row>
    <row r="211" spans="1:15" x14ac:dyDescent="0.2">
      <c r="A211" s="164"/>
      <c r="B211" s="180"/>
      <c r="C211" s="180"/>
      <c r="D211" s="180"/>
      <c r="E211" s="130"/>
      <c r="F211" s="142"/>
      <c r="G211" s="142"/>
      <c r="H211" s="130"/>
      <c r="I211" s="130"/>
      <c r="J211" s="130"/>
      <c r="K211" s="130"/>
      <c r="L211" s="130"/>
      <c r="M211" s="130"/>
      <c r="N211" s="130"/>
      <c r="O211" s="130"/>
    </row>
    <row r="212" spans="1:15" x14ac:dyDescent="0.2">
      <c r="A212" s="130"/>
      <c r="B212" s="130"/>
      <c r="C212" s="130"/>
      <c r="D212" s="130"/>
      <c r="E212" s="130"/>
      <c r="F212" s="130"/>
      <c r="G212" s="130"/>
      <c r="H212" s="130"/>
      <c r="I212" s="130"/>
      <c r="J212" s="130"/>
      <c r="K212" s="130"/>
      <c r="L212" s="130"/>
      <c r="M212" s="130"/>
      <c r="N212" s="130"/>
      <c r="O212" s="130"/>
    </row>
    <row r="213" spans="1:15" x14ac:dyDescent="0.2">
      <c r="A213" s="130"/>
      <c r="B213" s="130"/>
      <c r="C213" s="130"/>
      <c r="D213" s="130"/>
      <c r="E213" s="130"/>
      <c r="F213" s="130"/>
      <c r="G213" s="130"/>
      <c r="H213" s="130"/>
      <c r="I213" s="130"/>
      <c r="J213" s="130"/>
      <c r="K213" s="130"/>
      <c r="L213" s="130"/>
      <c r="M213" s="130"/>
      <c r="N213" s="130"/>
      <c r="O213" s="130"/>
    </row>
    <row r="214" spans="1:15" x14ac:dyDescent="0.2">
      <c r="A214" s="130"/>
      <c r="B214" s="130"/>
      <c r="C214" s="130"/>
      <c r="D214" s="130"/>
      <c r="E214" s="130"/>
      <c r="F214" s="130"/>
      <c r="G214" s="130"/>
      <c r="H214" s="130"/>
      <c r="I214" s="130"/>
      <c r="J214" s="130"/>
      <c r="K214" s="130"/>
      <c r="L214" s="130"/>
      <c r="M214" s="130"/>
      <c r="N214" s="130"/>
      <c r="O214" s="130"/>
    </row>
    <row r="215" spans="1:15" ht="15.75" x14ac:dyDescent="0.2">
      <c r="A215" s="176"/>
      <c r="B215" s="144"/>
      <c r="C215" s="145"/>
      <c r="D215" s="130"/>
      <c r="E215" s="130"/>
      <c r="F215" s="130"/>
      <c r="G215" s="130"/>
      <c r="H215" s="130"/>
      <c r="I215" s="130"/>
      <c r="J215" s="130"/>
      <c r="K215" s="130"/>
      <c r="L215" s="130"/>
      <c r="M215" s="130"/>
      <c r="N215" s="130"/>
      <c r="O215" s="130"/>
    </row>
    <row r="216" spans="1:15" ht="15.75" x14ac:dyDescent="0.25">
      <c r="A216" s="129"/>
      <c r="B216" s="126"/>
      <c r="C216" s="127"/>
      <c r="D216" s="130"/>
      <c r="E216" s="130"/>
      <c r="F216" s="130"/>
      <c r="G216" s="130"/>
      <c r="H216" s="130"/>
      <c r="I216" s="130"/>
      <c r="J216" s="130"/>
      <c r="K216" s="130"/>
      <c r="L216" s="130"/>
      <c r="M216" s="130"/>
      <c r="N216" s="130"/>
      <c r="O216" s="130"/>
    </row>
    <row r="217" spans="1:15" x14ac:dyDescent="0.2">
      <c r="A217" s="162"/>
      <c r="B217" s="186"/>
      <c r="C217" s="186"/>
      <c r="D217" s="130"/>
      <c r="E217" s="130"/>
      <c r="F217" s="130"/>
      <c r="G217" s="130"/>
      <c r="H217" s="130"/>
      <c r="I217" s="130"/>
      <c r="J217" s="130"/>
      <c r="K217" s="130"/>
      <c r="L217" s="130"/>
      <c r="M217" s="130"/>
      <c r="N217" s="130"/>
      <c r="O217" s="130"/>
    </row>
    <row r="218" spans="1:15" x14ac:dyDescent="0.2">
      <c r="A218" s="187"/>
      <c r="B218" s="158"/>
      <c r="C218" s="158"/>
      <c r="D218" s="130"/>
      <c r="E218" s="130"/>
      <c r="F218" s="130"/>
      <c r="G218" s="130"/>
      <c r="H218" s="130"/>
      <c r="I218" s="130"/>
      <c r="J218" s="130"/>
      <c r="K218" s="130"/>
      <c r="L218" s="130"/>
      <c r="M218" s="130"/>
      <c r="N218" s="130"/>
      <c r="O218" s="130"/>
    </row>
    <row r="219" spans="1:15" x14ac:dyDescent="0.2">
      <c r="A219" s="188"/>
      <c r="B219" s="158"/>
      <c r="C219" s="158"/>
      <c r="D219" s="130"/>
      <c r="E219" s="130"/>
      <c r="F219" s="130"/>
      <c r="G219" s="130"/>
      <c r="H219" s="130"/>
      <c r="I219" s="130"/>
      <c r="J219" s="130"/>
      <c r="K219" s="130"/>
      <c r="L219" s="130"/>
      <c r="M219" s="130"/>
      <c r="N219" s="130"/>
      <c r="O219" s="130"/>
    </row>
    <row r="220" spans="1:15" x14ac:dyDescent="0.2">
      <c r="A220" s="189"/>
      <c r="B220" s="190"/>
      <c r="C220" s="190"/>
      <c r="D220" s="130"/>
      <c r="E220" s="130"/>
      <c r="F220" s="130"/>
      <c r="G220" s="130"/>
      <c r="H220" s="130"/>
      <c r="I220" s="130"/>
      <c r="J220" s="130"/>
      <c r="K220" s="130"/>
      <c r="L220" s="130"/>
      <c r="M220" s="130"/>
      <c r="N220" s="130"/>
      <c r="O220" s="130"/>
    </row>
    <row r="221" spans="1:15" x14ac:dyDescent="0.2">
      <c r="A221" s="123"/>
      <c r="B221" s="124"/>
      <c r="C221" s="124"/>
      <c r="D221" s="130"/>
      <c r="E221" s="130"/>
      <c r="F221" s="130"/>
      <c r="G221" s="130"/>
      <c r="H221" s="130"/>
      <c r="I221" s="130"/>
      <c r="J221" s="130"/>
      <c r="K221" s="130"/>
      <c r="L221" s="130"/>
      <c r="M221" s="130"/>
      <c r="N221" s="130"/>
      <c r="O221" s="130"/>
    </row>
    <row r="222" spans="1:15" x14ac:dyDescent="0.2">
      <c r="A222" s="123"/>
      <c r="B222" s="124"/>
      <c r="C222" s="124"/>
      <c r="D222" s="130"/>
      <c r="E222" s="130"/>
      <c r="F222" s="130"/>
      <c r="G222" s="130"/>
      <c r="H222" s="130"/>
      <c r="I222" s="130"/>
      <c r="J222" s="130"/>
      <c r="K222" s="130"/>
      <c r="L222" s="130"/>
      <c r="M222" s="130"/>
      <c r="N222" s="130"/>
      <c r="O222" s="130"/>
    </row>
    <row r="223" spans="1:15" x14ac:dyDescent="0.2">
      <c r="A223" s="130"/>
      <c r="B223" s="130"/>
      <c r="C223" s="130"/>
      <c r="D223" s="130"/>
      <c r="E223" s="130"/>
      <c r="F223" s="130"/>
      <c r="G223" s="130"/>
      <c r="H223" s="130"/>
      <c r="I223" s="130"/>
      <c r="J223" s="130"/>
      <c r="K223" s="130"/>
      <c r="L223" s="130"/>
      <c r="M223" s="130"/>
      <c r="N223" s="130"/>
      <c r="O223" s="130"/>
    </row>
    <row r="224" spans="1:15" ht="15.75" x14ac:dyDescent="0.2">
      <c r="A224" s="129"/>
      <c r="B224" s="130"/>
      <c r="C224" s="130"/>
      <c r="D224" s="130"/>
      <c r="E224" s="130"/>
      <c r="F224" s="130"/>
      <c r="G224" s="130"/>
      <c r="H224" s="130"/>
      <c r="I224" s="130"/>
      <c r="J224" s="130"/>
      <c r="K224" s="130"/>
      <c r="L224" s="130"/>
      <c r="M224" s="130"/>
      <c r="N224" s="130"/>
      <c r="O224" s="130"/>
    </row>
    <row r="225" spans="1:15" x14ac:dyDescent="0.2">
      <c r="A225" s="162"/>
      <c r="B225" s="186"/>
      <c r="C225" s="186"/>
      <c r="D225" s="130"/>
      <c r="E225" s="130"/>
      <c r="F225" s="130"/>
      <c r="G225" s="130"/>
      <c r="H225" s="130"/>
      <c r="I225" s="130"/>
      <c r="J225" s="130"/>
      <c r="K225" s="130"/>
      <c r="L225" s="130"/>
      <c r="M225" s="130"/>
      <c r="N225" s="130"/>
      <c r="O225" s="130"/>
    </row>
    <row r="226" spans="1:15" x14ac:dyDescent="0.2">
      <c r="A226" s="164"/>
      <c r="B226" s="180"/>
      <c r="C226" s="180"/>
      <c r="D226" s="130"/>
      <c r="E226" s="130"/>
      <c r="F226" s="130"/>
      <c r="G226" s="130"/>
      <c r="H226" s="130"/>
      <c r="I226" s="130"/>
      <c r="J226" s="130"/>
      <c r="K226" s="130"/>
      <c r="L226" s="130"/>
      <c r="M226" s="130"/>
      <c r="N226" s="130"/>
      <c r="O226" s="130"/>
    </row>
    <row r="227" spans="1:15" x14ac:dyDescent="0.2">
      <c r="A227" s="164"/>
      <c r="B227" s="180"/>
      <c r="C227" s="180"/>
      <c r="D227" s="130"/>
      <c r="E227" s="130"/>
      <c r="F227" s="130"/>
      <c r="G227" s="130"/>
      <c r="H227" s="130"/>
      <c r="I227" s="130"/>
      <c r="J227" s="130"/>
      <c r="K227" s="130"/>
      <c r="L227" s="130"/>
      <c r="M227" s="130"/>
      <c r="N227" s="130"/>
      <c r="O227" s="130"/>
    </row>
    <row r="228" spans="1:15" x14ac:dyDescent="0.2">
      <c r="A228" s="173"/>
      <c r="B228" s="191"/>
      <c r="C228" s="190"/>
      <c r="D228" s="130"/>
      <c r="E228" s="130"/>
      <c r="F228" s="130"/>
      <c r="G228" s="130"/>
      <c r="H228" s="130"/>
      <c r="I228" s="130"/>
      <c r="J228" s="130"/>
      <c r="K228" s="130"/>
      <c r="L228" s="130"/>
      <c r="M228" s="130"/>
      <c r="N228" s="130"/>
      <c r="O228" s="130"/>
    </row>
    <row r="229" spans="1:15" x14ac:dyDescent="0.2">
      <c r="A229" s="156"/>
      <c r="B229" s="158"/>
      <c r="C229" s="158"/>
      <c r="D229" s="130"/>
      <c r="E229" s="130"/>
      <c r="F229" s="130"/>
      <c r="G229" s="130"/>
      <c r="H229" s="130"/>
      <c r="I229" s="130"/>
      <c r="J229" s="130"/>
      <c r="K229" s="130"/>
      <c r="L229" s="130"/>
      <c r="M229" s="130"/>
      <c r="N229" s="130"/>
      <c r="O229" s="130"/>
    </row>
    <row r="230" spans="1:15" x14ac:dyDescent="0.2">
      <c r="A230" s="156"/>
      <c r="B230" s="158"/>
      <c r="C230" s="158"/>
      <c r="D230" s="130"/>
      <c r="E230" s="130"/>
      <c r="F230" s="130"/>
      <c r="G230" s="130"/>
      <c r="H230" s="130"/>
      <c r="I230" s="130"/>
      <c r="J230" s="130"/>
      <c r="K230" s="130"/>
      <c r="L230" s="130"/>
      <c r="M230" s="130"/>
      <c r="N230" s="130"/>
      <c r="O230" s="130"/>
    </row>
    <row r="231" spans="1:15" x14ac:dyDescent="0.2">
      <c r="A231" s="164"/>
      <c r="B231" s="180"/>
      <c r="C231" s="180"/>
      <c r="D231" s="130"/>
      <c r="E231" s="130"/>
      <c r="F231" s="130"/>
      <c r="G231" s="130"/>
      <c r="H231" s="130"/>
      <c r="I231" s="130"/>
      <c r="J231" s="130"/>
      <c r="K231" s="130"/>
      <c r="L231" s="130"/>
      <c r="M231" s="130"/>
      <c r="N231" s="130"/>
      <c r="O231" s="130"/>
    </row>
    <row r="232" spans="1:15" x14ac:dyDescent="0.2">
      <c r="A232" s="156"/>
      <c r="B232" s="158"/>
      <c r="C232" s="158"/>
      <c r="D232" s="130"/>
      <c r="E232" s="130"/>
      <c r="F232" s="130"/>
      <c r="G232" s="130"/>
      <c r="H232" s="130"/>
      <c r="I232" s="130"/>
      <c r="J232" s="130"/>
      <c r="K232" s="130"/>
      <c r="L232" s="130"/>
      <c r="M232" s="130"/>
      <c r="N232" s="130"/>
      <c r="O232" s="130"/>
    </row>
    <row r="233" spans="1:15" x14ac:dyDescent="0.2">
      <c r="A233" s="156"/>
      <c r="B233" s="158"/>
      <c r="C233" s="158"/>
      <c r="D233" s="130"/>
      <c r="E233" s="130"/>
      <c r="F233" s="130"/>
      <c r="G233" s="130"/>
      <c r="H233" s="130"/>
      <c r="I233" s="130"/>
      <c r="J233" s="130"/>
      <c r="K233" s="130"/>
      <c r="L233" s="130"/>
      <c r="M233" s="130"/>
      <c r="N233" s="130"/>
      <c r="O233" s="130"/>
    </row>
    <row r="234" spans="1:15" x14ac:dyDescent="0.2">
      <c r="A234" s="156"/>
      <c r="B234" s="158"/>
      <c r="C234" s="158"/>
      <c r="D234" s="130"/>
      <c r="E234" s="130"/>
      <c r="F234" s="130"/>
      <c r="G234" s="130"/>
      <c r="H234" s="130"/>
      <c r="I234" s="130"/>
      <c r="J234" s="130"/>
      <c r="K234" s="130"/>
      <c r="L234" s="130"/>
      <c r="M234" s="130"/>
      <c r="N234" s="130"/>
      <c r="O234" s="130"/>
    </row>
    <row r="235" spans="1:15" x14ac:dyDescent="0.2">
      <c r="A235" s="156"/>
      <c r="B235" s="158"/>
      <c r="C235" s="158"/>
      <c r="D235" s="130"/>
      <c r="E235" s="130"/>
      <c r="F235" s="130"/>
      <c r="G235" s="130"/>
      <c r="H235" s="130"/>
      <c r="I235" s="130"/>
      <c r="J235" s="130"/>
      <c r="K235" s="130"/>
      <c r="L235" s="130"/>
      <c r="M235" s="130"/>
      <c r="N235" s="130"/>
      <c r="O235" s="130"/>
    </row>
    <row r="236" spans="1:15" x14ac:dyDescent="0.2">
      <c r="A236" s="164"/>
      <c r="B236" s="180"/>
      <c r="C236" s="180"/>
      <c r="D236" s="130"/>
      <c r="E236" s="130"/>
      <c r="F236" s="130"/>
      <c r="G236" s="130"/>
      <c r="H236" s="130"/>
      <c r="I236" s="130"/>
      <c r="J236" s="130"/>
      <c r="K236" s="130"/>
      <c r="L236" s="130"/>
      <c r="M236" s="130"/>
      <c r="N236" s="130"/>
      <c r="O236" s="130"/>
    </row>
    <row r="237" spans="1:15" x14ac:dyDescent="0.2">
      <c r="A237" s="164"/>
      <c r="B237" s="180"/>
      <c r="C237" s="180"/>
      <c r="D237" s="130"/>
      <c r="E237" s="130"/>
      <c r="F237" s="130"/>
      <c r="G237" s="130"/>
      <c r="H237" s="130"/>
      <c r="I237" s="130"/>
      <c r="J237" s="130"/>
      <c r="K237" s="130"/>
      <c r="L237" s="130"/>
      <c r="M237" s="130"/>
      <c r="N237" s="130"/>
      <c r="O237" s="130"/>
    </row>
    <row r="238" spans="1:15" x14ac:dyDescent="0.2">
      <c r="A238" s="164"/>
      <c r="B238" s="180"/>
      <c r="C238" s="180"/>
      <c r="D238" s="130"/>
      <c r="E238" s="130"/>
      <c r="F238" s="130"/>
      <c r="G238" s="130"/>
      <c r="H238" s="130"/>
      <c r="I238" s="130"/>
      <c r="J238" s="130"/>
      <c r="K238" s="130"/>
      <c r="L238" s="130"/>
      <c r="M238" s="130"/>
      <c r="N238" s="130"/>
      <c r="O238" s="130"/>
    </row>
    <row r="239" spans="1:15" x14ac:dyDescent="0.2">
      <c r="A239" s="156"/>
      <c r="B239" s="158"/>
      <c r="C239" s="158"/>
      <c r="D239" s="130"/>
      <c r="E239" s="130"/>
      <c r="F239" s="130"/>
      <c r="G239" s="130"/>
      <c r="H239" s="130"/>
      <c r="I239" s="130"/>
      <c r="J239" s="130"/>
      <c r="K239" s="130"/>
      <c r="L239" s="130"/>
      <c r="M239" s="130"/>
      <c r="N239" s="130"/>
      <c r="O239" s="130"/>
    </row>
    <row r="240" spans="1:15" x14ac:dyDescent="0.2">
      <c r="A240" s="156"/>
      <c r="B240" s="158"/>
      <c r="C240" s="158"/>
      <c r="D240" s="130"/>
      <c r="E240" s="130"/>
      <c r="F240" s="130"/>
      <c r="G240" s="130"/>
      <c r="H240" s="130"/>
      <c r="I240" s="130"/>
      <c r="J240" s="130"/>
      <c r="K240" s="130"/>
      <c r="L240" s="130"/>
      <c r="M240" s="130"/>
      <c r="N240" s="130"/>
      <c r="O240" s="130"/>
    </row>
    <row r="241" spans="1:15" x14ac:dyDescent="0.2">
      <c r="A241" s="156"/>
      <c r="B241" s="158"/>
      <c r="C241" s="158"/>
      <c r="D241" s="130"/>
      <c r="E241" s="130"/>
      <c r="F241" s="130"/>
      <c r="G241" s="130"/>
      <c r="H241" s="130"/>
      <c r="I241" s="130"/>
      <c r="J241" s="130"/>
      <c r="K241" s="130"/>
      <c r="L241" s="130"/>
      <c r="M241" s="130"/>
      <c r="N241" s="130"/>
      <c r="O241" s="130"/>
    </row>
    <row r="242" spans="1:15" x14ac:dyDescent="0.2">
      <c r="A242" s="164"/>
      <c r="B242" s="180"/>
      <c r="C242" s="180"/>
      <c r="D242" s="130"/>
      <c r="E242" s="130"/>
      <c r="F242" s="130"/>
      <c r="G242" s="130"/>
      <c r="H242" s="130"/>
      <c r="I242" s="130"/>
      <c r="J242" s="130"/>
      <c r="K242" s="130"/>
      <c r="L242" s="130"/>
      <c r="M242" s="130"/>
      <c r="N242" s="130"/>
      <c r="O242" s="130"/>
    </row>
    <row r="243" spans="1:15" x14ac:dyDescent="0.2">
      <c r="A243" s="156"/>
      <c r="B243" s="158"/>
      <c r="C243" s="158"/>
      <c r="D243" s="130"/>
      <c r="E243" s="130"/>
      <c r="F243" s="130"/>
      <c r="G243" s="130"/>
      <c r="H243" s="130"/>
      <c r="I243" s="130"/>
      <c r="J243" s="130"/>
      <c r="K243" s="130"/>
      <c r="L243" s="130"/>
      <c r="M243" s="130"/>
      <c r="N243" s="130"/>
      <c r="O243" s="130"/>
    </row>
    <row r="244" spans="1:15" hidden="1" x14ac:dyDescent="0.2">
      <c r="A244" s="156"/>
      <c r="B244" s="158"/>
      <c r="C244" s="158"/>
      <c r="D244" s="130"/>
      <c r="E244" s="130"/>
      <c r="F244" s="130"/>
      <c r="G244" s="130"/>
      <c r="H244" s="130"/>
      <c r="I244" s="130"/>
      <c r="J244" s="130"/>
      <c r="K244" s="130"/>
      <c r="L244" s="130"/>
      <c r="M244" s="130"/>
      <c r="N244" s="130"/>
      <c r="O244" s="130"/>
    </row>
    <row r="245" spans="1:15" hidden="1" x14ac:dyDescent="0.2">
      <c r="A245" s="156"/>
      <c r="B245" s="158"/>
      <c r="C245" s="158"/>
      <c r="D245" s="130"/>
      <c r="E245" s="130"/>
      <c r="F245" s="130"/>
      <c r="G245" s="130"/>
      <c r="H245" s="130"/>
      <c r="I245" s="130"/>
      <c r="J245" s="130"/>
      <c r="K245" s="130"/>
      <c r="L245" s="130"/>
      <c r="M245" s="130"/>
      <c r="N245" s="130"/>
      <c r="O245" s="130"/>
    </row>
    <row r="246" spans="1:15" hidden="1" x14ac:dyDescent="0.2">
      <c r="A246" s="156"/>
      <c r="B246" s="158"/>
      <c r="C246" s="158"/>
      <c r="D246" s="130"/>
      <c r="E246" s="130"/>
      <c r="F246" s="130"/>
      <c r="G246" s="130"/>
      <c r="H246" s="130"/>
      <c r="I246" s="130"/>
      <c r="J246" s="130"/>
      <c r="K246" s="130"/>
      <c r="L246" s="130"/>
      <c r="M246" s="130"/>
      <c r="N246" s="130"/>
      <c r="O246" s="130"/>
    </row>
    <row r="247" spans="1:15" x14ac:dyDescent="0.2">
      <c r="A247" s="164"/>
      <c r="B247" s="180"/>
      <c r="C247" s="180"/>
      <c r="D247" s="130"/>
      <c r="E247" s="130"/>
      <c r="F247" s="130"/>
      <c r="G247" s="130"/>
      <c r="H247" s="130"/>
      <c r="I247" s="130"/>
      <c r="J247" s="130"/>
      <c r="K247" s="130"/>
      <c r="L247" s="130"/>
      <c r="M247" s="130"/>
      <c r="N247" s="130"/>
      <c r="O247" s="130"/>
    </row>
    <row r="248" spans="1:15" x14ac:dyDescent="0.2">
      <c r="A248" s="156"/>
      <c r="B248" s="158"/>
      <c r="C248" s="158"/>
      <c r="D248" s="130"/>
      <c r="E248" s="130"/>
      <c r="F248" s="130"/>
      <c r="G248" s="130"/>
      <c r="H248" s="130"/>
      <c r="I248" s="130"/>
      <c r="J248" s="130"/>
      <c r="K248" s="130"/>
      <c r="L248" s="130"/>
      <c r="M248" s="130"/>
      <c r="N248" s="130"/>
      <c r="O248" s="130"/>
    </row>
    <row r="249" spans="1:15" x14ac:dyDescent="0.2">
      <c r="A249" s="156"/>
      <c r="B249" s="158"/>
      <c r="C249" s="158"/>
      <c r="D249" s="130"/>
      <c r="E249" s="130"/>
      <c r="F249" s="130"/>
      <c r="G249" s="130"/>
      <c r="H249" s="130"/>
      <c r="I249" s="130"/>
      <c r="J249" s="130"/>
      <c r="K249" s="130"/>
      <c r="L249" s="130"/>
      <c r="M249" s="130"/>
      <c r="N249" s="130"/>
      <c r="O249" s="130"/>
    </row>
    <row r="250" spans="1:15" x14ac:dyDescent="0.2">
      <c r="A250" s="156"/>
      <c r="B250" s="158"/>
      <c r="C250" s="158"/>
      <c r="D250" s="130"/>
      <c r="E250" s="130"/>
      <c r="F250" s="130"/>
      <c r="G250" s="130"/>
      <c r="H250" s="130"/>
      <c r="I250" s="130"/>
      <c r="J250" s="130"/>
      <c r="K250" s="130"/>
      <c r="L250" s="130"/>
      <c r="M250" s="130"/>
      <c r="N250" s="130"/>
      <c r="O250" s="130"/>
    </row>
    <row r="251" spans="1:15" x14ac:dyDescent="0.2">
      <c r="A251" s="156"/>
      <c r="B251" s="158"/>
      <c r="C251" s="158"/>
      <c r="D251" s="130"/>
      <c r="E251" s="130"/>
      <c r="F251" s="130"/>
      <c r="G251" s="130"/>
      <c r="H251" s="130"/>
      <c r="I251" s="130"/>
      <c r="J251" s="130"/>
      <c r="K251" s="130"/>
      <c r="L251" s="130"/>
      <c r="M251" s="130"/>
      <c r="N251" s="130"/>
      <c r="O251" s="130"/>
    </row>
    <row r="252" spans="1:15" hidden="1" x14ac:dyDescent="0.2">
      <c r="A252" s="164"/>
      <c r="B252" s="180"/>
      <c r="C252" s="180"/>
      <c r="D252" s="130"/>
      <c r="E252" s="130"/>
      <c r="F252" s="130"/>
      <c r="G252" s="130"/>
      <c r="H252" s="130"/>
      <c r="I252" s="130"/>
      <c r="J252" s="130"/>
      <c r="K252" s="130"/>
      <c r="L252" s="130"/>
      <c r="M252" s="130"/>
      <c r="N252" s="130"/>
      <c r="O252" s="130"/>
    </row>
    <row r="253" spans="1:15" hidden="1" x14ac:dyDescent="0.2">
      <c r="A253" s="156"/>
      <c r="B253" s="158"/>
      <c r="C253" s="158"/>
      <c r="D253" s="130"/>
      <c r="E253" s="130"/>
      <c r="F253" s="130"/>
      <c r="G253" s="130"/>
      <c r="H253" s="130"/>
      <c r="I253" s="130"/>
      <c r="J253" s="130"/>
      <c r="K253" s="130"/>
      <c r="L253" s="130"/>
      <c r="M253" s="130"/>
      <c r="N253" s="130"/>
      <c r="O253" s="130"/>
    </row>
    <row r="254" spans="1:15" hidden="1" x14ac:dyDescent="0.2">
      <c r="A254" s="156"/>
      <c r="B254" s="158"/>
      <c r="C254" s="158"/>
      <c r="D254" s="130"/>
      <c r="E254" s="130"/>
      <c r="F254" s="130"/>
      <c r="G254" s="130"/>
      <c r="H254" s="130"/>
      <c r="I254" s="130"/>
      <c r="J254" s="130"/>
      <c r="K254" s="130"/>
      <c r="L254" s="130"/>
      <c r="M254" s="130"/>
      <c r="N254" s="130"/>
      <c r="O254" s="130"/>
    </row>
    <row r="255" spans="1:15" hidden="1" x14ac:dyDescent="0.2">
      <c r="A255" s="156"/>
      <c r="B255" s="158"/>
      <c r="C255" s="158"/>
      <c r="D255" s="130"/>
      <c r="E255" s="130"/>
      <c r="F255" s="130"/>
      <c r="G255" s="130"/>
      <c r="H255" s="130"/>
      <c r="I255" s="130"/>
      <c r="J255" s="130"/>
      <c r="K255" s="130"/>
      <c r="L255" s="130"/>
      <c r="M255" s="130"/>
      <c r="N255" s="130"/>
      <c r="O255" s="130"/>
    </row>
    <row r="256" spans="1:15" hidden="1" x14ac:dyDescent="0.2">
      <c r="A256" s="156"/>
      <c r="B256" s="158"/>
      <c r="C256" s="158"/>
      <c r="D256" s="130"/>
      <c r="E256" s="130"/>
      <c r="F256" s="130"/>
      <c r="G256" s="130"/>
      <c r="H256" s="130"/>
      <c r="I256" s="130"/>
      <c r="J256" s="130"/>
      <c r="K256" s="130"/>
      <c r="L256" s="130"/>
      <c r="M256" s="130"/>
      <c r="N256" s="130"/>
      <c r="O256" s="130"/>
    </row>
    <row r="257" spans="1:15" x14ac:dyDescent="0.2">
      <c r="A257" s="164"/>
      <c r="B257" s="180"/>
      <c r="C257" s="180"/>
      <c r="D257" s="146"/>
      <c r="E257" s="146"/>
      <c r="F257" s="130"/>
      <c r="G257" s="130"/>
      <c r="H257" s="130"/>
      <c r="I257" s="130"/>
      <c r="J257" s="130"/>
      <c r="K257" s="130"/>
      <c r="L257" s="130"/>
      <c r="M257" s="130"/>
      <c r="N257" s="130"/>
      <c r="O257" s="130"/>
    </row>
    <row r="258" spans="1:15" x14ac:dyDescent="0.2">
      <c r="A258" s="156"/>
      <c r="B258" s="158"/>
      <c r="C258" s="158"/>
      <c r="D258" s="142"/>
      <c r="E258" s="142"/>
      <c r="F258" s="130"/>
      <c r="G258" s="130"/>
      <c r="H258" s="130"/>
      <c r="I258" s="130"/>
      <c r="J258" s="130"/>
      <c r="K258" s="130"/>
      <c r="L258" s="130"/>
      <c r="M258" s="130"/>
      <c r="N258" s="130"/>
      <c r="O258" s="130"/>
    </row>
    <row r="259" spans="1:15" x14ac:dyDescent="0.2">
      <c r="A259" s="156"/>
      <c r="B259" s="158"/>
      <c r="C259" s="158"/>
      <c r="D259" s="130"/>
      <c r="E259" s="130"/>
      <c r="F259" s="130"/>
      <c r="G259" s="130"/>
      <c r="H259" s="130"/>
      <c r="I259" s="130"/>
      <c r="J259" s="130"/>
      <c r="K259" s="130"/>
      <c r="L259" s="130"/>
      <c r="M259" s="130"/>
      <c r="N259" s="130"/>
      <c r="O259" s="130"/>
    </row>
    <row r="260" spans="1:15" x14ac:dyDescent="0.2">
      <c r="A260" s="156"/>
      <c r="B260" s="158"/>
      <c r="C260" s="158"/>
      <c r="D260" s="130"/>
      <c r="E260" s="130"/>
      <c r="F260" s="130"/>
      <c r="G260" s="130"/>
      <c r="H260" s="130"/>
      <c r="I260" s="130"/>
      <c r="J260" s="130"/>
      <c r="K260" s="130"/>
      <c r="L260" s="130"/>
      <c r="M260" s="130"/>
      <c r="N260" s="130"/>
      <c r="O260" s="130"/>
    </row>
    <row r="261" spans="1:15" x14ac:dyDescent="0.2">
      <c r="A261" s="156"/>
      <c r="B261" s="158"/>
      <c r="C261" s="158"/>
      <c r="D261" s="130"/>
      <c r="E261" s="130"/>
      <c r="F261" s="130"/>
      <c r="G261" s="130"/>
      <c r="H261" s="130"/>
      <c r="I261" s="130"/>
      <c r="J261" s="130"/>
      <c r="K261" s="130"/>
      <c r="L261" s="130"/>
      <c r="M261" s="130"/>
      <c r="N261" s="130"/>
      <c r="O261" s="130"/>
    </row>
    <row r="262" spans="1:15" x14ac:dyDescent="0.2">
      <c r="A262" s="164"/>
      <c r="B262" s="180"/>
      <c r="C262" s="180"/>
      <c r="D262" s="130"/>
      <c r="E262" s="130"/>
      <c r="F262" s="130"/>
      <c r="G262" s="130"/>
      <c r="H262" s="130"/>
      <c r="I262" s="130"/>
      <c r="J262" s="130"/>
      <c r="K262" s="130"/>
      <c r="L262" s="130"/>
      <c r="M262" s="130"/>
      <c r="N262" s="130"/>
      <c r="O262" s="130"/>
    </row>
    <row r="263" spans="1:15" x14ac:dyDescent="0.2">
      <c r="A263" s="130"/>
      <c r="B263" s="130"/>
      <c r="C263" s="130"/>
      <c r="D263" s="130"/>
      <c r="E263" s="130"/>
      <c r="F263" s="130"/>
      <c r="G263" s="130"/>
      <c r="H263" s="130"/>
      <c r="I263" s="130"/>
      <c r="J263" s="130"/>
      <c r="K263" s="130"/>
      <c r="L263" s="130"/>
      <c r="M263" s="130"/>
      <c r="N263" s="130"/>
      <c r="O263" s="130"/>
    </row>
    <row r="264" spans="1:15" ht="15.75" x14ac:dyDescent="0.25">
      <c r="A264" s="129"/>
      <c r="B264" s="147"/>
      <c r="C264" s="127"/>
      <c r="D264" s="130"/>
      <c r="E264" s="130"/>
      <c r="F264" s="130"/>
      <c r="G264" s="130"/>
      <c r="H264" s="130"/>
      <c r="I264" s="130"/>
      <c r="J264" s="130"/>
      <c r="K264" s="130"/>
      <c r="L264" s="130"/>
      <c r="M264" s="130"/>
      <c r="N264" s="130"/>
      <c r="O264" s="130"/>
    </row>
    <row r="265" spans="1:15" x14ac:dyDescent="0.2">
      <c r="A265" s="162"/>
      <c r="B265" s="186"/>
      <c r="C265" s="186"/>
      <c r="D265" s="130"/>
      <c r="E265" s="130"/>
      <c r="F265" s="130"/>
      <c r="G265" s="130"/>
      <c r="H265" s="130"/>
      <c r="I265" s="130"/>
      <c r="J265" s="130"/>
      <c r="K265" s="130"/>
      <c r="L265" s="130"/>
      <c r="M265" s="130"/>
      <c r="N265" s="130"/>
      <c r="O265" s="130"/>
    </row>
    <row r="266" spans="1:15" x14ac:dyDescent="0.2">
      <c r="A266" s="164"/>
      <c r="B266" s="180"/>
      <c r="C266" s="180"/>
      <c r="D266" s="130"/>
      <c r="E266" s="130"/>
      <c r="F266" s="130"/>
      <c r="G266" s="130"/>
      <c r="H266" s="130"/>
      <c r="I266" s="130"/>
      <c r="J266" s="130"/>
      <c r="K266" s="130"/>
      <c r="L266" s="130"/>
      <c r="M266" s="130"/>
      <c r="N266" s="130"/>
      <c r="O266" s="130"/>
    </row>
    <row r="267" spans="1:15" x14ac:dyDescent="0.2">
      <c r="A267" s="156"/>
      <c r="B267" s="158"/>
      <c r="C267" s="158"/>
      <c r="D267" s="130"/>
      <c r="E267" s="130"/>
      <c r="F267" s="130"/>
      <c r="G267" s="130"/>
      <c r="H267" s="130"/>
      <c r="I267" s="130"/>
      <c r="J267" s="130"/>
      <c r="K267" s="130"/>
      <c r="L267" s="130"/>
      <c r="M267" s="130"/>
      <c r="N267" s="130"/>
      <c r="O267" s="130"/>
    </row>
    <row r="268" spans="1:15" x14ac:dyDescent="0.2">
      <c r="A268" s="166"/>
      <c r="B268" s="124"/>
      <c r="C268" s="124"/>
      <c r="D268" s="130"/>
      <c r="E268" s="130"/>
      <c r="F268" s="130"/>
      <c r="G268" s="130"/>
      <c r="H268" s="130"/>
      <c r="I268" s="130"/>
      <c r="J268" s="130"/>
      <c r="K268" s="130"/>
      <c r="L268" s="130"/>
      <c r="M268" s="130"/>
      <c r="N268" s="130"/>
      <c r="O268" s="130"/>
    </row>
    <row r="269" spans="1:15" x14ac:dyDescent="0.2">
      <c r="A269" s="130"/>
      <c r="B269" s="130"/>
      <c r="C269" s="130"/>
      <c r="D269" s="130"/>
      <c r="E269" s="130"/>
      <c r="F269" s="130"/>
      <c r="G269" s="130"/>
      <c r="H269" s="130"/>
      <c r="I269" s="130"/>
      <c r="J269" s="130"/>
      <c r="K269" s="130"/>
      <c r="L269" s="130"/>
      <c r="M269" s="130"/>
      <c r="N269" s="130"/>
      <c r="O269" s="130"/>
    </row>
    <row r="270" spans="1:15" x14ac:dyDescent="0.2">
      <c r="A270" s="130"/>
      <c r="B270" s="130"/>
      <c r="C270" s="130"/>
      <c r="D270" s="130"/>
      <c r="E270" s="130"/>
      <c r="F270" s="130"/>
      <c r="G270" s="130"/>
      <c r="H270" s="130"/>
      <c r="I270" s="130"/>
      <c r="J270" s="130"/>
      <c r="K270" s="130"/>
      <c r="L270" s="130"/>
      <c r="M270" s="130"/>
      <c r="N270" s="130"/>
      <c r="O270" s="130"/>
    </row>
    <row r="271" spans="1:15" x14ac:dyDescent="0.2">
      <c r="A271" s="130"/>
      <c r="B271" s="130"/>
      <c r="C271" s="130"/>
      <c r="D271" s="130"/>
      <c r="E271" s="130"/>
      <c r="F271" s="130"/>
      <c r="G271" s="130"/>
      <c r="H271" s="130"/>
      <c r="I271" s="130"/>
      <c r="J271" s="130"/>
      <c r="K271" s="130"/>
      <c r="L271" s="130"/>
      <c r="M271" s="130"/>
      <c r="N271" s="130"/>
      <c r="O271" s="130"/>
    </row>
    <row r="272" spans="1:15" x14ac:dyDescent="0.2">
      <c r="A272" s="130"/>
      <c r="B272" s="130"/>
      <c r="C272" s="130"/>
      <c r="D272" s="130"/>
      <c r="E272" s="130"/>
      <c r="F272" s="130"/>
      <c r="G272" s="130"/>
      <c r="H272" s="130"/>
      <c r="I272" s="130"/>
      <c r="J272" s="130"/>
      <c r="K272" s="130"/>
      <c r="L272" s="130"/>
      <c r="M272" s="130"/>
      <c r="N272" s="130"/>
      <c r="O272" s="130"/>
    </row>
    <row r="273" spans="1:15" x14ac:dyDescent="0.2">
      <c r="A273" s="132"/>
      <c r="B273" s="130"/>
      <c r="C273" s="130"/>
      <c r="D273" s="130"/>
      <c r="E273" s="130"/>
      <c r="F273" s="130"/>
      <c r="G273" s="130"/>
      <c r="H273" s="130"/>
      <c r="I273" s="130"/>
      <c r="J273" s="130"/>
      <c r="K273" s="130"/>
      <c r="L273" s="130"/>
      <c r="M273" s="130"/>
      <c r="N273" s="130"/>
      <c r="O273" s="130"/>
    </row>
    <row r="274" spans="1:15" x14ac:dyDescent="0.2">
      <c r="A274" s="133"/>
      <c r="B274" s="130"/>
      <c r="C274" s="130"/>
      <c r="D274" s="130"/>
      <c r="E274" s="130"/>
      <c r="F274" s="130"/>
      <c r="G274" s="130"/>
      <c r="H274" s="130"/>
      <c r="I274" s="130"/>
      <c r="J274" s="130"/>
      <c r="K274" s="130"/>
      <c r="L274" s="130"/>
      <c r="M274" s="130"/>
      <c r="N274" s="130"/>
      <c r="O274" s="130"/>
    </row>
    <row r="275" spans="1:15" ht="53.25" customHeight="1" x14ac:dyDescent="0.2">
      <c r="A275" s="366"/>
      <c r="B275" s="366"/>
      <c r="C275" s="366"/>
      <c r="D275" s="366"/>
      <c r="E275" s="130"/>
      <c r="F275" s="130"/>
      <c r="G275" s="130"/>
      <c r="H275" s="130"/>
      <c r="I275" s="130"/>
      <c r="J275" s="130"/>
      <c r="K275" s="130"/>
      <c r="L275" s="130"/>
      <c r="M275" s="130"/>
      <c r="N275" s="130"/>
      <c r="O275" s="130"/>
    </row>
    <row r="276" spans="1:15" x14ac:dyDescent="0.2">
      <c r="A276" s="134"/>
      <c r="B276" s="130"/>
      <c r="C276" s="130"/>
      <c r="D276" s="130"/>
      <c r="E276" s="130"/>
      <c r="F276" s="130"/>
      <c r="G276" s="130"/>
      <c r="H276" s="130"/>
      <c r="I276" s="130"/>
      <c r="J276" s="130"/>
      <c r="K276" s="130"/>
      <c r="L276" s="130"/>
      <c r="M276" s="130"/>
      <c r="N276" s="130"/>
      <c r="O276" s="130"/>
    </row>
    <row r="277" spans="1:15" x14ac:dyDescent="0.2">
      <c r="A277" s="135"/>
      <c r="B277" s="371"/>
      <c r="C277" s="371"/>
      <c r="D277" s="130"/>
      <c r="E277" s="130"/>
      <c r="F277" s="130"/>
      <c r="G277" s="130"/>
      <c r="H277" s="130"/>
      <c r="I277" s="130"/>
      <c r="J277" s="130"/>
      <c r="K277" s="130"/>
      <c r="L277" s="130"/>
      <c r="M277" s="130"/>
      <c r="N277" s="130"/>
      <c r="O277" s="130"/>
    </row>
    <row r="278" spans="1:15" x14ac:dyDescent="0.2">
      <c r="A278" s="136"/>
      <c r="B278" s="137"/>
      <c r="C278" s="137"/>
      <c r="D278" s="130"/>
      <c r="E278" s="130"/>
      <c r="F278" s="130"/>
      <c r="G278" s="130"/>
      <c r="H278" s="130"/>
      <c r="I278" s="130"/>
      <c r="J278" s="130"/>
      <c r="K278" s="130"/>
      <c r="L278" s="130"/>
      <c r="M278" s="130"/>
      <c r="N278" s="130"/>
      <c r="O278" s="130"/>
    </row>
    <row r="279" spans="1:15" x14ac:dyDescent="0.2">
      <c r="A279" s="136"/>
      <c r="B279" s="139"/>
      <c r="C279" s="139"/>
      <c r="D279" s="130"/>
      <c r="E279" s="130"/>
      <c r="F279" s="130"/>
      <c r="G279" s="130"/>
      <c r="H279" s="130"/>
      <c r="I279" s="130"/>
      <c r="J279" s="130"/>
      <c r="K279" s="130"/>
      <c r="L279" s="130"/>
      <c r="M279" s="130"/>
      <c r="N279" s="130"/>
      <c r="O279" s="130"/>
    </row>
    <row r="280" spans="1:15" x14ac:dyDescent="0.2">
      <c r="A280" s="136"/>
      <c r="B280" s="139"/>
      <c r="C280" s="139"/>
      <c r="D280" s="130"/>
      <c r="E280" s="130"/>
      <c r="F280" s="130"/>
      <c r="G280" s="130"/>
      <c r="H280" s="130"/>
      <c r="I280" s="130"/>
      <c r="J280" s="130"/>
      <c r="K280" s="130"/>
      <c r="L280" s="130"/>
      <c r="M280" s="130"/>
      <c r="N280" s="130"/>
      <c r="O280" s="130"/>
    </row>
    <row r="281" spans="1:15" x14ac:dyDescent="0.2">
      <c r="A281" s="136"/>
      <c r="B281" s="139"/>
      <c r="C281" s="139"/>
      <c r="D281" s="130"/>
      <c r="E281" s="130"/>
      <c r="F281" s="130"/>
      <c r="G281" s="130"/>
      <c r="H281" s="130"/>
      <c r="I281" s="130"/>
      <c r="J281" s="130"/>
      <c r="K281" s="130"/>
      <c r="L281" s="130"/>
      <c r="M281" s="130"/>
      <c r="N281" s="130"/>
      <c r="O281" s="130"/>
    </row>
    <row r="282" spans="1:15" x14ac:dyDescent="0.2">
      <c r="A282" s="140"/>
      <c r="B282" s="137"/>
      <c r="C282" s="137"/>
      <c r="D282" s="130"/>
      <c r="E282" s="130"/>
      <c r="F282" s="130"/>
      <c r="G282" s="130"/>
      <c r="H282" s="130"/>
      <c r="I282" s="130"/>
      <c r="J282" s="130"/>
      <c r="K282" s="130"/>
      <c r="L282" s="130"/>
      <c r="M282" s="130"/>
      <c r="N282" s="130"/>
      <c r="O282" s="130"/>
    </row>
    <row r="283" spans="1:15" ht="15.75" x14ac:dyDescent="0.2">
      <c r="A283" s="192"/>
      <c r="B283" s="130"/>
      <c r="C283" s="130"/>
      <c r="D283" s="130"/>
      <c r="E283" s="130"/>
      <c r="F283" s="130"/>
      <c r="G283" s="130"/>
      <c r="H283" s="130"/>
      <c r="I283" s="130"/>
      <c r="J283" s="130"/>
      <c r="K283" s="130"/>
      <c r="L283" s="130"/>
      <c r="M283" s="130"/>
      <c r="N283" s="130"/>
      <c r="O283" s="130"/>
    </row>
    <row r="284" spans="1:15" x14ac:dyDescent="0.2">
      <c r="A284" s="130"/>
      <c r="B284" s="130"/>
      <c r="C284" s="130"/>
      <c r="D284" s="130"/>
      <c r="E284" s="130"/>
      <c r="F284" s="130"/>
      <c r="G284" s="130"/>
      <c r="H284" s="130"/>
      <c r="I284" s="130"/>
      <c r="J284" s="130"/>
      <c r="K284" s="130"/>
      <c r="L284" s="130"/>
      <c r="M284" s="130"/>
      <c r="N284" s="130"/>
      <c r="O284" s="130"/>
    </row>
    <row r="285" spans="1:15" x14ac:dyDescent="0.2">
      <c r="A285" s="132"/>
      <c r="B285" s="130"/>
      <c r="C285" s="130"/>
      <c r="D285" s="130"/>
      <c r="E285" s="130"/>
      <c r="F285" s="130"/>
      <c r="G285" s="130"/>
      <c r="H285" s="130"/>
      <c r="I285" s="130"/>
      <c r="J285" s="130"/>
      <c r="K285" s="130"/>
      <c r="L285" s="130"/>
      <c r="M285" s="130"/>
      <c r="N285" s="130"/>
      <c r="O285" s="130"/>
    </row>
    <row r="286" spans="1:15" x14ac:dyDescent="0.2">
      <c r="A286" s="133"/>
      <c r="B286" s="130"/>
      <c r="C286" s="130"/>
      <c r="D286" s="130"/>
      <c r="E286" s="130"/>
      <c r="F286" s="130"/>
      <c r="G286" s="130"/>
      <c r="H286" s="130"/>
      <c r="I286" s="130"/>
      <c r="J286" s="130"/>
      <c r="K286" s="130"/>
      <c r="L286" s="130"/>
      <c r="M286" s="130"/>
      <c r="N286" s="130"/>
      <c r="O286" s="130"/>
    </row>
    <row r="287" spans="1:15" x14ac:dyDescent="0.2">
      <c r="A287" s="152"/>
      <c r="B287" s="130"/>
      <c r="C287" s="130"/>
      <c r="D287" s="130"/>
      <c r="E287" s="130"/>
      <c r="F287" s="130"/>
      <c r="G287" s="130"/>
      <c r="H287" s="130"/>
      <c r="I287" s="130"/>
      <c r="J287" s="130"/>
      <c r="K287" s="130"/>
      <c r="L287" s="130"/>
      <c r="M287" s="130"/>
      <c r="N287" s="130"/>
      <c r="O287" s="130"/>
    </row>
    <row r="288" spans="1:15" x14ac:dyDescent="0.2">
      <c r="A288" s="133"/>
      <c r="B288" s="130"/>
      <c r="C288" s="130"/>
      <c r="D288" s="130"/>
      <c r="E288" s="130"/>
      <c r="F288" s="130"/>
      <c r="G288" s="130"/>
      <c r="H288" s="130"/>
      <c r="I288" s="130"/>
      <c r="J288" s="130"/>
      <c r="K288" s="130"/>
      <c r="L288" s="130"/>
      <c r="M288" s="130"/>
      <c r="N288" s="130"/>
      <c r="O288" s="130"/>
    </row>
    <row r="289" spans="1:15" ht="38.25" customHeight="1" x14ac:dyDescent="0.2">
      <c r="A289" s="366"/>
      <c r="B289" s="366"/>
      <c r="C289" s="366"/>
      <c r="D289" s="366"/>
      <c r="E289" s="130"/>
      <c r="F289" s="130"/>
      <c r="G289" s="130"/>
      <c r="H289" s="130"/>
      <c r="I289" s="130"/>
      <c r="J289" s="130"/>
      <c r="K289" s="130"/>
      <c r="L289" s="130"/>
      <c r="M289" s="130"/>
      <c r="N289" s="130"/>
      <c r="O289" s="130"/>
    </row>
    <row r="290" spans="1:15" x14ac:dyDescent="0.2">
      <c r="A290" s="193"/>
      <c r="B290" s="130"/>
      <c r="C290" s="130"/>
      <c r="D290" s="130"/>
      <c r="E290" s="130"/>
      <c r="F290" s="130"/>
      <c r="G290" s="130"/>
      <c r="H290" s="130"/>
      <c r="I290" s="130"/>
      <c r="J290" s="130"/>
      <c r="K290" s="130"/>
      <c r="L290" s="130"/>
      <c r="M290" s="130"/>
      <c r="N290" s="130"/>
      <c r="O290" s="130"/>
    </row>
    <row r="291" spans="1:15" x14ac:dyDescent="0.2">
      <c r="A291" s="152"/>
      <c r="B291" s="130"/>
      <c r="C291" s="130"/>
      <c r="D291" s="130"/>
      <c r="E291" s="130"/>
      <c r="F291" s="130"/>
      <c r="G291" s="130"/>
      <c r="H291" s="130"/>
      <c r="I291" s="130"/>
      <c r="J291" s="130"/>
      <c r="K291" s="130"/>
      <c r="L291" s="130"/>
      <c r="M291" s="130"/>
      <c r="N291" s="130"/>
      <c r="O291" s="130"/>
    </row>
    <row r="292" spans="1:15" x14ac:dyDescent="0.2">
      <c r="A292" s="133"/>
      <c r="B292" s="130"/>
      <c r="C292" s="130"/>
      <c r="D292" s="130"/>
      <c r="E292" s="130"/>
      <c r="F292" s="130"/>
      <c r="G292" s="130"/>
      <c r="H292" s="130"/>
      <c r="I292" s="130"/>
      <c r="J292" s="130"/>
      <c r="K292" s="130"/>
      <c r="L292" s="130"/>
      <c r="M292" s="130"/>
      <c r="N292" s="130"/>
      <c r="O292" s="130"/>
    </row>
    <row r="293" spans="1:15" x14ac:dyDescent="0.2">
      <c r="A293" s="366"/>
      <c r="B293" s="366"/>
      <c r="C293" s="366"/>
      <c r="D293" s="366"/>
      <c r="E293" s="130"/>
      <c r="F293" s="130"/>
      <c r="G293" s="130"/>
      <c r="H293" s="130"/>
      <c r="I293" s="130"/>
      <c r="J293" s="130"/>
      <c r="K293" s="130"/>
      <c r="L293" s="130"/>
      <c r="M293" s="130"/>
      <c r="N293" s="130"/>
      <c r="O293" s="130"/>
    </row>
    <row r="294" spans="1:15" ht="25.5" customHeight="1" x14ac:dyDescent="0.2">
      <c r="A294" s="366"/>
      <c r="B294" s="366"/>
      <c r="C294" s="366"/>
      <c r="D294" s="366"/>
      <c r="E294" s="130"/>
      <c r="F294" s="130"/>
      <c r="G294" s="130"/>
      <c r="H294" s="130"/>
      <c r="I294" s="130"/>
      <c r="J294" s="130"/>
      <c r="K294" s="130"/>
      <c r="L294" s="130"/>
      <c r="M294" s="130"/>
      <c r="N294" s="130"/>
      <c r="O294" s="130"/>
    </row>
    <row r="295" spans="1:15" x14ac:dyDescent="0.2">
      <c r="A295" s="194"/>
      <c r="B295" s="130"/>
      <c r="C295" s="130"/>
      <c r="D295" s="130"/>
      <c r="E295" s="130"/>
      <c r="F295" s="130"/>
      <c r="G295" s="130"/>
      <c r="H295" s="130"/>
      <c r="I295" s="130"/>
      <c r="J295" s="130"/>
      <c r="K295" s="130"/>
      <c r="L295" s="130"/>
      <c r="M295" s="130"/>
      <c r="N295" s="130"/>
      <c r="O295" s="130"/>
    </row>
    <row r="296" spans="1:15" x14ac:dyDescent="0.2">
      <c r="A296" s="152"/>
      <c r="B296" s="130"/>
      <c r="C296" s="130"/>
      <c r="D296" s="130"/>
      <c r="E296" s="130"/>
      <c r="F296" s="130"/>
      <c r="G296" s="130"/>
      <c r="H296" s="130"/>
      <c r="I296" s="130"/>
      <c r="J296" s="130"/>
      <c r="K296" s="130"/>
      <c r="L296" s="130"/>
      <c r="M296" s="130"/>
      <c r="N296" s="130"/>
      <c r="O296" s="130"/>
    </row>
    <row r="297" spans="1:15" x14ac:dyDescent="0.2">
      <c r="A297" s="195"/>
      <c r="B297" s="130"/>
      <c r="C297" s="130"/>
      <c r="D297" s="130"/>
      <c r="E297" s="130"/>
      <c r="F297" s="130"/>
      <c r="G297" s="130"/>
      <c r="H297" s="130"/>
      <c r="I297" s="130"/>
      <c r="J297" s="130"/>
      <c r="K297" s="130"/>
      <c r="L297" s="130"/>
      <c r="M297" s="130"/>
      <c r="N297" s="130"/>
      <c r="O297" s="130"/>
    </row>
    <row r="298" spans="1:15" x14ac:dyDescent="0.2">
      <c r="A298" s="366"/>
      <c r="B298" s="366"/>
      <c r="C298" s="366"/>
      <c r="D298" s="366"/>
      <c r="E298" s="366"/>
      <c r="F298" s="366"/>
      <c r="G298" s="366"/>
      <c r="H298" s="366"/>
      <c r="I298" s="130"/>
      <c r="J298" s="130"/>
      <c r="K298" s="130"/>
      <c r="L298" s="130"/>
      <c r="M298" s="130"/>
      <c r="N298" s="130"/>
      <c r="O298" s="130"/>
    </row>
    <row r="299" spans="1:15" x14ac:dyDescent="0.2">
      <c r="A299" s="366"/>
      <c r="B299" s="366"/>
      <c r="C299" s="366"/>
      <c r="D299" s="366"/>
      <c r="E299" s="366"/>
      <c r="F299" s="366"/>
      <c r="G299" s="366"/>
      <c r="H299" s="366"/>
      <c r="I299" s="130"/>
      <c r="J299" s="130"/>
      <c r="K299" s="130"/>
      <c r="L299" s="130"/>
      <c r="M299" s="130"/>
      <c r="N299" s="130"/>
      <c r="O299" s="130"/>
    </row>
    <row r="300" spans="1:15" ht="23.25" customHeight="1" x14ac:dyDescent="0.2">
      <c r="A300" s="366"/>
      <c r="B300" s="366"/>
      <c r="C300" s="366"/>
      <c r="D300" s="366"/>
      <c r="E300" s="366"/>
      <c r="F300" s="366"/>
      <c r="G300" s="366"/>
      <c r="H300" s="366"/>
      <c r="I300" s="130"/>
      <c r="J300" s="130"/>
      <c r="K300" s="130"/>
      <c r="L300" s="130"/>
      <c r="M300" s="130"/>
      <c r="N300" s="130"/>
      <c r="O300" s="130"/>
    </row>
    <row r="301" spans="1:15" ht="23.25" customHeight="1" x14ac:dyDescent="0.2">
      <c r="A301" s="138"/>
      <c r="B301" s="138"/>
      <c r="C301" s="138"/>
      <c r="D301" s="138"/>
      <c r="E301" s="138"/>
      <c r="F301" s="138"/>
      <c r="G301" s="138"/>
      <c r="H301" s="138"/>
      <c r="I301" s="130"/>
      <c r="J301" s="130"/>
      <c r="K301" s="130"/>
      <c r="L301" s="130"/>
      <c r="M301" s="130"/>
      <c r="N301" s="130"/>
      <c r="O301" s="130"/>
    </row>
    <row r="302" spans="1:15" x14ac:dyDescent="0.2">
      <c r="A302" s="196"/>
      <c r="B302" s="130"/>
      <c r="C302" s="130"/>
      <c r="D302" s="130"/>
      <c r="E302" s="130"/>
      <c r="F302" s="130"/>
      <c r="G302" s="130"/>
      <c r="H302" s="130"/>
      <c r="I302" s="130"/>
      <c r="J302" s="130"/>
      <c r="K302" s="130"/>
      <c r="L302" s="130"/>
      <c r="M302" s="130"/>
      <c r="N302" s="130"/>
      <c r="O302" s="130"/>
    </row>
    <row r="303" spans="1:15" x14ac:dyDescent="0.2">
      <c r="A303" s="130"/>
      <c r="B303" s="130"/>
      <c r="C303" s="130"/>
      <c r="D303" s="130"/>
      <c r="E303" s="130"/>
      <c r="F303" s="130"/>
      <c r="G303" s="130"/>
      <c r="H303" s="130"/>
      <c r="I303" s="130"/>
      <c r="J303" s="130"/>
      <c r="K303" s="130"/>
      <c r="L303" s="130"/>
      <c r="M303" s="130"/>
      <c r="N303" s="130"/>
      <c r="O303" s="130"/>
    </row>
    <row r="304" spans="1:15" x14ac:dyDescent="0.2">
      <c r="A304" s="130"/>
      <c r="B304" s="372"/>
      <c r="C304" s="372"/>
      <c r="D304" s="372"/>
      <c r="E304" s="372"/>
      <c r="F304" s="372"/>
      <c r="G304" s="372"/>
      <c r="H304" s="372"/>
      <c r="I304" s="372"/>
      <c r="J304" s="372"/>
      <c r="K304" s="372"/>
      <c r="L304" s="130"/>
      <c r="M304" s="130"/>
      <c r="N304" s="130"/>
      <c r="O304" s="130"/>
    </row>
    <row r="305" spans="1:15" x14ac:dyDescent="0.2">
      <c r="A305" s="135"/>
      <c r="B305" s="197"/>
      <c r="C305" s="197"/>
      <c r="D305" s="197"/>
      <c r="E305" s="197"/>
      <c r="F305" s="197"/>
      <c r="G305" s="197"/>
      <c r="H305" s="197"/>
      <c r="I305" s="197"/>
      <c r="J305" s="197"/>
      <c r="K305" s="197"/>
      <c r="L305" s="130"/>
      <c r="M305" s="130"/>
      <c r="N305" s="130"/>
      <c r="O305" s="130"/>
    </row>
    <row r="306" spans="1:15" x14ac:dyDescent="0.2">
      <c r="A306" s="135"/>
      <c r="B306" s="197"/>
      <c r="C306" s="197"/>
      <c r="D306" s="197"/>
      <c r="E306" s="197"/>
      <c r="F306" s="197"/>
      <c r="G306" s="197"/>
      <c r="H306" s="197"/>
      <c r="I306" s="197"/>
      <c r="J306" s="197"/>
      <c r="K306" s="197"/>
      <c r="L306" s="130"/>
      <c r="M306" s="130"/>
      <c r="N306" s="130"/>
      <c r="O306" s="130"/>
    </row>
    <row r="307" spans="1:15" x14ac:dyDescent="0.2">
      <c r="A307" s="135"/>
      <c r="B307" s="197"/>
      <c r="C307" s="197"/>
      <c r="D307" s="197"/>
      <c r="E307" s="197"/>
      <c r="F307" s="197"/>
      <c r="G307" s="197"/>
      <c r="H307" s="197"/>
      <c r="I307" s="197"/>
      <c r="J307" s="197"/>
      <c r="K307" s="197"/>
      <c r="L307" s="130"/>
      <c r="M307" s="130"/>
      <c r="N307" s="130"/>
      <c r="O307" s="130"/>
    </row>
    <row r="308" spans="1:15" x14ac:dyDescent="0.2">
      <c r="A308" s="198"/>
      <c r="B308" s="199"/>
      <c r="C308" s="199"/>
      <c r="D308" s="199"/>
      <c r="E308" s="199"/>
      <c r="F308" s="199"/>
      <c r="G308" s="199"/>
      <c r="H308" s="199"/>
      <c r="I308" s="199"/>
      <c r="J308" s="199"/>
      <c r="K308" s="197"/>
      <c r="L308" s="130"/>
      <c r="M308" s="130"/>
      <c r="N308" s="130"/>
      <c r="O308" s="130"/>
    </row>
    <row r="309" spans="1:15" x14ac:dyDescent="0.2">
      <c r="A309" s="198"/>
      <c r="B309" s="199"/>
      <c r="C309" s="199"/>
      <c r="D309" s="199"/>
      <c r="E309" s="199"/>
      <c r="F309" s="199"/>
      <c r="G309" s="199"/>
      <c r="H309" s="199"/>
      <c r="I309" s="199"/>
      <c r="J309" s="199"/>
      <c r="K309" s="197"/>
      <c r="L309" s="130"/>
      <c r="M309" s="130"/>
      <c r="N309" s="130"/>
      <c r="O309" s="130"/>
    </row>
    <row r="310" spans="1:15" x14ac:dyDescent="0.2">
      <c r="A310" s="135"/>
      <c r="B310" s="197"/>
      <c r="C310" s="197"/>
      <c r="D310" s="197"/>
      <c r="E310" s="197"/>
      <c r="F310" s="197"/>
      <c r="G310" s="197"/>
      <c r="H310" s="197"/>
      <c r="I310" s="197"/>
      <c r="J310" s="197"/>
      <c r="K310" s="197"/>
      <c r="L310" s="130"/>
      <c r="M310" s="130"/>
      <c r="N310" s="130"/>
      <c r="O310" s="130"/>
    </row>
    <row r="311" spans="1:15" x14ac:dyDescent="0.2">
      <c r="A311" s="198"/>
      <c r="B311" s="199"/>
      <c r="C311" s="199"/>
      <c r="D311" s="199"/>
      <c r="E311" s="199"/>
      <c r="F311" s="199"/>
      <c r="G311" s="199"/>
      <c r="H311" s="199"/>
      <c r="I311" s="199"/>
      <c r="J311" s="199"/>
      <c r="K311" s="197"/>
      <c r="L311" s="130"/>
      <c r="M311" s="130"/>
      <c r="N311" s="130"/>
      <c r="O311" s="130"/>
    </row>
    <row r="312" spans="1:15" x14ac:dyDescent="0.2">
      <c r="A312" s="198"/>
      <c r="B312" s="199"/>
      <c r="C312" s="199"/>
      <c r="D312" s="199"/>
      <c r="E312" s="199"/>
      <c r="F312" s="199"/>
      <c r="G312" s="199"/>
      <c r="H312" s="199"/>
      <c r="I312" s="199"/>
      <c r="J312" s="199"/>
      <c r="K312" s="197"/>
      <c r="L312" s="130"/>
      <c r="M312" s="130"/>
      <c r="N312" s="130"/>
      <c r="O312" s="130"/>
    </row>
    <row r="313" spans="1:15" x14ac:dyDescent="0.2">
      <c r="A313" s="198"/>
      <c r="B313" s="200"/>
      <c r="C313" s="200"/>
      <c r="D313" s="200"/>
      <c r="E313" s="200"/>
      <c r="F313" s="200"/>
      <c r="G313" s="200"/>
      <c r="H313" s="200"/>
      <c r="I313" s="200"/>
      <c r="J313" s="200"/>
      <c r="K313" s="201"/>
      <c r="L313" s="130"/>
      <c r="M313" s="130"/>
      <c r="N313" s="130"/>
      <c r="O313" s="130"/>
    </row>
    <row r="314" spans="1:15" x14ac:dyDescent="0.2">
      <c r="A314" s="198"/>
      <c r="B314" s="200"/>
      <c r="C314" s="200"/>
      <c r="D314" s="200"/>
      <c r="E314" s="200"/>
      <c r="F314" s="200"/>
      <c r="G314" s="200"/>
      <c r="H314" s="200"/>
      <c r="I314" s="200"/>
      <c r="J314" s="200"/>
      <c r="K314" s="201"/>
      <c r="L314" s="130"/>
      <c r="M314" s="130"/>
      <c r="N314" s="130"/>
      <c r="O314" s="130"/>
    </row>
    <row r="315" spans="1:15" x14ac:dyDescent="0.2">
      <c r="A315" s="198"/>
      <c r="B315" s="199"/>
      <c r="C315" s="199"/>
      <c r="D315" s="199"/>
      <c r="E315" s="199"/>
      <c r="F315" s="199"/>
      <c r="G315" s="199"/>
      <c r="H315" s="199"/>
      <c r="I315" s="199"/>
      <c r="J315" s="199"/>
      <c r="K315" s="197"/>
      <c r="L315" s="130"/>
      <c r="M315" s="130"/>
      <c r="N315" s="130"/>
      <c r="O315" s="130"/>
    </row>
    <row r="316" spans="1:15" x14ac:dyDescent="0.2">
      <c r="A316" s="198"/>
      <c r="B316" s="199"/>
      <c r="C316" s="199"/>
      <c r="D316" s="199"/>
      <c r="E316" s="199"/>
      <c r="F316" s="199"/>
      <c r="G316" s="199"/>
      <c r="H316" s="199"/>
      <c r="I316" s="199"/>
      <c r="J316" s="199"/>
      <c r="K316" s="197"/>
      <c r="L316" s="130"/>
      <c r="M316" s="130"/>
      <c r="N316" s="130"/>
      <c r="O316" s="130"/>
    </row>
    <row r="317" spans="1:15" x14ac:dyDescent="0.2">
      <c r="A317" s="130"/>
      <c r="B317" s="130"/>
      <c r="C317" s="130"/>
      <c r="D317" s="130"/>
      <c r="E317" s="130"/>
      <c r="F317" s="130"/>
      <c r="G317" s="130"/>
      <c r="H317" s="130"/>
      <c r="I317" s="130"/>
      <c r="J317" s="130"/>
      <c r="K317" s="130"/>
      <c r="L317" s="130"/>
      <c r="M317" s="130"/>
      <c r="N317" s="130"/>
      <c r="O317" s="130"/>
    </row>
    <row r="318" spans="1:15" x14ac:dyDescent="0.2">
      <c r="A318" s="130"/>
      <c r="B318" s="130"/>
      <c r="C318" s="130"/>
      <c r="D318" s="130"/>
      <c r="E318" s="130"/>
      <c r="F318" s="130"/>
      <c r="G318" s="130"/>
      <c r="H318" s="130"/>
      <c r="I318" s="130"/>
      <c r="J318" s="130"/>
      <c r="K318" s="130"/>
      <c r="L318" s="130"/>
      <c r="M318" s="130"/>
      <c r="N318" s="130"/>
      <c r="O318" s="130"/>
    </row>
    <row r="319" spans="1:15" x14ac:dyDescent="0.2">
      <c r="A319" s="130"/>
      <c r="B319" s="130"/>
      <c r="C319" s="130"/>
      <c r="D319" s="130"/>
      <c r="E319" s="130"/>
      <c r="F319" s="130"/>
      <c r="G319" s="130"/>
      <c r="H319" s="130"/>
      <c r="I319" s="130"/>
      <c r="J319" s="130"/>
      <c r="K319" s="130"/>
      <c r="L319" s="130"/>
      <c r="M319" s="130"/>
      <c r="N319" s="130"/>
      <c r="O319" s="130"/>
    </row>
    <row r="320" spans="1:15" x14ac:dyDescent="0.2">
      <c r="A320" s="130"/>
      <c r="B320" s="130"/>
      <c r="C320" s="130"/>
      <c r="D320" s="130"/>
      <c r="E320" s="130"/>
      <c r="F320" s="130"/>
      <c r="G320" s="130"/>
      <c r="H320" s="130"/>
      <c r="I320" s="130"/>
      <c r="J320" s="130"/>
      <c r="K320" s="130"/>
      <c r="L320" s="130"/>
      <c r="M320" s="130"/>
      <c r="N320" s="130"/>
      <c r="O320" s="130"/>
    </row>
    <row r="321" spans="1:15" x14ac:dyDescent="0.2">
      <c r="A321" s="130"/>
      <c r="B321" s="130"/>
      <c r="C321" s="130"/>
      <c r="D321" s="130"/>
      <c r="E321" s="130"/>
      <c r="F321" s="130"/>
      <c r="G321" s="130"/>
      <c r="H321" s="130"/>
      <c r="I321" s="130"/>
      <c r="J321" s="130"/>
      <c r="K321" s="130"/>
      <c r="L321" s="130"/>
      <c r="M321" s="130"/>
      <c r="N321" s="130"/>
      <c r="O321" s="130"/>
    </row>
    <row r="322" spans="1:15" x14ac:dyDescent="0.2">
      <c r="A322" s="130"/>
      <c r="B322" s="130"/>
      <c r="C322" s="130"/>
      <c r="D322" s="130"/>
      <c r="E322" s="130"/>
      <c r="F322" s="130"/>
      <c r="G322" s="130"/>
      <c r="H322" s="130"/>
      <c r="I322" s="130"/>
      <c r="J322" s="130"/>
      <c r="K322" s="130"/>
      <c r="L322" s="130"/>
      <c r="M322" s="130"/>
      <c r="N322" s="130"/>
      <c r="O322" s="130"/>
    </row>
    <row r="323" spans="1:15" x14ac:dyDescent="0.2">
      <c r="A323" s="130"/>
      <c r="B323" s="130"/>
      <c r="C323" s="130"/>
      <c r="D323" s="130"/>
      <c r="E323" s="130"/>
      <c r="F323" s="130"/>
      <c r="G323" s="130"/>
      <c r="H323" s="130"/>
      <c r="I323" s="130"/>
      <c r="J323" s="130"/>
      <c r="K323" s="130"/>
      <c r="L323" s="130"/>
      <c r="M323" s="130"/>
      <c r="N323" s="130"/>
      <c r="O323" s="130"/>
    </row>
    <row r="324" spans="1:15" x14ac:dyDescent="0.2">
      <c r="A324" s="130"/>
      <c r="B324" s="130"/>
      <c r="C324" s="130"/>
      <c r="D324" s="130"/>
      <c r="E324" s="130"/>
      <c r="F324" s="130"/>
      <c r="G324" s="130"/>
      <c r="H324" s="130"/>
      <c r="I324" s="130"/>
      <c r="J324" s="130"/>
      <c r="K324" s="130"/>
      <c r="L324" s="130"/>
      <c r="M324" s="130"/>
      <c r="N324" s="130"/>
      <c r="O324" s="130"/>
    </row>
    <row r="325" spans="1:15" ht="15.75" x14ac:dyDescent="0.25">
      <c r="A325" s="176"/>
      <c r="B325" s="126"/>
      <c r="C325" s="127"/>
      <c r="D325" s="128"/>
      <c r="E325" s="120"/>
      <c r="F325" s="120"/>
      <c r="G325" s="120"/>
      <c r="H325" s="120"/>
      <c r="I325" s="121"/>
      <c r="J325" s="130"/>
      <c r="K325" s="130"/>
      <c r="L325" s="130"/>
      <c r="M325" s="130"/>
      <c r="N325" s="130"/>
      <c r="O325" s="130"/>
    </row>
    <row r="326" spans="1:15" x14ac:dyDescent="0.2">
      <c r="A326" s="122"/>
      <c r="B326" s="178"/>
      <c r="C326" s="178"/>
      <c r="D326" s="178"/>
      <c r="E326" s="178"/>
      <c r="F326" s="178"/>
      <c r="G326" s="178"/>
      <c r="H326" s="178"/>
      <c r="I326" s="178"/>
      <c r="J326" s="130"/>
      <c r="K326" s="130"/>
      <c r="L326" s="130"/>
      <c r="M326" s="130"/>
      <c r="N326" s="130"/>
      <c r="O326" s="130"/>
    </row>
    <row r="327" spans="1:15" x14ac:dyDescent="0.2">
      <c r="A327" s="122"/>
      <c r="B327" s="370"/>
      <c r="C327" s="370"/>
      <c r="D327" s="370"/>
      <c r="E327" s="370"/>
      <c r="F327" s="370"/>
      <c r="G327" s="370"/>
      <c r="H327" s="370"/>
      <c r="I327" s="370"/>
      <c r="J327" s="130"/>
      <c r="K327" s="130"/>
      <c r="L327" s="130"/>
      <c r="M327" s="130"/>
      <c r="N327" s="130"/>
      <c r="O327" s="130"/>
    </row>
    <row r="328" spans="1:15" x14ac:dyDescent="0.2">
      <c r="A328" s="202"/>
      <c r="B328" s="203"/>
      <c r="C328" s="203"/>
      <c r="D328" s="203"/>
      <c r="E328" s="203"/>
      <c r="F328" s="203"/>
      <c r="G328" s="203"/>
      <c r="H328" s="203"/>
      <c r="I328" s="203"/>
      <c r="J328" s="130"/>
      <c r="K328" s="130"/>
      <c r="L328" s="130"/>
      <c r="M328" s="130"/>
      <c r="N328" s="130"/>
      <c r="O328" s="130"/>
    </row>
    <row r="329" spans="1:15" x14ac:dyDescent="0.2">
      <c r="A329" s="172"/>
      <c r="B329" s="148"/>
      <c r="C329" s="148"/>
      <c r="D329" s="148"/>
      <c r="E329" s="149"/>
      <c r="F329" s="148"/>
      <c r="G329" s="148"/>
      <c r="H329" s="148"/>
      <c r="I329" s="149"/>
      <c r="J329" s="130"/>
      <c r="K329" s="130"/>
      <c r="L329" s="130"/>
      <c r="M329" s="130"/>
      <c r="N329" s="130"/>
      <c r="O329" s="130"/>
    </row>
    <row r="330" spans="1:15" x14ac:dyDescent="0.2">
      <c r="A330" s="204"/>
      <c r="B330" s="150"/>
      <c r="C330" s="150"/>
      <c r="D330" s="150"/>
      <c r="E330" s="149"/>
      <c r="F330" s="150"/>
      <c r="G330" s="150"/>
      <c r="H330" s="150"/>
      <c r="I330" s="149"/>
      <c r="J330" s="130"/>
      <c r="K330" s="130"/>
      <c r="L330" s="130"/>
      <c r="M330" s="130"/>
      <c r="N330" s="130"/>
      <c r="O330" s="130"/>
    </row>
    <row r="331" spans="1:15" x14ac:dyDescent="0.2">
      <c r="A331" s="204"/>
      <c r="B331" s="150"/>
      <c r="C331" s="150"/>
      <c r="D331" s="150"/>
      <c r="E331" s="149"/>
      <c r="F331" s="150"/>
      <c r="G331" s="150"/>
      <c r="H331" s="150"/>
      <c r="I331" s="149"/>
      <c r="J331" s="130"/>
      <c r="K331" s="130"/>
      <c r="L331" s="130"/>
      <c r="M331" s="130"/>
      <c r="N331" s="130"/>
      <c r="O331" s="130"/>
    </row>
    <row r="332" spans="1:15" x14ac:dyDescent="0.2">
      <c r="A332" s="166"/>
      <c r="B332" s="205"/>
      <c r="C332" s="205"/>
      <c r="D332" s="205"/>
      <c r="E332" s="206"/>
      <c r="F332" s="205"/>
      <c r="G332" s="205"/>
      <c r="H332" s="205"/>
      <c r="I332" s="206"/>
      <c r="J332" s="130"/>
      <c r="K332" s="130"/>
      <c r="L332" s="130"/>
      <c r="M332" s="130"/>
      <c r="N332" s="130"/>
      <c r="O332" s="130"/>
    </row>
    <row r="333" spans="1:15" x14ac:dyDescent="0.2">
      <c r="A333" s="173"/>
      <c r="B333" s="207"/>
      <c r="C333" s="207"/>
      <c r="D333" s="207"/>
      <c r="E333" s="206"/>
      <c r="F333" s="207"/>
      <c r="G333" s="207"/>
      <c r="H333" s="207"/>
      <c r="I333" s="206"/>
      <c r="J333" s="130"/>
      <c r="K333" s="130"/>
      <c r="L333" s="130"/>
      <c r="M333" s="130"/>
      <c r="N333" s="130"/>
      <c r="O333" s="130"/>
    </row>
    <row r="334" spans="1:15" x14ac:dyDescent="0.2">
      <c r="A334" s="204"/>
      <c r="B334" s="150"/>
      <c r="C334" s="150"/>
      <c r="D334" s="150"/>
      <c r="E334" s="149"/>
      <c r="F334" s="150"/>
      <c r="G334" s="150"/>
      <c r="H334" s="150"/>
      <c r="I334" s="149"/>
      <c r="J334" s="130"/>
      <c r="K334" s="130"/>
      <c r="L334" s="130"/>
      <c r="M334" s="130"/>
      <c r="N334" s="130"/>
      <c r="O334" s="130"/>
    </row>
    <row r="335" spans="1:15" x14ac:dyDescent="0.2">
      <c r="A335" s="204"/>
      <c r="B335" s="150"/>
      <c r="C335" s="150"/>
      <c r="D335" s="150"/>
      <c r="E335" s="149"/>
      <c r="F335" s="150"/>
      <c r="G335" s="150"/>
      <c r="H335" s="150"/>
      <c r="I335" s="149"/>
      <c r="J335" s="130"/>
      <c r="K335" s="130"/>
      <c r="L335" s="130"/>
      <c r="M335" s="130"/>
      <c r="N335" s="130"/>
      <c r="O335" s="130"/>
    </row>
    <row r="336" spans="1:15" x14ac:dyDescent="0.2">
      <c r="A336" s="166"/>
      <c r="B336" s="205"/>
      <c r="C336" s="205"/>
      <c r="D336" s="205"/>
      <c r="E336" s="206"/>
      <c r="F336" s="205"/>
      <c r="G336" s="205"/>
      <c r="H336" s="205"/>
      <c r="I336" s="206"/>
      <c r="J336" s="130"/>
      <c r="K336" s="130"/>
      <c r="L336" s="130"/>
      <c r="M336" s="130"/>
      <c r="N336" s="130"/>
      <c r="O336" s="130"/>
    </row>
    <row r="337" spans="1:15" x14ac:dyDescent="0.2">
      <c r="A337" s="173"/>
      <c r="B337" s="207"/>
      <c r="C337" s="207"/>
      <c r="D337" s="207"/>
      <c r="E337" s="206"/>
      <c r="F337" s="207"/>
      <c r="G337" s="207"/>
      <c r="H337" s="207"/>
      <c r="I337" s="206"/>
      <c r="J337" s="130"/>
      <c r="K337" s="130"/>
      <c r="L337" s="130"/>
      <c r="M337" s="130"/>
      <c r="N337" s="130"/>
      <c r="O337" s="130"/>
    </row>
    <row r="338" spans="1:15" x14ac:dyDescent="0.2">
      <c r="A338" s="204"/>
      <c r="B338" s="150"/>
      <c r="C338" s="150"/>
      <c r="D338" s="150"/>
      <c r="E338" s="149"/>
      <c r="F338" s="150"/>
      <c r="G338" s="150"/>
      <c r="H338" s="150"/>
      <c r="I338" s="149"/>
      <c r="J338" s="130"/>
      <c r="K338" s="130"/>
      <c r="L338" s="130"/>
      <c r="M338" s="130"/>
      <c r="N338" s="130"/>
      <c r="O338" s="130"/>
    </row>
    <row r="339" spans="1:15" x14ac:dyDescent="0.2">
      <c r="A339" s="204"/>
      <c r="B339" s="150"/>
      <c r="C339" s="150"/>
      <c r="D339" s="150"/>
      <c r="E339" s="149"/>
      <c r="F339" s="150"/>
      <c r="G339" s="150"/>
      <c r="H339" s="150"/>
      <c r="I339" s="149"/>
      <c r="J339" s="130"/>
      <c r="K339" s="130"/>
      <c r="L339" s="130"/>
      <c r="M339" s="130"/>
      <c r="N339" s="130"/>
      <c r="O339" s="130"/>
    </row>
    <row r="340" spans="1:15" x14ac:dyDescent="0.2">
      <c r="A340" s="172"/>
      <c r="B340" s="148"/>
      <c r="C340" s="148"/>
      <c r="D340" s="148"/>
      <c r="E340" s="149"/>
      <c r="F340" s="148"/>
      <c r="G340" s="148"/>
      <c r="H340" s="148"/>
      <c r="I340" s="149"/>
      <c r="J340" s="130"/>
      <c r="K340" s="130"/>
      <c r="L340" s="130"/>
      <c r="M340" s="130"/>
      <c r="N340" s="130"/>
      <c r="O340" s="130"/>
    </row>
    <row r="341" spans="1:15" x14ac:dyDescent="0.2">
      <c r="A341" s="172"/>
      <c r="B341" s="148"/>
      <c r="C341" s="148"/>
      <c r="D341" s="148"/>
      <c r="E341" s="149"/>
      <c r="F341" s="148"/>
      <c r="G341" s="148"/>
      <c r="H341" s="148"/>
      <c r="I341" s="149"/>
      <c r="J341" s="130"/>
      <c r="K341" s="130"/>
      <c r="L341" s="130"/>
      <c r="M341" s="130"/>
      <c r="N341" s="130"/>
      <c r="O341" s="130"/>
    </row>
    <row r="342" spans="1:15" x14ac:dyDescent="0.2">
      <c r="A342" s="172"/>
      <c r="B342" s="148"/>
      <c r="C342" s="148"/>
      <c r="D342" s="148"/>
      <c r="E342" s="149"/>
      <c r="F342" s="148"/>
      <c r="G342" s="148"/>
      <c r="H342" s="148"/>
      <c r="I342" s="149"/>
      <c r="J342" s="130"/>
      <c r="K342" s="130"/>
      <c r="L342" s="130"/>
      <c r="M342" s="130"/>
      <c r="N342" s="130"/>
      <c r="O342" s="130"/>
    </row>
    <row r="343" spans="1:15" x14ac:dyDescent="0.2">
      <c r="A343" s="208"/>
      <c r="B343" s="150"/>
      <c r="C343" s="150"/>
      <c r="D343" s="150"/>
      <c r="E343" s="149"/>
      <c r="F343" s="150"/>
      <c r="G343" s="150"/>
      <c r="H343" s="150"/>
      <c r="I343" s="149"/>
      <c r="J343" s="130"/>
      <c r="K343" s="130"/>
      <c r="L343" s="130"/>
      <c r="M343" s="130"/>
      <c r="N343" s="130"/>
      <c r="O343" s="130"/>
    </row>
    <row r="344" spans="1:15" x14ac:dyDescent="0.2">
      <c r="A344" s="202"/>
      <c r="B344" s="203"/>
      <c r="C344" s="203"/>
      <c r="D344" s="203"/>
      <c r="E344" s="209"/>
      <c r="F344" s="203"/>
      <c r="G344" s="203"/>
      <c r="H344" s="203"/>
      <c r="I344" s="209"/>
      <c r="J344" s="130"/>
      <c r="K344" s="130"/>
      <c r="L344" s="130"/>
      <c r="M344" s="130"/>
      <c r="N344" s="130"/>
      <c r="O344" s="130"/>
    </row>
    <row r="345" spans="1:15" x14ac:dyDescent="0.2">
      <c r="A345" s="172"/>
      <c r="B345" s="148"/>
      <c r="C345" s="148"/>
      <c r="D345" s="148"/>
      <c r="E345" s="149"/>
      <c r="F345" s="148"/>
      <c r="G345" s="148"/>
      <c r="H345" s="148"/>
      <c r="I345" s="149"/>
      <c r="J345" s="130"/>
      <c r="K345" s="130"/>
      <c r="L345" s="130"/>
      <c r="M345" s="130"/>
      <c r="N345" s="130"/>
      <c r="O345" s="130"/>
    </row>
    <row r="346" spans="1:15" x14ac:dyDescent="0.2">
      <c r="A346" s="204"/>
      <c r="B346" s="150"/>
      <c r="C346" s="150"/>
      <c r="D346" s="150"/>
      <c r="E346" s="149"/>
      <c r="F346" s="150"/>
      <c r="G346" s="150"/>
      <c r="H346" s="150"/>
      <c r="I346" s="149"/>
      <c r="J346" s="130"/>
      <c r="K346" s="130"/>
      <c r="L346" s="130"/>
      <c r="M346" s="130"/>
      <c r="N346" s="130"/>
      <c r="O346" s="130"/>
    </row>
    <row r="347" spans="1:15" x14ac:dyDescent="0.2">
      <c r="A347" s="204"/>
      <c r="B347" s="150"/>
      <c r="C347" s="150"/>
      <c r="D347" s="150"/>
      <c r="E347" s="149"/>
      <c r="F347" s="150"/>
      <c r="G347" s="150"/>
      <c r="H347" s="150"/>
      <c r="I347" s="149"/>
      <c r="J347" s="130"/>
      <c r="K347" s="130"/>
      <c r="L347" s="130"/>
      <c r="M347" s="130"/>
      <c r="N347" s="130"/>
      <c r="O347" s="130"/>
    </row>
    <row r="348" spans="1:15" x14ac:dyDescent="0.2">
      <c r="A348" s="166"/>
      <c r="B348" s="205"/>
      <c r="C348" s="205"/>
      <c r="D348" s="205"/>
      <c r="E348" s="206"/>
      <c r="F348" s="205"/>
      <c r="G348" s="205"/>
      <c r="H348" s="205"/>
      <c r="I348" s="206"/>
      <c r="J348" s="130"/>
      <c r="K348" s="130"/>
      <c r="L348" s="130"/>
      <c r="M348" s="130"/>
      <c r="N348" s="130"/>
      <c r="O348" s="130"/>
    </row>
    <row r="349" spans="1:15" x14ac:dyDescent="0.2">
      <c r="A349" s="173"/>
      <c r="B349" s="207"/>
      <c r="C349" s="207"/>
      <c r="D349" s="207"/>
      <c r="E349" s="206"/>
      <c r="F349" s="207"/>
      <c r="G349" s="207"/>
      <c r="H349" s="207"/>
      <c r="I349" s="206"/>
      <c r="J349" s="130"/>
      <c r="K349" s="130"/>
      <c r="L349" s="130"/>
      <c r="M349" s="130"/>
      <c r="N349" s="130"/>
      <c r="O349" s="130"/>
    </row>
    <row r="350" spans="1:15" x14ac:dyDescent="0.2">
      <c r="A350" s="204"/>
      <c r="B350" s="150"/>
      <c r="C350" s="150"/>
      <c r="D350" s="150"/>
      <c r="E350" s="149"/>
      <c r="F350" s="150"/>
      <c r="G350" s="150"/>
      <c r="H350" s="150"/>
      <c r="I350" s="149"/>
      <c r="J350" s="130"/>
      <c r="K350" s="130"/>
      <c r="L350" s="130"/>
      <c r="M350" s="130"/>
      <c r="N350" s="130"/>
      <c r="O350" s="130"/>
    </row>
    <row r="351" spans="1:15" x14ac:dyDescent="0.2">
      <c r="A351" s="204"/>
      <c r="B351" s="150"/>
      <c r="C351" s="150"/>
      <c r="D351" s="150"/>
      <c r="E351" s="149"/>
      <c r="F351" s="150"/>
      <c r="G351" s="150"/>
      <c r="H351" s="150"/>
      <c r="I351" s="149"/>
      <c r="J351" s="130"/>
      <c r="K351" s="130"/>
      <c r="L351" s="130"/>
      <c r="M351" s="130"/>
      <c r="N351" s="130"/>
      <c r="O351" s="130"/>
    </row>
    <row r="352" spans="1:15" x14ac:dyDescent="0.2">
      <c r="A352" s="172"/>
      <c r="B352" s="148"/>
      <c r="C352" s="148"/>
      <c r="D352" s="148"/>
      <c r="E352" s="149"/>
      <c r="F352" s="148"/>
      <c r="G352" s="148"/>
      <c r="H352" s="148"/>
      <c r="I352" s="149"/>
      <c r="J352" s="130"/>
      <c r="K352" s="130"/>
      <c r="L352" s="130"/>
      <c r="M352" s="130"/>
      <c r="N352" s="130"/>
      <c r="O352" s="130"/>
    </row>
    <row r="353" spans="1:15" x14ac:dyDescent="0.2">
      <c r="A353" s="172"/>
      <c r="B353" s="148"/>
      <c r="C353" s="148"/>
      <c r="D353" s="148"/>
      <c r="E353" s="149"/>
      <c r="F353" s="148"/>
      <c r="G353" s="148"/>
      <c r="H353" s="148"/>
      <c r="I353" s="149"/>
      <c r="J353" s="130"/>
      <c r="K353" s="130"/>
      <c r="L353" s="130"/>
      <c r="M353" s="130"/>
      <c r="N353" s="130"/>
      <c r="O353" s="130"/>
    </row>
    <row r="354" spans="1:15" x14ac:dyDescent="0.2">
      <c r="A354" s="130"/>
      <c r="B354" s="130"/>
      <c r="C354" s="130"/>
      <c r="D354" s="130"/>
      <c r="E354" s="130"/>
      <c r="F354" s="130"/>
      <c r="G354" s="130"/>
      <c r="H354" s="130"/>
      <c r="I354" s="130"/>
      <c r="J354" s="130"/>
      <c r="K354" s="130"/>
      <c r="L354" s="130"/>
      <c r="M354" s="130"/>
      <c r="N354" s="130"/>
      <c r="O354" s="130"/>
    </row>
    <row r="355" spans="1:15" x14ac:dyDescent="0.2">
      <c r="A355" s="130"/>
      <c r="B355" s="130"/>
      <c r="C355" s="130"/>
      <c r="D355" s="130"/>
      <c r="E355" s="130"/>
      <c r="F355" s="130"/>
      <c r="G355" s="130"/>
      <c r="H355" s="130"/>
      <c r="I355" s="130"/>
      <c r="J355" s="130"/>
      <c r="K355" s="130"/>
      <c r="L355" s="130"/>
      <c r="M355" s="130"/>
      <c r="N355" s="130"/>
      <c r="O355" s="130"/>
    </row>
    <row r="356" spans="1:15" x14ac:dyDescent="0.2">
      <c r="A356" s="130"/>
      <c r="B356" s="130"/>
      <c r="C356" s="130"/>
      <c r="D356" s="130"/>
      <c r="E356" s="130"/>
      <c r="F356" s="130"/>
      <c r="G356" s="130"/>
      <c r="H356" s="130"/>
      <c r="I356" s="130"/>
      <c r="J356" s="130"/>
      <c r="K356" s="130"/>
      <c r="L356" s="130"/>
      <c r="M356" s="130"/>
      <c r="N356" s="130"/>
      <c r="O356" s="130"/>
    </row>
    <row r="357" spans="1:15" ht="15.75" x14ac:dyDescent="0.25">
      <c r="A357" s="129"/>
      <c r="B357" s="126"/>
      <c r="C357" s="127"/>
      <c r="D357" s="128"/>
      <c r="E357" s="120"/>
      <c r="F357" s="120"/>
      <c r="G357" s="120"/>
      <c r="H357" s="120"/>
      <c r="I357" s="120"/>
      <c r="J357" s="120"/>
      <c r="K357" s="121"/>
      <c r="L357" s="130"/>
      <c r="M357" s="130"/>
      <c r="N357" s="130"/>
      <c r="O357" s="130"/>
    </row>
    <row r="358" spans="1:15" ht="15.75" x14ac:dyDescent="0.2">
      <c r="A358" s="129"/>
      <c r="B358" s="178"/>
      <c r="C358" s="178"/>
      <c r="D358" s="178"/>
      <c r="E358" s="178"/>
      <c r="F358" s="178"/>
      <c r="G358" s="178"/>
      <c r="H358" s="178"/>
      <c r="I358" s="178"/>
      <c r="J358" s="178"/>
      <c r="K358" s="178"/>
      <c r="L358" s="130"/>
      <c r="M358" s="130"/>
      <c r="N358" s="130"/>
      <c r="O358" s="130"/>
    </row>
    <row r="359" spans="1:15" x14ac:dyDescent="0.2">
      <c r="A359" s="122"/>
      <c r="B359" s="370"/>
      <c r="C359" s="370"/>
      <c r="D359" s="370"/>
      <c r="E359" s="370"/>
      <c r="F359" s="370"/>
      <c r="G359" s="370"/>
      <c r="H359" s="370"/>
      <c r="I359" s="370"/>
      <c r="J359" s="370"/>
      <c r="K359" s="370"/>
      <c r="L359" s="130"/>
      <c r="M359" s="130"/>
      <c r="N359" s="130"/>
      <c r="O359" s="130"/>
    </row>
    <row r="360" spans="1:15" x14ac:dyDescent="0.2">
      <c r="A360" s="122"/>
      <c r="B360" s="203"/>
      <c r="C360" s="203"/>
      <c r="D360" s="203"/>
      <c r="E360" s="203"/>
      <c r="F360" s="203"/>
      <c r="G360" s="203"/>
      <c r="H360" s="203"/>
      <c r="I360" s="203"/>
      <c r="J360" s="203"/>
      <c r="K360" s="203"/>
      <c r="L360" s="130"/>
      <c r="M360" s="130"/>
      <c r="N360" s="130"/>
      <c r="O360" s="130"/>
    </row>
    <row r="361" spans="1:15" x14ac:dyDescent="0.2">
      <c r="A361" s="172"/>
      <c r="B361" s="148"/>
      <c r="C361" s="148"/>
      <c r="D361" s="148"/>
      <c r="E361" s="148"/>
      <c r="F361" s="148"/>
      <c r="G361" s="148"/>
      <c r="H361" s="148"/>
      <c r="I361" s="148"/>
      <c r="J361" s="148"/>
      <c r="K361" s="148"/>
      <c r="L361" s="130"/>
      <c r="M361" s="130"/>
      <c r="N361" s="130"/>
      <c r="O361" s="130"/>
    </row>
    <row r="362" spans="1:15" x14ac:dyDescent="0.2">
      <c r="A362" s="166"/>
      <c r="B362" s="205"/>
      <c r="C362" s="205"/>
      <c r="D362" s="205"/>
      <c r="E362" s="205"/>
      <c r="F362" s="205"/>
      <c r="G362" s="205"/>
      <c r="H362" s="205"/>
      <c r="I362" s="205"/>
      <c r="J362" s="205"/>
      <c r="K362" s="205"/>
      <c r="L362" s="130"/>
      <c r="M362" s="130"/>
      <c r="N362" s="130"/>
      <c r="O362" s="130"/>
    </row>
    <row r="363" spans="1:15" x14ac:dyDescent="0.2">
      <c r="A363" s="173"/>
      <c r="B363" s="207"/>
      <c r="C363" s="207"/>
      <c r="D363" s="207"/>
      <c r="E363" s="207"/>
      <c r="F363" s="207"/>
      <c r="G363" s="207"/>
      <c r="H363" s="207"/>
      <c r="I363" s="207"/>
      <c r="J363" s="207"/>
      <c r="K363" s="207"/>
      <c r="L363" s="130"/>
      <c r="M363" s="130"/>
      <c r="N363" s="130"/>
      <c r="O363" s="130"/>
    </row>
    <row r="364" spans="1:15" x14ac:dyDescent="0.2">
      <c r="A364" s="204"/>
      <c r="B364" s="150"/>
      <c r="C364" s="150"/>
      <c r="D364" s="150"/>
      <c r="E364" s="150"/>
      <c r="F364" s="150"/>
      <c r="G364" s="150"/>
      <c r="H364" s="150"/>
      <c r="I364" s="150"/>
      <c r="J364" s="150"/>
      <c r="K364" s="150"/>
      <c r="L364" s="130"/>
      <c r="M364" s="130"/>
      <c r="N364" s="130"/>
      <c r="O364" s="130"/>
    </row>
    <row r="365" spans="1:15" x14ac:dyDescent="0.2">
      <c r="A365" s="204"/>
      <c r="B365" s="150"/>
      <c r="C365" s="150"/>
      <c r="D365" s="150"/>
      <c r="E365" s="150"/>
      <c r="F365" s="150"/>
      <c r="G365" s="150"/>
      <c r="H365" s="150"/>
      <c r="I365" s="150"/>
      <c r="J365" s="150"/>
      <c r="K365" s="150"/>
      <c r="L365" s="130"/>
      <c r="M365" s="130"/>
      <c r="N365" s="130"/>
      <c r="O365" s="130"/>
    </row>
    <row r="366" spans="1:15" x14ac:dyDescent="0.2">
      <c r="A366" s="172"/>
      <c r="B366" s="148"/>
      <c r="C366" s="148"/>
      <c r="D366" s="148"/>
      <c r="E366" s="148"/>
      <c r="F366" s="148"/>
      <c r="G366" s="148"/>
      <c r="H366" s="148"/>
      <c r="I366" s="148"/>
      <c r="J366" s="148"/>
      <c r="K366" s="148"/>
      <c r="L366" s="130"/>
      <c r="M366" s="130"/>
      <c r="N366" s="130"/>
      <c r="O366" s="130"/>
    </row>
    <row r="367" spans="1:15" x14ac:dyDescent="0.2">
      <c r="A367" s="172"/>
      <c r="B367" s="148"/>
      <c r="C367" s="148"/>
      <c r="D367" s="148"/>
      <c r="E367" s="148"/>
      <c r="F367" s="148"/>
      <c r="G367" s="148"/>
      <c r="H367" s="148"/>
      <c r="I367" s="148"/>
      <c r="J367" s="148"/>
      <c r="K367" s="148"/>
      <c r="L367" s="130"/>
      <c r="M367" s="130"/>
      <c r="N367" s="130"/>
      <c r="O367" s="130"/>
    </row>
    <row r="368" spans="1:15" x14ac:dyDescent="0.2">
      <c r="A368" s="166"/>
      <c r="B368" s="205"/>
      <c r="C368" s="205"/>
      <c r="D368" s="205"/>
      <c r="E368" s="205"/>
      <c r="F368" s="205"/>
      <c r="G368" s="205"/>
      <c r="H368" s="205"/>
      <c r="I368" s="205"/>
      <c r="J368" s="205"/>
      <c r="K368" s="205"/>
      <c r="L368" s="130"/>
      <c r="M368" s="130"/>
      <c r="N368" s="130"/>
      <c r="O368" s="130"/>
    </row>
    <row r="369" spans="1:15" x14ac:dyDescent="0.2">
      <c r="A369" s="210"/>
      <c r="B369" s="207"/>
      <c r="C369" s="207"/>
      <c r="D369" s="207"/>
      <c r="E369" s="207"/>
      <c r="F369" s="207"/>
      <c r="G369" s="207"/>
      <c r="H369" s="207"/>
      <c r="I369" s="207"/>
      <c r="J369" s="207"/>
      <c r="K369" s="207"/>
      <c r="L369" s="130"/>
      <c r="M369" s="130"/>
      <c r="N369" s="130"/>
      <c r="O369" s="130"/>
    </row>
    <row r="370" spans="1:15" x14ac:dyDescent="0.2">
      <c r="A370" s="122"/>
      <c r="B370" s="203"/>
      <c r="C370" s="203"/>
      <c r="D370" s="203"/>
      <c r="E370" s="203"/>
      <c r="F370" s="203"/>
      <c r="G370" s="203"/>
      <c r="H370" s="203"/>
      <c r="I370" s="203"/>
      <c r="J370" s="203"/>
      <c r="K370" s="203"/>
      <c r="L370" s="130"/>
      <c r="M370" s="130"/>
      <c r="N370" s="130"/>
      <c r="O370" s="130"/>
    </row>
    <row r="371" spans="1:15" x14ac:dyDescent="0.2">
      <c r="A371" s="166"/>
      <c r="B371" s="205"/>
      <c r="C371" s="205"/>
      <c r="D371" s="205"/>
      <c r="E371" s="205"/>
      <c r="F371" s="205"/>
      <c r="G371" s="205"/>
      <c r="H371" s="205"/>
      <c r="I371" s="205"/>
      <c r="J371" s="205"/>
      <c r="K371" s="205"/>
      <c r="L371" s="130"/>
      <c r="M371" s="130"/>
      <c r="N371" s="130"/>
      <c r="O371" s="130"/>
    </row>
    <row r="372" spans="1:15" x14ac:dyDescent="0.2">
      <c r="A372" s="173"/>
      <c r="B372" s="207"/>
      <c r="C372" s="207"/>
      <c r="D372" s="207"/>
      <c r="E372" s="207"/>
      <c r="F372" s="207"/>
      <c r="G372" s="207"/>
      <c r="H372" s="207"/>
      <c r="I372" s="207"/>
      <c r="J372" s="207"/>
      <c r="K372" s="207"/>
      <c r="L372" s="130"/>
      <c r="M372" s="130"/>
      <c r="N372" s="130"/>
      <c r="O372" s="130"/>
    </row>
    <row r="373" spans="1:15" x14ac:dyDescent="0.2">
      <c r="A373" s="204"/>
      <c r="B373" s="150"/>
      <c r="C373" s="150"/>
      <c r="D373" s="150"/>
      <c r="E373" s="150"/>
      <c r="F373" s="150"/>
      <c r="G373" s="150"/>
      <c r="H373" s="150"/>
      <c r="I373" s="150"/>
      <c r="J373" s="150"/>
      <c r="K373" s="150"/>
      <c r="L373" s="130"/>
      <c r="M373" s="130"/>
      <c r="N373" s="130"/>
      <c r="O373" s="130"/>
    </row>
    <row r="374" spans="1:15" x14ac:dyDescent="0.2">
      <c r="A374" s="204"/>
      <c r="B374" s="150"/>
      <c r="C374" s="150"/>
      <c r="D374" s="150"/>
      <c r="E374" s="150"/>
      <c r="F374" s="150"/>
      <c r="G374" s="150"/>
      <c r="H374" s="150"/>
      <c r="I374" s="150"/>
      <c r="J374" s="150"/>
      <c r="K374" s="150"/>
      <c r="L374" s="130"/>
      <c r="M374" s="130"/>
      <c r="N374" s="130"/>
      <c r="O374" s="130"/>
    </row>
    <row r="375" spans="1:15" x14ac:dyDescent="0.2">
      <c r="A375" s="172"/>
      <c r="B375" s="148"/>
      <c r="C375" s="148"/>
      <c r="D375" s="148"/>
      <c r="E375" s="148"/>
      <c r="F375" s="148"/>
      <c r="G375" s="148"/>
      <c r="H375" s="148"/>
      <c r="I375" s="148"/>
      <c r="J375" s="148"/>
      <c r="K375" s="148"/>
      <c r="L375" s="130"/>
      <c r="M375" s="130"/>
      <c r="N375" s="130"/>
      <c r="O375" s="130"/>
    </row>
    <row r="376" spans="1:15" ht="15" x14ac:dyDescent="0.2">
      <c r="A376" s="151"/>
      <c r="B376" s="151"/>
      <c r="C376" s="151"/>
      <c r="D376" s="151"/>
      <c r="E376" s="151"/>
      <c r="F376" s="151"/>
      <c r="G376" s="151"/>
      <c r="H376" s="151"/>
      <c r="I376" s="151"/>
      <c r="J376" s="151"/>
      <c r="K376" s="151"/>
      <c r="L376" s="130"/>
      <c r="M376" s="130"/>
      <c r="N376" s="130"/>
      <c r="O376" s="130"/>
    </row>
    <row r="377" spans="1:15" x14ac:dyDescent="0.2">
      <c r="A377" s="122"/>
      <c r="B377" s="203"/>
      <c r="C377" s="203"/>
      <c r="D377" s="203"/>
      <c r="E377" s="203"/>
      <c r="F377" s="203"/>
      <c r="G377" s="203"/>
      <c r="H377" s="203"/>
      <c r="I377" s="203"/>
      <c r="J377" s="203"/>
      <c r="K377" s="203"/>
      <c r="L377" s="130"/>
      <c r="M377" s="130"/>
      <c r="N377" s="130"/>
      <c r="O377" s="130"/>
    </row>
    <row r="378" spans="1:15" x14ac:dyDescent="0.2">
      <c r="A378" s="211"/>
      <c r="B378" s="150"/>
      <c r="C378" s="150"/>
      <c r="D378" s="150"/>
      <c r="E378" s="150"/>
      <c r="F378" s="150"/>
      <c r="G378" s="150"/>
      <c r="H378" s="150"/>
      <c r="I378" s="150"/>
      <c r="J378" s="150"/>
      <c r="K378" s="150"/>
      <c r="L378" s="130"/>
      <c r="M378" s="130"/>
      <c r="N378" s="130"/>
      <c r="O378" s="130"/>
    </row>
    <row r="379" spans="1:15" x14ac:dyDescent="0.2">
      <c r="A379" s="211"/>
      <c r="B379" s="150"/>
      <c r="C379" s="150"/>
      <c r="D379" s="150"/>
      <c r="E379" s="150"/>
      <c r="F379" s="150"/>
      <c r="G379" s="150"/>
      <c r="H379" s="150"/>
      <c r="I379" s="150"/>
      <c r="J379" s="150"/>
      <c r="K379" s="150"/>
      <c r="L379" s="130"/>
      <c r="M379" s="130"/>
      <c r="N379" s="130"/>
      <c r="O379" s="130"/>
    </row>
    <row r="380" spans="1:15" x14ac:dyDescent="0.2">
      <c r="A380" s="130"/>
      <c r="B380" s="130"/>
      <c r="C380" s="130"/>
      <c r="D380" s="130"/>
      <c r="E380" s="130"/>
      <c r="F380" s="130"/>
      <c r="G380" s="130"/>
      <c r="H380" s="130"/>
      <c r="I380" s="130"/>
      <c r="J380" s="130"/>
      <c r="K380" s="130"/>
      <c r="L380" s="130"/>
      <c r="M380" s="130"/>
      <c r="N380" s="130"/>
      <c r="O380" s="130"/>
    </row>
    <row r="381" spans="1:15" x14ac:dyDescent="0.2">
      <c r="A381" s="130"/>
      <c r="B381" s="130"/>
      <c r="C381" s="130"/>
      <c r="D381" s="130"/>
      <c r="E381" s="130"/>
      <c r="F381" s="130"/>
      <c r="G381" s="130"/>
      <c r="H381" s="130"/>
      <c r="I381" s="130"/>
      <c r="J381" s="130"/>
      <c r="K381" s="130"/>
      <c r="L381" s="130"/>
      <c r="M381" s="130"/>
      <c r="N381" s="130"/>
      <c r="O381" s="130"/>
    </row>
    <row r="382" spans="1:15" x14ac:dyDescent="0.2">
      <c r="A382" s="130"/>
      <c r="B382" s="130"/>
      <c r="C382" s="130"/>
      <c r="D382" s="130"/>
      <c r="E382" s="130"/>
      <c r="F382" s="130"/>
      <c r="G382" s="130"/>
      <c r="H382" s="130"/>
      <c r="I382" s="130"/>
      <c r="J382" s="130"/>
      <c r="K382" s="130"/>
      <c r="L382" s="130"/>
      <c r="M382" s="130"/>
      <c r="N382" s="130"/>
      <c r="O382" s="130"/>
    </row>
    <row r="383" spans="1:15" ht="15.75" x14ac:dyDescent="0.2">
      <c r="A383" s="129"/>
      <c r="B383" s="130"/>
      <c r="C383" s="130"/>
      <c r="D383" s="130"/>
      <c r="E383" s="130"/>
      <c r="F383" s="130"/>
      <c r="G383" s="130"/>
      <c r="H383" s="130"/>
      <c r="I383" s="130"/>
      <c r="J383" s="130"/>
      <c r="K383" s="130"/>
      <c r="L383" s="130"/>
      <c r="M383" s="130"/>
      <c r="N383" s="130"/>
      <c r="O383" s="130"/>
    </row>
    <row r="384" spans="1:15" x14ac:dyDescent="0.2">
      <c r="A384" s="212"/>
      <c r="B384" s="130"/>
      <c r="C384" s="130"/>
      <c r="D384" s="130"/>
      <c r="E384" s="130"/>
      <c r="F384" s="130"/>
      <c r="G384" s="130"/>
      <c r="H384" s="130"/>
      <c r="I384" s="130"/>
      <c r="J384" s="130"/>
      <c r="K384" s="130"/>
      <c r="L384" s="130"/>
      <c r="M384" s="130"/>
      <c r="N384" s="130"/>
      <c r="O384" s="130"/>
    </row>
    <row r="385" spans="1:15" x14ac:dyDescent="0.2">
      <c r="A385" s="130"/>
      <c r="B385" s="130"/>
      <c r="C385" s="130"/>
      <c r="D385" s="130"/>
      <c r="E385" s="130"/>
      <c r="F385" s="130"/>
      <c r="G385" s="130"/>
      <c r="H385" s="130"/>
      <c r="I385" s="130"/>
      <c r="J385" s="130"/>
      <c r="K385" s="130"/>
      <c r="L385" s="130"/>
      <c r="M385" s="130"/>
      <c r="N385" s="130"/>
      <c r="O385" s="130"/>
    </row>
    <row r="386" spans="1:15" x14ac:dyDescent="0.2">
      <c r="A386" s="130"/>
      <c r="B386" s="130"/>
      <c r="C386" s="130"/>
      <c r="D386" s="130"/>
      <c r="E386" s="130"/>
      <c r="F386" s="130"/>
      <c r="G386" s="130"/>
      <c r="H386" s="130"/>
      <c r="I386" s="130"/>
      <c r="J386" s="130"/>
      <c r="K386" s="130"/>
      <c r="L386" s="130"/>
      <c r="M386" s="130"/>
      <c r="N386" s="130"/>
      <c r="O386" s="130"/>
    </row>
    <row r="387" spans="1:15" x14ac:dyDescent="0.2">
      <c r="A387" s="130"/>
      <c r="B387" s="130"/>
      <c r="C387" s="130"/>
      <c r="D387" s="130"/>
      <c r="E387" s="130"/>
      <c r="F387" s="130"/>
      <c r="G387" s="130"/>
      <c r="H387" s="130"/>
      <c r="I387" s="130"/>
      <c r="J387" s="130"/>
      <c r="K387" s="130"/>
      <c r="L387" s="130"/>
      <c r="M387" s="130"/>
      <c r="N387" s="130"/>
      <c r="O387" s="130"/>
    </row>
    <row r="388" spans="1:15" x14ac:dyDescent="0.2">
      <c r="A388" s="130"/>
      <c r="B388" s="130"/>
      <c r="C388" s="130"/>
      <c r="D388" s="130"/>
      <c r="E388" s="130"/>
      <c r="F388" s="130"/>
      <c r="G388" s="130"/>
      <c r="H388" s="130"/>
      <c r="I388" s="130"/>
      <c r="J388" s="130"/>
      <c r="K388" s="130"/>
      <c r="L388" s="130"/>
      <c r="M388" s="130"/>
      <c r="N388" s="130"/>
      <c r="O388" s="130"/>
    </row>
    <row r="389" spans="1:15" x14ac:dyDescent="0.2">
      <c r="A389" s="130"/>
      <c r="B389" s="130"/>
      <c r="C389" s="130"/>
      <c r="D389" s="130"/>
      <c r="E389" s="130"/>
      <c r="F389" s="130"/>
      <c r="G389" s="130"/>
      <c r="H389" s="130"/>
      <c r="I389" s="130"/>
      <c r="J389" s="130"/>
      <c r="K389" s="130"/>
      <c r="L389" s="130"/>
      <c r="M389" s="130"/>
      <c r="N389" s="130"/>
      <c r="O389" s="130"/>
    </row>
    <row r="390" spans="1:15" x14ac:dyDescent="0.2">
      <c r="A390" s="130"/>
      <c r="B390" s="130"/>
      <c r="C390" s="130"/>
      <c r="D390" s="130"/>
      <c r="E390" s="130"/>
      <c r="F390" s="130"/>
      <c r="G390" s="130"/>
      <c r="H390" s="130"/>
      <c r="I390" s="130"/>
      <c r="J390" s="130"/>
      <c r="K390" s="130"/>
      <c r="L390" s="130"/>
      <c r="M390" s="130"/>
      <c r="N390" s="130"/>
      <c r="O390" s="130"/>
    </row>
    <row r="391" spans="1:15" x14ac:dyDescent="0.2">
      <c r="A391" s="130"/>
      <c r="B391" s="130"/>
      <c r="C391" s="130"/>
      <c r="D391" s="130"/>
      <c r="E391" s="130"/>
      <c r="F391" s="130"/>
      <c r="G391" s="130"/>
      <c r="H391" s="130"/>
      <c r="I391" s="130"/>
      <c r="J391" s="130"/>
      <c r="K391" s="130"/>
      <c r="L391" s="130"/>
      <c r="M391" s="130"/>
      <c r="N391" s="130"/>
      <c r="O391" s="130"/>
    </row>
    <row r="392" spans="1:15" x14ac:dyDescent="0.2">
      <c r="A392" s="130"/>
      <c r="B392" s="130"/>
      <c r="C392" s="130"/>
      <c r="D392" s="130"/>
      <c r="E392" s="130"/>
      <c r="F392" s="130"/>
      <c r="G392" s="130"/>
      <c r="H392" s="130"/>
      <c r="I392" s="130"/>
      <c r="J392" s="130"/>
      <c r="K392" s="130"/>
      <c r="L392" s="130"/>
      <c r="M392" s="130"/>
      <c r="N392" s="130"/>
      <c r="O392" s="130"/>
    </row>
    <row r="393" spans="1:15" x14ac:dyDescent="0.2">
      <c r="A393" s="130"/>
      <c r="B393" s="130"/>
      <c r="C393" s="130"/>
      <c r="D393" s="130"/>
      <c r="E393" s="130"/>
      <c r="F393" s="130"/>
      <c r="G393" s="130"/>
      <c r="H393" s="130"/>
      <c r="I393" s="130"/>
      <c r="J393" s="130"/>
      <c r="K393" s="130"/>
      <c r="L393" s="130"/>
      <c r="M393" s="130"/>
      <c r="N393" s="130"/>
      <c r="O393" s="130"/>
    </row>
    <row r="394" spans="1:15" x14ac:dyDescent="0.2">
      <c r="A394" s="130"/>
      <c r="B394" s="130"/>
      <c r="C394" s="130"/>
      <c r="D394" s="130"/>
      <c r="E394" s="130"/>
      <c r="F394" s="130"/>
      <c r="G394" s="130"/>
      <c r="H394" s="130"/>
      <c r="I394" s="130"/>
      <c r="J394" s="130"/>
      <c r="K394" s="130"/>
      <c r="L394" s="130"/>
      <c r="M394" s="130"/>
      <c r="N394" s="130"/>
      <c r="O394" s="130"/>
    </row>
    <row r="395" spans="1:15" x14ac:dyDescent="0.2">
      <c r="A395" s="130"/>
      <c r="B395" s="130"/>
      <c r="C395" s="130"/>
      <c r="D395" s="130"/>
      <c r="E395" s="130"/>
      <c r="F395" s="130"/>
      <c r="G395" s="130"/>
      <c r="H395" s="130"/>
      <c r="I395" s="130"/>
      <c r="J395" s="130"/>
      <c r="K395" s="130"/>
      <c r="L395" s="130"/>
      <c r="M395" s="130"/>
      <c r="N395" s="130"/>
      <c r="O395" s="130"/>
    </row>
    <row r="396" spans="1:15" x14ac:dyDescent="0.2">
      <c r="A396" s="130"/>
      <c r="B396" s="130"/>
      <c r="C396" s="130"/>
      <c r="D396" s="130"/>
      <c r="E396" s="130"/>
      <c r="F396" s="130"/>
      <c r="G396" s="130"/>
      <c r="H396" s="130"/>
      <c r="I396" s="130"/>
      <c r="J396" s="130"/>
      <c r="K396" s="130"/>
      <c r="L396" s="130"/>
      <c r="M396" s="130"/>
      <c r="N396" s="130"/>
      <c r="O396" s="130"/>
    </row>
    <row r="397" spans="1:15" x14ac:dyDescent="0.2">
      <c r="A397" s="130"/>
      <c r="B397" s="130"/>
      <c r="C397" s="130"/>
      <c r="D397" s="130"/>
      <c r="E397" s="130"/>
      <c r="F397" s="130"/>
      <c r="G397" s="130"/>
      <c r="H397" s="130"/>
      <c r="I397" s="130"/>
      <c r="J397" s="130"/>
      <c r="K397" s="130"/>
      <c r="L397" s="130"/>
      <c r="M397" s="130"/>
      <c r="N397" s="130"/>
      <c r="O397" s="130"/>
    </row>
    <row r="398" spans="1:15" x14ac:dyDescent="0.2">
      <c r="A398" s="130"/>
      <c r="B398" s="130"/>
      <c r="C398" s="130"/>
      <c r="D398" s="130"/>
      <c r="E398" s="130"/>
      <c r="F398" s="130"/>
      <c r="G398" s="130"/>
      <c r="H398" s="130"/>
      <c r="I398" s="130"/>
      <c r="J398" s="130"/>
      <c r="K398" s="130"/>
      <c r="L398" s="130"/>
      <c r="M398" s="130"/>
      <c r="N398" s="130"/>
      <c r="O398" s="130"/>
    </row>
    <row r="399" spans="1:15" x14ac:dyDescent="0.2">
      <c r="A399" s="130"/>
      <c r="B399" s="130"/>
      <c r="C399" s="130"/>
      <c r="D399" s="130"/>
      <c r="E399" s="130"/>
      <c r="F399" s="130"/>
      <c r="G399" s="130"/>
      <c r="H399" s="130"/>
      <c r="I399" s="130"/>
      <c r="J399" s="130"/>
      <c r="K399" s="130"/>
      <c r="L399" s="130"/>
      <c r="M399" s="130"/>
      <c r="N399" s="130"/>
      <c r="O399" s="130"/>
    </row>
    <row r="400" spans="1:15" x14ac:dyDescent="0.2">
      <c r="A400" s="130"/>
      <c r="B400" s="130"/>
      <c r="C400" s="130"/>
      <c r="D400" s="130"/>
      <c r="E400" s="130"/>
      <c r="F400" s="130"/>
      <c r="G400" s="130"/>
      <c r="H400" s="130"/>
      <c r="I400" s="130"/>
      <c r="J400" s="130"/>
      <c r="K400" s="130"/>
      <c r="L400" s="130"/>
      <c r="M400" s="130"/>
      <c r="N400" s="130"/>
      <c r="O400" s="130"/>
    </row>
    <row r="401" spans="1:15" x14ac:dyDescent="0.2">
      <c r="A401" s="130"/>
      <c r="B401" s="130"/>
      <c r="C401" s="130"/>
      <c r="D401" s="130"/>
      <c r="E401" s="130"/>
      <c r="F401" s="130"/>
      <c r="G401" s="130"/>
      <c r="H401" s="130"/>
      <c r="I401" s="130"/>
      <c r="J401" s="130"/>
      <c r="K401" s="130"/>
      <c r="L401" s="130"/>
      <c r="M401" s="130"/>
      <c r="N401" s="130"/>
      <c r="O401" s="130"/>
    </row>
    <row r="402" spans="1:15" x14ac:dyDescent="0.2">
      <c r="A402" s="130"/>
      <c r="B402" s="130"/>
      <c r="C402" s="130"/>
      <c r="D402" s="130"/>
      <c r="E402" s="130"/>
      <c r="F402" s="130"/>
      <c r="G402" s="130"/>
      <c r="H402" s="130"/>
      <c r="I402" s="130"/>
      <c r="J402" s="130"/>
      <c r="K402" s="130"/>
      <c r="L402" s="130"/>
      <c r="M402" s="130"/>
      <c r="N402" s="130"/>
      <c r="O402" s="130"/>
    </row>
    <row r="403" spans="1:15" x14ac:dyDescent="0.2">
      <c r="A403" s="130"/>
      <c r="B403" s="130"/>
      <c r="C403" s="130"/>
      <c r="D403" s="130"/>
      <c r="E403" s="130"/>
      <c r="F403" s="130"/>
      <c r="G403" s="130"/>
      <c r="H403" s="130"/>
      <c r="I403" s="130"/>
      <c r="J403" s="130"/>
      <c r="K403" s="130"/>
      <c r="L403" s="130"/>
      <c r="M403" s="130"/>
      <c r="N403" s="130"/>
      <c r="O403" s="130"/>
    </row>
  </sheetData>
  <mergeCells count="20">
    <mergeCell ref="F327:I327"/>
    <mergeCell ref="G359:K359"/>
    <mergeCell ref="D104:E104"/>
    <mergeCell ref="B104:C104"/>
    <mergeCell ref="B327:E327"/>
    <mergeCell ref="B359:F359"/>
    <mergeCell ref="B277:C277"/>
    <mergeCell ref="B304:C304"/>
    <mergeCell ref="D304:E304"/>
    <mergeCell ref="F304:G304"/>
    <mergeCell ref="B139:E139"/>
    <mergeCell ref="H304:I304"/>
    <mergeCell ref="J304:K304"/>
    <mergeCell ref="A298:H300"/>
    <mergeCell ref="A275:D275"/>
    <mergeCell ref="A289:D289"/>
    <mergeCell ref="A293:D294"/>
    <mergeCell ref="A1:G36"/>
    <mergeCell ref="A42:H42"/>
    <mergeCell ref="B65:C65"/>
  </mergeCells>
  <conditionalFormatting sqref="A164">
    <cfRule type="expression" dxfId="7" priority="13">
      <formula>$H$6&lt;&gt;TRUE</formula>
    </cfRule>
  </conditionalFormatting>
  <conditionalFormatting sqref="A217">
    <cfRule type="expression" dxfId="6" priority="9">
      <formula>$H$6&lt;&gt;TRUE</formula>
    </cfRule>
  </conditionalFormatting>
  <conditionalFormatting sqref="A225">
    <cfRule type="expression" dxfId="5" priority="8">
      <formula>$H$6&lt;&gt;TRUE</formula>
    </cfRule>
  </conditionalFormatting>
  <conditionalFormatting sqref="A265">
    <cfRule type="expression" dxfId="4" priority="6">
      <formula>$H$6&lt;&gt;TRUE</formula>
    </cfRule>
  </conditionalFormatting>
  <conditionalFormatting sqref="A326:A327">
    <cfRule type="expression" dxfId="3" priority="4">
      <formula>$H$6&lt;&gt;TRUE</formula>
    </cfRule>
  </conditionalFormatting>
  <conditionalFormatting sqref="A359">
    <cfRule type="expression" dxfId="2" priority="3">
      <formula>$H$6&lt;&gt;TRUE</formula>
    </cfRule>
  </conditionalFormatting>
  <conditionalFormatting sqref="A105:A106">
    <cfRule type="expression" dxfId="1" priority="2">
      <formula>$J$6&lt;&gt;TRUE</formula>
    </cfRule>
  </conditionalFormatting>
  <conditionalFormatting sqref="A65">
    <cfRule type="expression" dxfId="0" priority="1">
      <formula>$H$6&lt;&gt;TRUE</formula>
    </cfRule>
  </conditionalFormatting>
  <pageMargins left="0.70866141732283472" right="0.70866141732283472" top="0.74803149606299213" bottom="0.74803149606299213" header="0.31496062992125984" footer="0.31496062992125984"/>
  <pageSetup paperSize="9" scale="39" fitToHeight="0" orientation="portrait" r:id="rId1"/>
  <rowBreaks count="3" manualBreakCount="3">
    <brk id="100" max="16383" man="1"/>
    <brk id="161" max="16383" man="1"/>
    <brk id="323" max="10" man="1"/>
  </rowBreaks>
  <colBreaks count="1" manualBreakCount="1">
    <brk id="11" max="31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elements/1.1/"/>
    <ds:schemaRef ds:uri="http://purl.org/dc/dcmitype/"/>
    <ds:schemaRef ds:uri="http://schemas.microsoft.com/office/2006/metadata/properties"/>
    <ds:schemaRef ds:uri="d8745bc5-821e-4205-946a-621c2da728c8"/>
    <ds:schemaRef ds:uri="http://www.w3.org/XML/1998/namespace"/>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06A4C9E7-89B7-4985-9387-B55DB58ED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General data</vt:lpstr>
      <vt:lpstr>Balance sheet</vt:lpstr>
      <vt:lpstr>P&amp;L</vt:lpstr>
      <vt:lpstr>CF_D</vt:lpstr>
      <vt:lpstr>SOCE</vt:lpstr>
      <vt:lpstr>Notes</vt:lpstr>
      <vt:lpstr>Notes!_Toc2336682</vt:lpstr>
      <vt:lpstr>Notes!_Toc317862195</vt:lpstr>
      <vt:lpstr>Notes!_Toc413221747</vt:lpstr>
      <vt:lpstr>'Balance sheet'!Print_Area</vt:lpstr>
      <vt:lpstr>CF_D!Print_Area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Basic Mateja ES</cp:lastModifiedBy>
  <cp:lastPrinted>2020-09-10T08:40:43Z</cp:lastPrinted>
  <dcterms:created xsi:type="dcterms:W3CDTF">2008-10-17T11:51:54Z</dcterms:created>
  <dcterms:modified xsi:type="dcterms:W3CDTF">2020-09-14T15:09:21Z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