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19\12.2019\GRUPA\ENG\"/>
    </mc:Choice>
  </mc:AlternateContent>
  <workbookProtection workbookPassword="CA29" lockStructure="1"/>
  <bookViews>
    <workbookView xWindow="0" yWindow="0" windowWidth="28800" windowHeight="11445" activeTab="5"/>
  </bookViews>
  <sheets>
    <sheet name="General data" sheetId="23" r:id="rId1"/>
    <sheet name="Balance sheet" sheetId="18" r:id="rId2"/>
    <sheet name="P&amp;L" sheetId="19" r:id="rId3"/>
    <sheet name="CF_D" sheetId="21" r:id="rId4"/>
    <sheet name="SOCE" sheetId="22" r:id="rId5"/>
    <sheet name="Notes" sheetId="24" r:id="rId6"/>
  </sheets>
  <definedNames>
    <definedName name="_AMO_UniqueIdentifier" hidden="1">"'57d86cda-b868-48e9-a113-61cb98d5fe57'"</definedName>
    <definedName name="_xlnm.Print_Area" localSheetId="1">'Balance sheet'!$A$1:$I$78</definedName>
    <definedName name="_xlnm.Print_Area" localSheetId="3">CF_D!$A$1:$I$63</definedName>
    <definedName name="_xlnm.Print_Area" localSheetId="0">'General data'!$A$1:$J$66</definedName>
    <definedName name="_xlnm.Print_Area" localSheetId="5">Notes!$A:$G</definedName>
    <definedName name="_xlnm.Print_Area" localSheetId="4">SOCE!$A$1:$R$26</definedName>
  </definedNames>
  <calcPr calcId="152511"/>
</workbook>
</file>

<file path=xl/calcChain.xml><?xml version="1.0" encoding="utf-8"?>
<calcChain xmlns="http://schemas.openxmlformats.org/spreadsheetml/2006/main">
  <c r="F54" i="24" l="1"/>
  <c r="F46" i="24"/>
  <c r="F45" i="24"/>
  <c r="F43" i="24"/>
  <c r="F39" i="24"/>
  <c r="F38" i="24"/>
  <c r="F60" i="24" l="1"/>
  <c r="F20" i="24"/>
  <c r="F33" i="24" s="1"/>
  <c r="F52" i="24"/>
  <c r="F63" i="24"/>
  <c r="F19" i="24"/>
  <c r="F40" i="24"/>
  <c r="F44" i="24"/>
  <c r="F62" i="24"/>
  <c r="R24" i="22"/>
  <c r="R25" i="22"/>
  <c r="I17" i="21"/>
  <c r="I44" i="21" s="1"/>
  <c r="I67" i="19"/>
  <c r="I57" i="19"/>
  <c r="I45" i="19"/>
  <c r="I36" i="19"/>
  <c r="I22" i="19"/>
  <c r="I33" i="19" s="1"/>
  <c r="I35" i="19" s="1"/>
  <c r="I39" i="19" s="1"/>
  <c r="I43" i="19" s="1"/>
  <c r="I77" i="18"/>
  <c r="I52" i="18"/>
  <c r="I48" i="18"/>
  <c r="I42" i="18"/>
  <c r="I29" i="18"/>
  <c r="I25" i="18"/>
  <c r="I22" i="18"/>
  <c r="I18" i="18"/>
  <c r="I13" i="18"/>
  <c r="I9" i="18"/>
  <c r="I40" i="18" l="1"/>
  <c r="I63" i="18"/>
  <c r="I78" i="18" s="1"/>
  <c r="I44" i="19"/>
  <c r="I66" i="19" s="1"/>
  <c r="I68" i="19" s="1"/>
  <c r="I51" i="21" l="1"/>
  <c r="H59" i="21"/>
  <c r="H51" i="21"/>
  <c r="H44" i="21"/>
  <c r="H57" i="19"/>
  <c r="H45" i="19"/>
  <c r="H36" i="19"/>
  <c r="H22" i="19"/>
  <c r="H33" i="19" s="1"/>
  <c r="H35" i="19" s="1"/>
  <c r="H77" i="18"/>
  <c r="H52" i="18"/>
  <c r="H48" i="18"/>
  <c r="H63" i="18" s="1"/>
  <c r="H42" i="18"/>
  <c r="H29" i="18"/>
  <c r="H25" i="18"/>
  <c r="H22" i="18"/>
  <c r="H18" i="18"/>
  <c r="H13" i="18"/>
  <c r="H9" i="18"/>
  <c r="H60" i="21" l="1"/>
  <c r="H63" i="21" s="1"/>
  <c r="H39" i="19"/>
  <c r="H43" i="19" s="1"/>
  <c r="H40" i="18"/>
  <c r="H44" i="19"/>
  <c r="H78" i="18"/>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E9" i="22"/>
  <c r="E26" i="22" s="1"/>
  <c r="R8" i="22"/>
  <c r="R7" i="22"/>
  <c r="R6" i="22"/>
  <c r="I59" i="21"/>
  <c r="H66" i="19" l="1"/>
  <c r="R26" i="22"/>
  <c r="I60" i="21"/>
  <c r="I63" i="21" s="1"/>
  <c r="R9" i="22"/>
</calcChain>
</file>

<file path=xl/sharedStrings.xml><?xml version="1.0" encoding="utf-8"?>
<sst xmlns="http://schemas.openxmlformats.org/spreadsheetml/2006/main" count="512" uniqueCount="434">
  <si>
    <r>
      <rPr>
        <b/>
        <sz val="11"/>
        <rFont val="Arial"/>
        <family val="2"/>
        <charset val="238"/>
      </rPr>
      <t>GENERAL DATA FOR ISSUERS</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</si>
  <si>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</si>
  <si>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</si>
  <si>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</si>
  <si>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</si>
  <si>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</si>
  <si>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</si>
  <si>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</si>
  <si>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</si>
  <si>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</si>
  <si>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</si>
  <si>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</si>
  <si>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</si>
  <si>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</si>
  <si>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</si>
  <si>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</si>
  <si>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</si>
  <si>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</si>
  <si>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</si>
  <si>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</si>
  <si>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</si>
  <si>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</si>
  <si>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</si>
  <si>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</si>
  <si>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</si>
  <si>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</si>
  <si>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</si>
  <si>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</si>
  <si>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</si>
  <si>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</si>
  <si>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</si>
  <si>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</si>
  <si>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</si>
  <si>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</si>
  <si>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</si>
  <si>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</si>
  <si>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</si>
  <si>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</si>
  <si>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</si>
  <si>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</si>
  <si>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</si>
  <si>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</si>
  <si>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</si>
  <si>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</si>
  <si>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</si>
  <si>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9"/>
        <rFont val="Arial"/>
        <family val="2"/>
        <charset val="238"/>
      </rPr>
      <t>Assets</t>
    </r>
  </si>
  <si>
    <r>
      <rPr>
        <sz val="9"/>
        <rFont val="Arial"/>
        <family val="2"/>
        <charset val="238"/>
      </rPr>
      <t>Cash, cash balances at central banks and other demand deposits (from 2 to 4)</t>
    </r>
  </si>
  <si>
    <r>
      <rPr>
        <sz val="9"/>
        <rFont val="Arial"/>
        <family val="2"/>
        <charset val="238"/>
      </rPr>
      <t>Cash in hand</t>
    </r>
  </si>
  <si>
    <r>
      <rPr>
        <sz val="9"/>
        <rFont val="Arial"/>
        <family val="2"/>
        <charset val="238"/>
      </rPr>
      <t>Cash balances at central banks</t>
    </r>
  </si>
  <si>
    <r>
      <rPr>
        <sz val="9"/>
        <rFont val="Arial"/>
        <family val="2"/>
        <charset val="238"/>
      </rPr>
      <t xml:space="preserve">   Other demand deposits</t>
    </r>
  </si>
  <si>
    <r>
      <rPr>
        <sz val="9"/>
        <rFont val="Arial"/>
        <family val="2"/>
        <charset val="238"/>
      </rPr>
      <t xml:space="preserve">   Financial assets held for trading (from 6 to 9)</t>
    </r>
  </si>
  <si>
    <r>
      <rPr>
        <sz val="9"/>
        <rFont val="Arial"/>
        <family val="2"/>
        <charset val="238"/>
      </rPr>
      <t xml:space="preserve">   Derivatives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</si>
  <si>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</si>
  <si>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</si>
  <si>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</si>
  <si>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Non-trading financial assets mandatorily at fair value through profit or loss (from 11 to 13)</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</si>
  <si>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</si>
  <si>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</si>
  <si>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</si>
  <si>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at fair value through profit or loss (15 + 16)</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</si>
  <si>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</si>
  <si>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</si>
  <si>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at fair value through other comprehensive income (from 18 to 20)</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</si>
  <si>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</si>
  <si>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</si>
  <si>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</si>
  <si>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at amortised cost (22 + 23)</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</si>
  <si>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</si>
  <si>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</si>
  <si>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t>
    </r>
    <r>
      <rPr>
        <b/>
        <sz val="9"/>
        <rFont val="Arial"/>
        <family val="2"/>
        <charset val="238"/>
      </rPr>
      <t>Derivatives - hedge accounting</t>
    </r>
  </si>
  <si>
    <r>
      <rPr>
        <sz val="9"/>
        <rFont val="Arial"/>
        <family val="2"/>
        <charset val="238"/>
      </rPr>
      <t xml:space="preserve">   Fair value changes of the hedged items in portfolio hedge of interest rate risk</t>
    </r>
  </si>
  <si>
    <r>
      <rPr>
        <sz val="9"/>
        <rFont val="Arial"/>
        <family val="2"/>
        <charset val="238"/>
      </rPr>
      <t xml:space="preserve">   Investments in subsidiaries, joint ventures and associates</t>
    </r>
  </si>
  <si>
    <r>
      <rPr>
        <sz val="9"/>
        <rFont val="Arial"/>
        <family val="2"/>
        <charset val="238"/>
      </rPr>
      <t xml:space="preserve">   Tangible assets</t>
    </r>
  </si>
  <si>
    <r>
      <rPr>
        <sz val="9"/>
        <rFont val="Arial"/>
        <family val="2"/>
        <charset val="238"/>
      </rPr>
      <t xml:space="preserve">   Intangible assets</t>
    </r>
  </si>
  <si>
    <r>
      <rPr>
        <sz val="9"/>
        <rFont val="Arial"/>
        <family val="2"/>
        <charset val="238"/>
      </rPr>
      <t xml:space="preserve">   Tax assets</t>
    </r>
  </si>
  <si>
    <r>
      <rPr>
        <sz val="9"/>
        <rFont val="Arial"/>
        <family val="2"/>
        <charset val="238"/>
      </rPr>
      <t xml:space="preserve">   Other assets</t>
    </r>
  </si>
  <si>
    <r>
      <rPr>
        <sz val="9"/>
        <rFont val="Arial"/>
        <family val="2"/>
        <charset val="238"/>
      </rPr>
      <t xml:space="preserve">   Fixed assets and disposal groups classified as held for sale</t>
    </r>
  </si>
  <si>
    <r>
      <rPr>
        <b/>
        <sz val="9"/>
        <rFont val="Arial"/>
        <family val="2"/>
        <charset val="238"/>
      </rPr>
      <t>Total assets (1 + 5 + 10 + 14 + 17 + 21 + from 24 to 31)</t>
    </r>
  </si>
  <si>
    <r>
      <rPr>
        <b/>
        <sz val="9"/>
        <rFont val="Arial"/>
        <family val="2"/>
        <charset val="238"/>
      </rPr>
      <t>Payables</t>
    </r>
  </si>
  <si>
    <r>
      <rPr>
        <b/>
        <sz val="9"/>
        <rFont val="Arial"/>
        <family val="2"/>
        <charset val="238"/>
      </rPr>
      <t>Financial liabilities held for trading (from 34 to 38)</t>
    </r>
  </si>
  <si>
    <r>
      <rPr>
        <sz val="9"/>
        <rFont val="Arial"/>
        <family val="2"/>
        <charset val="238"/>
      </rPr>
      <t xml:space="preserve">     Derivatives</t>
    </r>
  </si>
  <si>
    <r>
      <rPr>
        <sz val="9"/>
        <rFont val="Arial"/>
        <family val="2"/>
        <charset val="238"/>
      </rPr>
      <t xml:space="preserve">     Short positions</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</si>
  <si>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</si>
  <si>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</si>
  <si>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</si>
  <si>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at fair value through profit or loss (from 40 to 42)</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</si>
  <si>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</si>
  <si>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</si>
  <si>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</si>
  <si>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measured at amortised cost (from 44 to 46)</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</si>
  <si>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</si>
  <si>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</si>
  <si>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</si>
  <si>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sz val="9"/>
        <rFont val="Arial"/>
        <family val="2"/>
        <charset val="238"/>
      </rPr>
      <t xml:space="preserve">     Derivatives - hedge accounting</t>
    </r>
  </si>
  <si>
    <r>
      <rPr>
        <b/>
        <sz val="9"/>
        <rFont val="Arial"/>
        <family val="2"/>
        <charset val="238"/>
      </rPr>
      <t xml:space="preserve"> Fair value changes of the hedged items in portfolio hedge of interest rate risk</t>
    </r>
  </si>
  <si>
    <r>
      <rPr>
        <b/>
        <sz val="9"/>
        <rFont val="Arial"/>
        <family val="2"/>
        <charset val="238"/>
      </rPr>
      <t xml:space="preserve"> Provisions</t>
    </r>
  </si>
  <si>
    <r>
      <rPr>
        <b/>
        <sz val="9"/>
        <rFont val="Arial"/>
        <family val="2"/>
        <charset val="238"/>
      </rPr>
      <t xml:space="preserve"> Tax liabilities</t>
    </r>
  </si>
  <si>
    <r>
      <rPr>
        <b/>
        <sz val="9"/>
        <rFont val="Arial"/>
        <family val="2"/>
        <charset val="238"/>
      </rPr>
      <t xml:space="preserve"> Share capital repayable on demand</t>
    </r>
  </si>
  <si>
    <r>
      <rPr>
        <b/>
        <sz val="9"/>
        <rFont val="Arial"/>
        <family val="2"/>
        <charset val="238"/>
      </rPr>
      <t xml:space="preserve"> Other liabilities</t>
    </r>
  </si>
  <si>
    <r>
      <rPr>
        <b/>
        <sz val="9"/>
        <rFont val="Arial"/>
        <family val="2"/>
        <charset val="238"/>
      </rPr>
      <t xml:space="preserve"> Liabilities included in disposal groups classified as held for sale</t>
    </r>
  </si>
  <si>
    <r>
      <rPr>
        <b/>
        <sz val="9"/>
        <rFont val="Arial"/>
        <family val="2"/>
        <charset val="238"/>
      </rPr>
      <t>Total liabilities (33 + 39 + 43 + from 47 to 53)</t>
    </r>
  </si>
  <si>
    <r>
      <rPr>
        <b/>
        <sz val="9"/>
        <color rgb="FF000080"/>
        <rFont val="Arial"/>
        <family val="2"/>
        <charset val="238"/>
      </rPr>
      <t>Equity</t>
    </r>
  </si>
  <si>
    <r>
      <rPr>
        <sz val="9"/>
        <rFont val="Arial"/>
        <family val="2"/>
        <charset val="238"/>
      </rPr>
      <t xml:space="preserve">  Initial capital</t>
    </r>
  </si>
  <si>
    <r>
      <rPr>
        <sz val="9"/>
        <rFont val="Arial"/>
        <family val="2"/>
        <charset val="238"/>
      </rPr>
      <t xml:space="preserve">  Share premium</t>
    </r>
  </si>
  <si>
    <r>
      <rPr>
        <sz val="9"/>
        <rFont val="Arial"/>
        <family val="2"/>
        <charset val="238"/>
      </rPr>
      <t xml:space="preserve">  Equity instruments issued other than capital</t>
    </r>
  </si>
  <si>
    <r>
      <rPr>
        <sz val="9"/>
        <rFont val="Arial"/>
        <family val="2"/>
        <charset val="238"/>
      </rPr>
      <t xml:space="preserve">  Other equity instruments</t>
    </r>
  </si>
  <si>
    <r>
      <rPr>
        <sz val="9"/>
        <rFont val="Arial"/>
        <family val="2"/>
        <charset val="238"/>
      </rPr>
      <t xml:space="preserve">  Accumulated other comprehensive income</t>
    </r>
  </si>
  <si>
    <r>
      <rPr>
        <sz val="9"/>
        <rFont val="Arial"/>
        <family val="2"/>
        <charset val="238"/>
      </rPr>
      <t xml:space="preserve">  Retained profit</t>
    </r>
  </si>
  <si>
    <r>
      <rPr>
        <sz val="9"/>
        <rFont val="Arial"/>
        <family val="2"/>
        <charset val="238"/>
      </rPr>
      <t xml:space="preserve">  Revaluation reserves</t>
    </r>
  </si>
  <si>
    <r>
      <rPr>
        <sz val="9"/>
        <rFont val="Arial"/>
        <family val="2"/>
        <charset val="238"/>
      </rPr>
      <t xml:space="preserve">  Other reserves</t>
    </r>
  </si>
  <si>
    <r>
      <rPr>
        <sz val="9"/>
        <rFont val="Arial"/>
        <family val="2"/>
        <charset val="238"/>
      </rPr>
      <t xml:space="preserve">  ( – ) Treasury shares</t>
    </r>
  </si>
  <si>
    <r>
      <rPr>
        <sz val="9"/>
        <rFont val="Arial"/>
        <family val="2"/>
        <charset val="238"/>
      </rPr>
      <t xml:space="preserve">  Profit or loss attributable to owners of the parent</t>
    </r>
  </si>
  <si>
    <r>
      <rPr>
        <sz val="9"/>
        <rFont val="Arial"/>
        <family val="2"/>
        <charset val="238"/>
      </rPr>
      <t xml:space="preserve">  (-–) Interim dividends</t>
    </r>
  </si>
  <si>
    <r>
      <rPr>
        <sz val="9"/>
        <rFont val="Arial"/>
        <family val="2"/>
        <charset val="238"/>
      </rPr>
      <t xml:space="preserve">  Minority interests [non-controlling interests] </t>
    </r>
  </si>
  <si>
    <r>
      <rPr>
        <b/>
        <sz val="9"/>
        <rFont val="Arial"/>
        <family val="2"/>
        <charset val="238"/>
      </rPr>
      <t>Total equity (from 55 to 66)</t>
    </r>
  </si>
  <si>
    <r>
      <rPr>
        <b/>
        <sz val="9"/>
        <rFont val="Arial"/>
        <family val="2"/>
        <charset val="238"/>
      </rPr>
      <t>Total equity and liabilities (54 + 67)</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</si>
  <si>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</si>
  <si>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</si>
  <si>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</si>
  <si>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</si>
  <si>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</si>
  <si>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</si>
  <si>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Interest income</t>
    </r>
  </si>
  <si>
    <r>
      <rPr>
        <sz val="9"/>
        <rFont val="Arial"/>
        <family val="2"/>
        <charset val="238"/>
      </rPr>
      <t xml:space="preserve">  (Interest expenses) </t>
    </r>
  </si>
  <si>
    <r>
      <rPr>
        <sz val="9"/>
        <rFont val="Arial"/>
        <family val="2"/>
        <charset val="238"/>
      </rPr>
      <t xml:space="preserve">  (Expenses on share capital repayable on demand)</t>
    </r>
  </si>
  <si>
    <r>
      <rPr>
        <sz val="9"/>
        <rFont val="Arial"/>
        <family val="2"/>
        <charset val="238"/>
      </rPr>
      <t xml:space="preserve">  Dividend income</t>
    </r>
  </si>
  <si>
    <r>
      <rPr>
        <sz val="9"/>
        <rFont val="Arial"/>
        <family val="2"/>
        <charset val="238"/>
      </rPr>
      <t xml:space="preserve">  Fees and commissions income</t>
    </r>
  </si>
  <si>
    <r>
      <rPr>
        <sz val="9"/>
        <rFont val="Arial"/>
        <family val="2"/>
        <charset val="238"/>
      </rPr>
      <t xml:space="preserve">  (Fees and commissions expenses)</t>
    </r>
  </si>
  <si>
    <r>
      <rPr>
        <sz val="9"/>
        <rFont val="Arial"/>
        <family val="2"/>
        <charset val="238"/>
      </rPr>
      <t xml:space="preserve">  Gains or (-) losses on derecognition of financial assets and liabilities not measured at fair value through profit or loss, net</t>
    </r>
  </si>
  <si>
    <r>
      <rPr>
        <sz val="9"/>
        <rFont val="Arial"/>
        <family val="2"/>
        <charset val="238"/>
      </rPr>
      <t xml:space="preserve">  Gains or (-) losses on financial assets and liabilities held for trading, net </t>
    </r>
  </si>
  <si>
    <r>
      <rPr>
        <sz val="9"/>
        <rFont val="Arial"/>
        <family val="2"/>
        <charset val="238"/>
      </rPr>
      <t xml:space="preserve">  Gains or losses on non-trading financial assets mandatorily at fair value through profit or loss, net</t>
    </r>
  </si>
  <si>
    <r>
      <rPr>
        <sz val="9"/>
        <rFont val="Arial"/>
        <family val="2"/>
        <charset val="238"/>
      </rPr>
      <t>Gains or (-) losses on financial assets and liabilities at fair value through profit or loss, net</t>
    </r>
  </si>
  <si>
    <r>
      <rPr>
        <sz val="9"/>
        <rFont val="Arial"/>
        <family val="2"/>
        <charset val="238"/>
      </rPr>
      <t xml:space="preserve">Gains or (-) losses from hedge accounting, net </t>
    </r>
  </si>
  <si>
    <r>
      <rPr>
        <sz val="9"/>
        <rFont val="Arial"/>
        <family val="2"/>
        <charset val="238"/>
      </rPr>
      <t xml:space="preserve">Exchange rate differences [gain or (-) loss], net  </t>
    </r>
  </si>
  <si>
    <r>
      <rPr>
        <sz val="9"/>
        <rFont val="Arial"/>
        <family val="2"/>
        <charset val="238"/>
      </rPr>
      <t>Gains or (-) losses on derecognition of non-financial assets, net</t>
    </r>
  </si>
  <si>
    <r>
      <rPr>
        <sz val="9"/>
        <rFont val="Arial"/>
        <family val="2"/>
        <charset val="238"/>
      </rPr>
      <t xml:space="preserve">Other operating income </t>
    </r>
  </si>
  <si>
    <r>
      <rPr>
        <sz val="9"/>
        <rFont val="Arial"/>
        <family val="2"/>
        <charset val="238"/>
      </rPr>
      <t>(Other operating expenses)</t>
    </r>
  </si>
  <si>
    <r>
      <rPr>
        <b/>
        <sz val="9"/>
        <rFont val="Arial"/>
        <family val="2"/>
        <charset val="238"/>
      </rPr>
      <t>Total operating income, net (1 – 2 – 3 + 4 + 5 – 6 + from 7 to 14 – 15)</t>
    </r>
  </si>
  <si>
    <r>
      <rPr>
        <sz val="9"/>
        <rFont val="Arial"/>
        <family val="2"/>
        <charset val="238"/>
      </rPr>
      <t xml:space="preserve">(Administrative expenses) </t>
    </r>
  </si>
  <si>
    <r>
      <rPr>
        <sz val="9"/>
        <rFont val="Arial"/>
        <family val="2"/>
        <charset val="238"/>
      </rPr>
      <t>(Depreciation)</t>
    </r>
  </si>
  <si>
    <r>
      <rPr>
        <sz val="9"/>
        <rFont val="Arial"/>
        <family val="2"/>
        <charset val="238"/>
      </rPr>
      <t xml:space="preserve">Modification gains or (-) losses, net </t>
    </r>
  </si>
  <si>
    <r>
      <rPr>
        <sz val="9"/>
        <rFont val="Arial"/>
        <family val="2"/>
        <charset val="238"/>
      </rPr>
      <t>(Provisions or (-) reversal of provisions)</t>
    </r>
  </si>
  <si>
    <r>
      <rPr>
        <sz val="9"/>
        <rFont val="Arial"/>
        <family val="2"/>
        <charset val="238"/>
      </rPr>
      <t xml:space="preserve">(Impairment or (-) reversal of impairment on financial assets not measured at fair value through profit or loss) </t>
    </r>
  </si>
  <si>
    <r>
      <rPr>
        <sz val="9"/>
        <rFont val="Arial"/>
        <family val="2"/>
        <charset val="238"/>
      </rPr>
      <t>(Impairment or (-) reversal of impairment of investments in subsidiaries, joint ventures and associates)</t>
    </r>
  </si>
  <si>
    <r>
      <rPr>
        <sz val="9"/>
        <rFont val="Arial"/>
        <family val="2"/>
        <charset val="238"/>
      </rPr>
      <t>(Impairment or (-) reversal of impairment on non-financial assets)</t>
    </r>
  </si>
  <si>
    <r>
      <rPr>
        <sz val="9"/>
        <rFont val="Arial"/>
        <family val="2"/>
        <charset val="238"/>
      </rPr>
      <t>Negative goodwill recognised in profit or loss</t>
    </r>
  </si>
  <si>
    <r>
      <rPr>
        <sz val="9"/>
        <rFont val="Arial"/>
        <family val="2"/>
        <charset val="238"/>
      </rPr>
      <t>Share of the profit or (-) loss of investments in subsidiaries, joint ventures and associates accounted for using the equity method</t>
    </r>
  </si>
  <si>
    <r>
      <rPr>
        <sz val="9"/>
        <rFont val="Arial"/>
        <family val="2"/>
        <charset val="238"/>
      </rPr>
      <t>Profit or (-) loss from fixed assets and disposal groups classified as held for sale not qualifying as discontinued operations</t>
    </r>
  </si>
  <si>
    <r>
      <rPr>
        <sz val="9"/>
        <rFont val="Arial"/>
        <family val="2"/>
        <charset val="238"/>
      </rPr>
      <t>Profit or (-) loss before tax from continuing operations (16 – 17 – 18 + 19 – from 20 to 23 + from 24 to 26)</t>
    </r>
  </si>
  <si>
    <r>
      <rPr>
        <sz val="9"/>
        <rFont val="Arial"/>
        <family val="2"/>
        <charset val="238"/>
      </rPr>
      <t>(Tax expense or (-) income related to profit or loss from continuing operations)</t>
    </r>
  </si>
  <si>
    <r>
      <rPr>
        <sz val="9"/>
        <rFont val="Arial"/>
        <family val="2"/>
        <charset val="238"/>
      </rPr>
      <t>Profit or (-) loss after tax from continuing operations (27 – 28)</t>
    </r>
  </si>
  <si>
    <r>
      <rPr>
        <sz val="9"/>
        <rFont val="Arial"/>
        <family val="2"/>
        <charset val="238"/>
      </rPr>
      <t>Profit or (-) loss after tax from discontinued operations (31 – 32)</t>
    </r>
  </si>
  <si>
    <r>
      <rPr>
        <sz val="9"/>
        <rFont val="Arial"/>
        <family val="2"/>
        <charset val="238"/>
      </rPr>
      <t>Profit or (-) loss before tax from discontinued operations</t>
    </r>
  </si>
  <si>
    <r>
      <rPr>
        <sz val="9"/>
        <rFont val="Arial"/>
        <family val="2"/>
        <charset val="238"/>
      </rPr>
      <t>(Tax expense or (-) income related to discontinued operations)</t>
    </r>
  </si>
  <si>
    <r>
      <rPr>
        <sz val="9"/>
        <rFont val="Arial"/>
        <family val="2"/>
        <charset val="238"/>
      </rPr>
      <t>Profit or ( – ) loss for the year (29 + 30; 34 + 35)</t>
    </r>
  </si>
  <si>
    <r>
      <rPr>
        <sz val="9"/>
        <rFont val="Arial"/>
        <family val="2"/>
        <charset val="238"/>
      </rPr>
      <t>Attributable to minority interest [non-controlling interests]</t>
    </r>
  </si>
  <si>
    <r>
      <rPr>
        <sz val="9"/>
        <rFont val="Arial"/>
        <family val="2"/>
        <charset val="238"/>
      </rPr>
      <t xml:space="preserve">Attributable to owners of the parent </t>
    </r>
  </si>
  <si>
    <r>
      <rPr>
        <b/>
        <sz val="9"/>
        <color rgb="FF000080"/>
        <rFont val="Arial"/>
        <family val="2"/>
        <charset val="238"/>
      </rPr>
      <t>STATEMENT OF OTHER COMPREHENSIVE INCOME</t>
    </r>
  </si>
  <si>
    <r>
      <rPr>
        <b/>
        <sz val="9"/>
        <rFont val="Arial"/>
        <family val="2"/>
        <charset val="238"/>
      </rPr>
      <t xml:space="preserve">Income or (-) loss for the current year </t>
    </r>
  </si>
  <si>
    <r>
      <rPr>
        <b/>
        <sz val="9"/>
        <rFont val="Arial"/>
        <family val="2"/>
        <charset val="238"/>
      </rPr>
      <t>Other comprehensive income (38 + 50)</t>
    </r>
  </si>
  <si>
    <r>
      <rPr>
        <b/>
        <sz val="9"/>
        <rFont val="Arial"/>
        <family val="2"/>
        <charset val="238"/>
      </rPr>
      <t xml:space="preserve"> Items that will not be reclassified to profit or loss (from 39 to 45) + 48 + 49)</t>
    </r>
  </si>
  <si>
    <r>
      <rPr>
        <sz val="9"/>
        <rFont val="Arial"/>
        <family val="2"/>
        <charset val="238"/>
      </rPr>
      <t xml:space="preserve">Tangible assets </t>
    </r>
  </si>
  <si>
    <r>
      <rPr>
        <sz val="9"/>
        <rFont val="Arial"/>
        <family val="2"/>
        <charset val="238"/>
      </rPr>
      <t>Intangible assets</t>
    </r>
  </si>
  <si>
    <r>
      <rPr>
        <sz val="9"/>
        <rFont val="Arial"/>
        <family val="2"/>
        <charset val="238"/>
      </rPr>
      <t>Actuarial gains or (-) losses on defined benefit pension plans</t>
    </r>
  </si>
  <si>
    <r>
      <rPr>
        <sz val="9"/>
        <rFont val="Arial"/>
        <family val="2"/>
        <charset val="238"/>
      </rPr>
      <t>Fixed assets and disposal groups classified as held for sale</t>
    </r>
  </si>
  <si>
    <r>
      <rPr>
        <sz val="9"/>
        <rFont val="Arial"/>
        <family val="2"/>
        <charset val="238"/>
      </rPr>
      <t>Share of other recognised income and expense of entities accounted for using the equity method</t>
    </r>
  </si>
  <si>
    <r>
      <rPr>
        <sz val="9"/>
        <rFont val="Arial"/>
        <family val="2"/>
        <charset val="238"/>
      </rPr>
      <t>Fair value changes of equity instruments measured at fair value through other comprehensive income</t>
    </r>
  </si>
  <si>
    <r>
      <rPr>
        <sz val="9"/>
        <rFont val="Arial"/>
        <family val="2"/>
        <charset val="238"/>
      </rPr>
      <t xml:space="preserve">Gains or (-) losses from hedge accounting of equity instruments at fair value through other comprehensive income, net
        </t>
    </r>
  </si>
  <si>
    <r>
      <rPr>
        <sz val="9"/>
        <rFont val="Arial"/>
        <family val="2"/>
        <charset val="238"/>
      </rPr>
      <t xml:space="preserve">Fair value changes of equity instruments measured at fair value through other comprehensive income [hedged item]
        </t>
    </r>
  </si>
  <si>
    <r>
      <rPr>
        <sz val="9"/>
        <rFont val="Arial"/>
        <family val="2"/>
        <charset val="238"/>
      </rPr>
      <t xml:space="preserve">Fair value changes of equity instruments measured at fair value through other comprehensive income [hedging instrument]
        </t>
    </r>
  </si>
  <si>
    <r>
      <rPr>
        <sz val="9"/>
        <rFont val="Arial"/>
        <family val="2"/>
        <charset val="238"/>
      </rPr>
      <t xml:space="preserve">Fair value changes of financial liabilities at fair value through profit or loss attributable to changes in their credit risk
        </t>
    </r>
  </si>
  <si>
    <r>
      <rPr>
        <sz val="9"/>
        <rFont val="Arial"/>
        <family val="2"/>
        <charset val="238"/>
      </rPr>
      <t xml:space="preserve">Income tax relating to items that will not be reclassified        </t>
    </r>
  </si>
  <si>
    <r>
      <rPr>
        <b/>
        <sz val="9"/>
        <rFont val="Arial"/>
        <family val="2"/>
        <charset val="238"/>
      </rPr>
      <t>Items that may be reclassified to profit or loss (from 51 to 58)</t>
    </r>
  </si>
  <si>
    <r>
      <rPr>
        <sz val="9"/>
        <rFont val="Arial"/>
        <family val="2"/>
        <charset val="238"/>
      </rPr>
      <t>Hedge of net investments in foreign operations [effective portion]</t>
    </r>
  </si>
  <si>
    <r>
      <rPr>
        <sz val="9"/>
        <rFont val="Arial"/>
        <family val="2"/>
        <charset val="238"/>
      </rPr>
      <t>Foreign currency translation</t>
    </r>
  </si>
  <si>
    <r>
      <rPr>
        <sz val="9"/>
        <rFont val="Arial"/>
        <family val="2"/>
        <charset val="238"/>
      </rPr>
      <t xml:space="preserve">Cash flow hedges [effective portion] </t>
    </r>
  </si>
  <si>
    <r>
      <rPr>
        <sz val="9"/>
        <rFont val="Arial"/>
        <family val="2"/>
        <charset val="238"/>
      </rPr>
      <t xml:space="preserve">Hedging instruments [not designated elements] </t>
    </r>
  </si>
  <si>
    <r>
      <rPr>
        <sz val="9"/>
        <rFont val="Arial"/>
        <family val="2"/>
        <charset val="238"/>
      </rPr>
      <t>Debt instruments at fair value through other comprehensive income</t>
    </r>
  </si>
  <si>
    <r>
      <rPr>
        <sz val="9"/>
        <rFont val="Arial"/>
        <family val="2"/>
        <charset val="238"/>
      </rPr>
      <t>Fixed assets and disposal groups classified as held for sale</t>
    </r>
  </si>
  <si>
    <r>
      <rPr>
        <sz val="9"/>
        <rFont val="Arial"/>
        <family val="2"/>
        <charset val="238"/>
      </rPr>
      <t>Share of other recognised income and expense of investments in subsidiaries, joint ventures and associates</t>
    </r>
  </si>
  <si>
    <r>
      <rPr>
        <sz val="9"/>
        <rFont val="Arial"/>
        <family val="2"/>
        <charset val="238"/>
      </rPr>
      <t xml:space="preserve">Income tax relating to items that may be reclassified to profit or (-) loss </t>
    </r>
  </si>
  <si>
    <r>
      <rPr>
        <b/>
        <sz val="9"/>
        <rFont val="Arial"/>
        <family val="2"/>
        <charset val="238"/>
      </rPr>
      <t>Total comprehensive income for the current year (36 + 37; 60 + 61)</t>
    </r>
  </si>
  <si>
    <r>
      <rPr>
        <b/>
        <sz val="9"/>
        <rFont val="Arial"/>
        <family val="2"/>
        <charset val="238"/>
      </rPr>
      <t>Attributable to minority interest [non-controlling interest]</t>
    </r>
  </si>
  <si>
    <r>
      <rPr>
        <b/>
        <sz val="9"/>
        <rFont val="Arial"/>
        <family val="2"/>
        <charset val="238"/>
      </rPr>
      <t xml:space="preserve">    Attributable to owners of the parent</t>
    </r>
  </si>
  <si>
    <r>
      <rPr>
        <b/>
        <sz val="12"/>
        <rFont val="Arial"/>
        <family val="2"/>
        <charset val="238"/>
      </rPr>
      <t xml:space="preserve">STATEMENT OF CASH FLOW </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</si>
  <si>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</si>
  <si>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</si>
  <si>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</si>
  <si>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9"/>
        <color rgb="FF000080"/>
        <rFont val="Arial"/>
        <family val="2"/>
        <charset val="238"/>
      </rPr>
      <t>Operating activities - direct method</t>
    </r>
  </si>
  <si>
    <r>
      <rPr>
        <sz val="9"/>
        <rFont val="Arial"/>
        <family val="2"/>
        <charset val="238"/>
      </rPr>
      <t xml:space="preserve">      Interest received and similar receipts</t>
    </r>
  </si>
  <si>
    <r>
      <rPr>
        <sz val="9"/>
        <rFont val="Arial"/>
        <family val="2"/>
        <charset val="238"/>
      </rPr>
      <t xml:space="preserve">      Fees and commissions received </t>
    </r>
  </si>
  <si>
    <r>
      <rPr>
        <sz val="9"/>
        <rFont val="Arial"/>
        <family val="2"/>
        <charset val="238"/>
      </rPr>
      <t xml:space="preserve">      (Interest paid and similar expenditures)</t>
    </r>
  </si>
  <si>
    <r>
      <rPr>
        <sz val="9"/>
        <rFont val="Arial"/>
        <family val="2"/>
        <charset val="238"/>
      </rPr>
      <t xml:space="preserve">      (Fees and commissions paid)</t>
    </r>
  </si>
  <si>
    <r>
      <rPr>
        <sz val="9"/>
        <rFont val="Arial"/>
        <family val="2"/>
        <charset val="238"/>
      </rPr>
      <t xml:space="preserve">      (Operating expenses paid)</t>
    </r>
  </si>
  <si>
    <r>
      <rPr>
        <sz val="9"/>
        <rFont val="Arial"/>
        <family val="2"/>
        <charset val="238"/>
      </rPr>
      <t xml:space="preserve">      Net gains/losses from financial instruments at fair value through statement of profit or loss </t>
    </r>
  </si>
  <si>
    <r>
      <rPr>
        <sz val="9"/>
        <rFont val="Arial"/>
        <family val="2"/>
        <charset val="238"/>
      </rPr>
      <t xml:space="preserve">      Other receipts</t>
    </r>
  </si>
  <si>
    <r>
      <rPr>
        <sz val="9"/>
        <rFont val="Arial"/>
        <family val="2"/>
        <charset val="238"/>
      </rPr>
      <t xml:space="preserve">      (Other expenditures)</t>
    </r>
  </si>
  <si>
    <r>
      <rPr>
        <b/>
        <sz val="9"/>
        <color rgb="FF000080"/>
        <rFont val="Arial"/>
        <family val="2"/>
        <charset val="238"/>
      </rPr>
      <t>Operating activities - indirect method</t>
    </r>
  </si>
  <si>
    <r>
      <rPr>
        <sz val="9"/>
        <rFont val="Arial"/>
        <family val="2"/>
        <charset val="238"/>
      </rPr>
      <t xml:space="preserve">      Profit/(loss) before tax</t>
    </r>
  </si>
  <si>
    <r>
      <rPr>
        <sz val="9"/>
        <rFont val="Arial"/>
        <family val="2"/>
        <charset val="238"/>
      </rPr>
      <t xml:space="preserve">      Adjustments:</t>
    </r>
  </si>
  <si>
    <r>
      <rPr>
        <sz val="9"/>
        <rFont val="Arial"/>
        <family val="2"/>
        <charset val="238"/>
      </rPr>
      <t xml:space="preserve">      Impairment and provisions</t>
    </r>
  </si>
  <si>
    <r>
      <rPr>
        <sz val="9"/>
        <rFont val="Arial"/>
        <family val="2"/>
        <charset val="238"/>
      </rPr>
      <t xml:space="preserve">      Depreciation</t>
    </r>
  </si>
  <si>
    <r>
      <rPr>
        <sz val="9"/>
        <rFont val="Arial"/>
        <family val="2"/>
        <charset val="238"/>
      </rPr>
      <t xml:space="preserve">      Net unrealised (gains)/losses on financial assets and liabilities at fair value through statement of profit or loss</t>
    </r>
  </si>
  <si>
    <r>
      <rPr>
        <sz val="9"/>
        <rFont val="Arial"/>
        <family val="2"/>
        <charset val="238"/>
      </rPr>
      <t xml:space="preserve">      (Profit)/loss from the sale of tangible assets</t>
    </r>
  </si>
  <si>
    <r>
      <rPr>
        <sz val="9"/>
        <rFont val="Arial"/>
        <family val="2"/>
        <charset val="238"/>
      </rPr>
      <t xml:space="preserve">      Other non-cash items</t>
    </r>
  </si>
  <si>
    <r>
      <rPr>
        <b/>
        <sz val="9"/>
        <color rgb="FF000080"/>
        <rFont val="Arial"/>
        <family val="2"/>
        <charset val="238"/>
      </rPr>
      <t>Changes in assets and liabilities from operating activities</t>
    </r>
  </si>
  <si>
    <r>
      <rPr>
        <sz val="9"/>
        <rFont val="Arial"/>
        <family val="2"/>
        <charset val="238"/>
      </rPr>
      <t xml:space="preserve">      Deposits with the Croatian National Bank</t>
    </r>
  </si>
  <si>
    <r>
      <rPr>
        <sz val="9"/>
        <rFont val="Arial"/>
        <family val="2"/>
        <charset val="238"/>
      </rPr>
      <t xml:space="preserve">      Deposits with financial institutions and loans to financial institutions </t>
    </r>
  </si>
  <si>
    <r>
      <rPr>
        <sz val="9"/>
        <rFont val="Arial"/>
        <family val="2"/>
        <charset val="238"/>
      </rPr>
      <t xml:space="preserve">      Loans and advances to other clients</t>
    </r>
  </si>
  <si>
    <r>
      <rPr>
        <sz val="9"/>
        <rFont val="Arial"/>
        <family val="2"/>
        <charset val="238"/>
      </rPr>
      <t xml:space="preserve">      Securities and other financial instruments at fair value through other comprehensive income</t>
    </r>
  </si>
  <si>
    <r>
      <rPr>
        <sz val="9"/>
        <rFont val="Arial"/>
        <family val="2"/>
        <charset val="238"/>
      </rPr>
      <t xml:space="preserve">     Securities and other financial instruments held for trading</t>
    </r>
  </si>
  <si>
    <r>
      <rPr>
        <sz val="9"/>
        <rFont val="Arial"/>
        <family val="2"/>
        <charset val="238"/>
      </rPr>
      <t xml:space="preserve">      Securities and other financial instruments at fair value through statement of profit or loss, not traded </t>
    </r>
  </si>
  <si>
    <r>
      <rPr>
        <sz val="9"/>
        <rFont val="Arial"/>
        <family val="2"/>
        <charset val="238"/>
      </rPr>
      <t xml:space="preserve">      Securities and other financial instruments at fair value through statement of profit or loss</t>
    </r>
  </si>
  <si>
    <r>
      <rPr>
        <sz val="9"/>
        <rFont val="Arial"/>
        <family val="2"/>
        <charset val="238"/>
      </rPr>
      <t xml:space="preserve">      Securities and other financial instruments at amortised cost</t>
    </r>
  </si>
  <si>
    <r>
      <rPr>
        <sz val="9"/>
        <rFont val="Arial"/>
        <family val="2"/>
        <charset val="238"/>
      </rPr>
      <t xml:space="preserve">      Other assets from operating activities</t>
    </r>
  </si>
  <si>
    <r>
      <rPr>
        <sz val="9"/>
        <rFont val="Arial"/>
        <family val="2"/>
        <charset val="238"/>
      </rPr>
      <t xml:space="preserve">      Deposits from financial institutions</t>
    </r>
  </si>
  <si>
    <r>
      <rPr>
        <sz val="9"/>
        <rFont val="Arial"/>
        <family val="2"/>
        <charset val="238"/>
      </rPr>
      <t xml:space="preserve">      Transaction accounts of other clients</t>
    </r>
  </si>
  <si>
    <r>
      <rPr>
        <sz val="9"/>
        <rFont val="Arial"/>
        <family val="2"/>
        <charset val="238"/>
      </rPr>
      <t xml:space="preserve">      Savings deposits of other clients</t>
    </r>
  </si>
  <si>
    <r>
      <rPr>
        <sz val="9"/>
        <rFont val="Arial"/>
        <family val="2"/>
        <charset val="238"/>
      </rPr>
      <t xml:space="preserve">      Time deposits of other clients</t>
    </r>
  </si>
  <si>
    <r>
      <rPr>
        <sz val="9"/>
        <rFont val="Arial"/>
        <family val="2"/>
        <charset val="238"/>
      </rPr>
      <t xml:space="preserve">      Derivative financial liabilities and other traded liabilities</t>
    </r>
  </si>
  <si>
    <r>
      <rPr>
        <sz val="9"/>
        <rFont val="Arial"/>
        <family val="2"/>
        <charset val="238"/>
      </rPr>
      <t xml:space="preserve">      Other liabilities from operating activities</t>
    </r>
  </si>
  <si>
    <r>
      <rPr>
        <sz val="9"/>
        <rFont val="Arial"/>
        <family val="2"/>
        <charset val="238"/>
      </rPr>
      <t xml:space="preserve">      Interest received from operating activities  [indirect method]</t>
    </r>
  </si>
  <si>
    <r>
      <rPr>
        <sz val="9"/>
        <rFont val="Arial"/>
        <family val="2"/>
        <charset val="238"/>
      </rPr>
      <t xml:space="preserve">      Dividends received from operating activities [indirect method]</t>
    </r>
  </si>
  <si>
    <r>
      <rPr>
        <sz val="9"/>
        <rFont val="Arial"/>
        <family val="2"/>
        <charset val="238"/>
      </rPr>
      <t xml:space="preserve">      Interest paid from operating activities  [indirect method]</t>
    </r>
  </si>
  <si>
    <r>
      <rPr>
        <sz val="9"/>
        <rFont val="Arial"/>
        <family val="2"/>
        <charset val="238"/>
      </rPr>
      <t xml:space="preserve">      (Income tax paid)</t>
    </r>
  </si>
  <si>
    <r>
      <rPr>
        <b/>
        <sz val="9"/>
        <rFont val="Arial"/>
        <family val="2"/>
        <charset val="238"/>
      </rPr>
      <t xml:space="preserve">  Net cash flow from operating activities (from 1 to 33)</t>
    </r>
  </si>
  <si>
    <r>
      <rPr>
        <b/>
        <sz val="9"/>
        <color rgb="FF000080"/>
        <rFont val="Arial"/>
        <family val="2"/>
        <charset val="238"/>
      </rPr>
      <t>Investing activities</t>
    </r>
  </si>
  <si>
    <r>
      <rPr>
        <sz val="9"/>
        <rFont val="Arial"/>
        <family val="2"/>
        <charset val="238"/>
      </rPr>
      <t xml:space="preserve">      Cash receipts from the sale / payments for the purchase of tangible and intangible assets</t>
    </r>
  </si>
  <si>
    <r>
      <rPr>
        <sz val="9"/>
        <rFont val="Arial"/>
        <family val="2"/>
        <charset val="238"/>
      </rPr>
      <t xml:space="preserve">      Cash receipts from the sale / payments for the purchase of investments in branches, associates and joint ventures</t>
    </r>
  </si>
  <si>
    <r>
      <rPr>
        <sz val="9"/>
        <rFont val="Arial"/>
        <family val="2"/>
        <charset val="238"/>
      </rPr>
      <t xml:space="preserve">      Cash receipts from the sale / payments for the purchase of securities and other financial instruments held to maturity</t>
    </r>
  </si>
  <si>
    <r>
      <rPr>
        <sz val="9"/>
        <rFont val="Arial"/>
        <family val="2"/>
        <charset val="238"/>
      </rPr>
      <t xml:space="preserve">      Dividends received from investing activities</t>
    </r>
  </si>
  <si>
    <r>
      <rPr>
        <sz val="9"/>
        <rFont val="Arial"/>
        <family val="2"/>
        <charset val="238"/>
      </rPr>
      <t xml:space="preserve">      Other receipts/payments from investing activities</t>
    </r>
  </si>
  <si>
    <r>
      <rPr>
        <b/>
        <sz val="9"/>
        <rFont val="Arial"/>
        <family val="2"/>
        <charset val="238"/>
      </rPr>
      <t xml:space="preserve">  Net cash flow from investing activities (from 35 to 39)</t>
    </r>
  </si>
  <si>
    <r>
      <rPr>
        <b/>
        <sz val="9"/>
        <color rgb="FF000080"/>
        <rFont val="Arial"/>
        <family val="2"/>
        <charset val="238"/>
      </rPr>
      <t>Financing activities</t>
    </r>
  </si>
  <si>
    <r>
      <rPr>
        <sz val="9"/>
        <rFont val="Arial"/>
        <family val="2"/>
        <charset val="238"/>
      </rPr>
      <t xml:space="preserve">      Net increase/(decrease) in loans received from financing activities</t>
    </r>
  </si>
  <si>
    <r>
      <rPr>
        <sz val="9"/>
        <rFont val="Arial"/>
        <family val="2"/>
        <charset val="238"/>
      </rPr>
      <t xml:space="preserve">      Net increase/(decrease) of debt securities issued</t>
    </r>
  </si>
  <si>
    <r>
      <rPr>
        <sz val="9"/>
        <rFont val="Arial"/>
        <family val="2"/>
        <charset val="238"/>
      </rPr>
      <t xml:space="preserve">      Net increase/(decrease) of Tier 2 capital instruments</t>
    </r>
  </si>
  <si>
    <r>
      <rPr>
        <sz val="9"/>
        <rFont val="Arial"/>
        <family val="2"/>
        <charset val="238"/>
      </rPr>
      <t xml:space="preserve">      Increase of share capital</t>
    </r>
  </si>
  <si>
    <r>
      <rPr>
        <sz val="9"/>
        <rFont val="Arial"/>
        <family val="2"/>
        <charset val="238"/>
      </rPr>
      <t xml:space="preserve">      (Dividends paid)</t>
    </r>
  </si>
  <si>
    <r>
      <rPr>
        <sz val="9"/>
        <rFont val="Arial"/>
        <family val="2"/>
        <charset val="238"/>
      </rPr>
      <t xml:space="preserve">      Other receipts/(payments) from financing activities</t>
    </r>
  </si>
  <si>
    <r>
      <rPr>
        <b/>
        <sz val="9"/>
        <rFont val="Arial"/>
        <family val="2"/>
        <charset val="238"/>
      </rPr>
      <t>Net cash flow from financing activities (from 41 to 46)</t>
    </r>
  </si>
  <si>
    <r>
      <rPr>
        <b/>
        <sz val="9"/>
        <rFont val="Arial"/>
        <family val="2"/>
        <charset val="238"/>
      </rPr>
      <t>Net increase/(decrease) of cash and cash equivalents (34 + 40 + 47)</t>
    </r>
  </si>
  <si>
    <r>
      <rPr>
        <b/>
        <sz val="9"/>
        <rFont val="Arial"/>
        <family val="2"/>
        <charset val="238"/>
      </rPr>
      <t>Cash and cash equivalents at the beginning of period</t>
    </r>
  </si>
  <si>
    <r>
      <rPr>
        <sz val="9"/>
        <rFont val="Arial"/>
        <family val="2"/>
        <charset val="238"/>
      </rPr>
      <t>Effect of exchange rate fluctuations on cash and cash equivalents</t>
    </r>
  </si>
  <si>
    <r>
      <rPr>
        <b/>
        <sz val="9"/>
        <rFont val="Arial"/>
        <family val="2"/>
        <charset val="238"/>
      </rPr>
      <t>Cash and cash equivalents at the end of period (48 + 49 + 50)</t>
    </r>
  </si>
  <si>
    <r>
      <rPr>
        <b/>
        <sz val="12"/>
        <rFont val="Arial"/>
        <family val="2"/>
        <charset val="238"/>
      </rPr>
      <t>STATEMENT OF CHANGES IN EQUITY</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</si>
  <si>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</si>
  <si>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</si>
  <si>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</si>
  <si>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</si>
  <si>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</si>
  <si>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Non-controlling interest</t>
    </r>
  </si>
  <si>
    <r>
      <rPr>
        <b/>
        <sz val="8"/>
        <color rgb="FFFFFFFF"/>
        <rFont val="Arial"/>
        <family val="2"/>
        <charset val="238"/>
      </rPr>
      <t>Total</t>
    </r>
  </si>
  <si>
    <r>
      <rPr>
        <b/>
        <sz val="8"/>
        <color rgb="FFFFFFFF"/>
        <rFont val="Arial"/>
        <family val="2"/>
        <charset val="238"/>
      </rPr>
      <t>Equity</t>
    </r>
  </si>
  <si>
    <r>
      <rPr>
        <b/>
        <sz val="8"/>
        <color rgb="FFFFFFFF"/>
        <rFont val="Arial"/>
        <family val="2"/>
        <charset val="238"/>
      </rPr>
      <t>Share premium</t>
    </r>
  </si>
  <si>
    <r>
      <rPr>
        <b/>
        <sz val="8"/>
        <color rgb="FFFFFFFF"/>
        <rFont val="Arial"/>
        <family val="2"/>
        <charset val="238"/>
      </rPr>
      <t xml:space="preserve">Equity instruments issued other than capital </t>
    </r>
  </si>
  <si>
    <r>
      <rPr>
        <b/>
        <sz val="8"/>
        <color rgb="FFFFFFFF"/>
        <rFont val="Arial"/>
        <family val="2"/>
        <charset val="238"/>
      </rPr>
      <t>Other equity instruments</t>
    </r>
  </si>
  <si>
    <r>
      <rPr>
        <b/>
        <sz val="8"/>
        <color rgb="FFFFFFFF"/>
        <rFont val="Arial"/>
        <family val="2"/>
        <charset val="238"/>
      </rPr>
      <t>Accumulated other comprehensive income</t>
    </r>
  </si>
  <si>
    <r>
      <rPr>
        <b/>
        <sz val="7"/>
        <color rgb="FFFFFFFF"/>
        <rFont val="Arial"/>
        <family val="2"/>
        <charset val="238"/>
      </rPr>
      <t>Retained profit</t>
    </r>
  </si>
  <si>
    <r>
      <rPr>
        <b/>
        <sz val="7"/>
        <color rgb="FFFFFFFF"/>
        <rFont val="Arial"/>
        <family val="2"/>
        <charset val="238"/>
      </rPr>
      <t>Revaluation reserves</t>
    </r>
  </si>
  <si>
    <r>
      <rPr>
        <b/>
        <sz val="7"/>
        <color rgb="FFFFFFFF"/>
        <rFont val="Arial"/>
        <family val="2"/>
        <charset val="238"/>
      </rPr>
      <t>Other reserves</t>
    </r>
  </si>
  <si>
    <r>
      <rPr>
        <b/>
        <sz val="7"/>
        <color rgb="FFFFFFFF"/>
        <rFont val="Arial"/>
        <family val="2"/>
        <charset val="238"/>
      </rPr>
      <t>( ) Treasury shares</t>
    </r>
  </si>
  <si>
    <r>
      <rPr>
        <b/>
        <sz val="7"/>
        <color rgb="FFFFFFFF"/>
        <rFont val="Arial"/>
        <family val="2"/>
        <charset val="238"/>
      </rPr>
      <t>Profit or ( - ) loss attributable to owners of the parent</t>
    </r>
  </si>
  <si>
    <r>
      <rPr>
        <b/>
        <sz val="7"/>
        <color rgb="FFFFFFFF"/>
        <rFont val="Arial"/>
        <family val="2"/>
        <charset val="238"/>
      </rPr>
      <t>(-) Interim dividends</t>
    </r>
  </si>
  <si>
    <r>
      <rPr>
        <b/>
        <sz val="8"/>
        <color rgb="FFFFFFFF"/>
        <rFont val="Arial"/>
        <family val="2"/>
        <charset val="238"/>
      </rPr>
      <t>Accumulated other comprehensive income</t>
    </r>
  </si>
  <si>
    <r>
      <rPr>
        <b/>
        <sz val="8"/>
        <color rgb="FFFFFFFF"/>
        <rFont val="Arial"/>
        <family val="2"/>
        <charset val="238"/>
      </rPr>
      <t>Other items</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</si>
  <si>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</si>
  <si>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</si>
  <si>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</si>
  <si>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</si>
  <si>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</si>
  <si>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</si>
  <si>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</si>
  <si>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</si>
  <si>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</si>
  <si>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</si>
  <si>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</si>
  <si>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</si>
  <si>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</si>
  <si>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t>
    </r>
  </si>
  <si>
    <r>
      <rPr>
        <b/>
        <sz val="8"/>
        <rFont val="Arial"/>
        <family val="2"/>
        <charset val="238"/>
      </rPr>
      <t>Opening balance [before restatement]</t>
    </r>
  </si>
  <si>
    <r>
      <rPr>
        <sz val="8"/>
        <rFont val="Arial"/>
        <family val="2"/>
        <charset val="238"/>
      </rPr>
      <t>Effects of error corrections</t>
    </r>
  </si>
  <si>
    <r>
      <rPr>
        <b/>
        <sz val="8"/>
        <rFont val="Arial"/>
        <family val="2"/>
        <charset val="238"/>
      </rPr>
      <t>Effects of changes in accounting policies</t>
    </r>
  </si>
  <si>
    <r>
      <rPr>
        <sz val="8"/>
        <rFont val="Arial"/>
        <family val="2"/>
        <charset val="238"/>
      </rPr>
      <t>Opening balance [current period] (1 + 2 + 3)</t>
    </r>
  </si>
  <si>
    <r>
      <rPr>
        <sz val="8"/>
        <rFont val="Arial"/>
        <family val="2"/>
        <charset val="238"/>
      </rPr>
      <t>Ordinary shares issue</t>
    </r>
  </si>
  <si>
    <r>
      <rPr>
        <sz val="8"/>
        <rFont val="Arial"/>
        <family val="2"/>
        <charset val="238"/>
      </rPr>
      <t>Preference shares issue</t>
    </r>
  </si>
  <si>
    <r>
      <rPr>
        <sz val="8"/>
        <rFont val="Arial"/>
        <family val="2"/>
        <charset val="238"/>
      </rPr>
      <t>Issue of other equity instruments</t>
    </r>
  </si>
  <si>
    <r>
      <rPr>
        <b/>
        <sz val="8"/>
        <rFont val="Arial"/>
        <family val="2"/>
        <charset val="238"/>
      </rPr>
      <t>Exercise or expiration of other equity instruments issued</t>
    </r>
  </si>
  <si>
    <r>
      <rPr>
        <sz val="8"/>
        <rFont val="Arial"/>
        <family val="2"/>
        <charset val="238"/>
      </rPr>
      <t>Conversion of debt to equity</t>
    </r>
  </si>
  <si>
    <r>
      <rPr>
        <b/>
        <sz val="8"/>
        <rFont val="Arial"/>
        <family val="2"/>
        <charset val="238"/>
      </rPr>
      <t>Capital reduction</t>
    </r>
  </si>
  <si>
    <r>
      <rPr>
        <sz val="8"/>
        <rFont val="Arial"/>
        <family val="2"/>
        <charset val="238"/>
      </rPr>
      <t>Dividends</t>
    </r>
  </si>
  <si>
    <r>
      <rPr>
        <sz val="8"/>
        <rFont val="Arial"/>
        <family val="2"/>
        <charset val="238"/>
      </rPr>
      <t>Purchase/sale of treasury shares</t>
    </r>
  </si>
  <si>
    <r>
      <rPr>
        <sz val="8"/>
        <rFont val="Arial"/>
        <family val="2"/>
        <charset val="238"/>
      </rPr>
      <t>Sale or cancellation of treasury shares</t>
    </r>
  </si>
  <si>
    <r>
      <rPr>
        <sz val="8"/>
        <rFont val="Arial"/>
        <family val="2"/>
        <charset val="238"/>
      </rPr>
      <t>Reclassification of financial instruments from equity to liability</t>
    </r>
  </si>
  <si>
    <r>
      <rPr>
        <sz val="8"/>
        <rFont val="Arial"/>
        <family val="2"/>
        <charset val="238"/>
      </rPr>
      <t>Reclassification of financial instruments from liability to equity</t>
    </r>
  </si>
  <si>
    <r>
      <rPr>
        <b/>
        <sz val="8"/>
        <rFont val="Arial"/>
        <family val="2"/>
        <charset val="238"/>
      </rPr>
      <t>Transfers among components of equity instruments</t>
    </r>
  </si>
  <si>
    <r>
      <rPr>
        <b/>
        <sz val="8"/>
        <rFont val="Arial"/>
        <family val="2"/>
        <charset val="238"/>
      </rPr>
      <t>Share based payments</t>
    </r>
  </si>
  <si>
    <r>
      <rPr>
        <b/>
        <sz val="8"/>
        <rFont val="Arial"/>
        <family val="2"/>
        <charset val="238"/>
      </rPr>
      <t>Other increase or ( - ) decrease of equity instruments</t>
    </r>
  </si>
  <si>
    <r>
      <rPr>
        <b/>
        <sz val="8"/>
        <rFont val="Arial"/>
        <family val="2"/>
        <charset val="238"/>
      </rPr>
      <t>Total comprehensive income for the current year</t>
    </r>
  </si>
  <si>
    <r>
      <rPr>
        <b/>
        <sz val="8"/>
        <rFont val="Arial"/>
        <family val="2"/>
        <charset val="238"/>
      </rPr>
      <t>Equity instruments increase or (-) decrease resulting from business combinations</t>
    </r>
  </si>
  <si>
    <r>
      <rPr>
        <b/>
        <sz val="8"/>
        <rFont val="Arial"/>
        <family val="2"/>
        <charset val="238"/>
      </rPr>
      <t>Closing balance [current period] (from 4 to 20)</t>
    </r>
  </si>
  <si>
    <t>03337367</t>
  </si>
  <si>
    <t>040001037</t>
  </si>
  <si>
    <t xml:space="preserve">ERSTE &amp; STEIERMARKISCHE BANK DD </t>
  </si>
  <si>
    <t>RIJEKA</t>
  </si>
  <si>
    <t>JADRANSKI TRG 3A</t>
  </si>
  <si>
    <t>erstebank@erstebank.hr</t>
  </si>
  <si>
    <t>www.erstebank.hr</t>
  </si>
  <si>
    <t>KD</t>
  </si>
  <si>
    <t>RD</t>
  </si>
  <si>
    <t>Erste &amp; Steiermärkische S-Leasing, d.o.o.</t>
  </si>
  <si>
    <t>Zagreb, Zelinska 3</t>
  </si>
  <si>
    <t>Erste Factoring d.o.o.</t>
  </si>
  <si>
    <t>Erste Nekretnine d.o.o.</t>
  </si>
  <si>
    <t>Erste Group IT HR d.o.o.</t>
  </si>
  <si>
    <t>Bjelovar, Jurja Haulika 19/A</t>
  </si>
  <si>
    <t>Erste Card Club d.d.</t>
  </si>
  <si>
    <t>Erste Bank a.d., Podgorica</t>
  </si>
  <si>
    <t>Izbor Nekretnina d.o.o.</t>
  </si>
  <si>
    <t>Erste Card d.o.o. Slovenija</t>
  </si>
  <si>
    <t>Slovenija, Ljubljana, Dunajska cesta 129</t>
  </si>
  <si>
    <t>Diners Club International Mak d.o.o.e.l. in Skopje</t>
  </si>
  <si>
    <t>Makedonija, Skopje, Kej 13-ti Noemvri, 2/2 GTC</t>
  </si>
  <si>
    <t>1262343</t>
  </si>
  <si>
    <t>4175590</t>
  </si>
  <si>
    <t>8705634</t>
  </si>
  <si>
    <t>Zagreb, Ulica Frana Folnegovića 6</t>
  </si>
  <si>
    <t>No</t>
  </si>
  <si>
    <t>PricewaterhouseCoopers d.o.o.</t>
  </si>
  <si>
    <t xml:space="preserve">Submitter: ERSTE &amp; STEIERMARKISCHE BANK DD </t>
  </si>
  <si>
    <t>HR</t>
  </si>
  <si>
    <t>549300A2F46GR0UOM390</t>
  </si>
  <si>
    <t>Siniša Dušić</t>
  </si>
  <si>
    <t>2341</t>
  </si>
  <si>
    <t>Zagreb, Ivana Lučića 2A</t>
  </si>
  <si>
    <t>Crna Gora, Podgorica, Ulica Arsenija Boljevića 2A</t>
  </si>
  <si>
    <t xml:space="preserve">The Annual financial statements are prepared in accordance with the Decision on the structure and content of the annual financial statements of credit institutions, International Financial Reporting Standards, as well as with the instructions from Annex V of the Commission Implementing Regulation (EU) No 680/2014 of 16 April 2014 laying down implementing technical standards with regard to supervisory reporting of institutions according to Regulation (EU) No 575/2013 of the European Parliament and of the Council. In order to present prior period in compliance with IFRS requirements, prior period in the Balance Sheet is prepared based on the measurement method. 
</t>
  </si>
  <si>
    <t>Additional and supplementary information in the notes to the financial statements are presented as an integral part of the Annual Report.</t>
  </si>
  <si>
    <t>GROUP</t>
  </si>
  <si>
    <t>Annual report (AR)</t>
  </si>
  <si>
    <t>in HRK million</t>
  </si>
  <si>
    <t>Form Statement of financial position (CNB)</t>
  </si>
  <si>
    <t xml:space="preserve">Diff. </t>
  </si>
  <si>
    <t>Explanation</t>
  </si>
  <si>
    <t>Cash and cash balances</t>
  </si>
  <si>
    <t>Cash on hand, Cash balances at Central bank and Other demand deposits</t>
  </si>
  <si>
    <t>-</t>
  </si>
  <si>
    <t>Financial assets held for trading</t>
  </si>
  <si>
    <t>Non-trading financial assets at fair value through profit or loss- Equity instruments</t>
  </si>
  <si>
    <t>AR - Non-trading financial assets at fair value through profit or loss- Debt securities</t>
  </si>
  <si>
    <t>Non-trading financial assets at fair value through profit or loss- Debt securities</t>
  </si>
  <si>
    <t>CNB- Equity instruments</t>
  </si>
  <si>
    <t>Financial assets at fair value through other comprehensive income</t>
  </si>
  <si>
    <t>Financial assets at amortised cost- Loans and advances</t>
  </si>
  <si>
    <t>Trade and other receivables</t>
  </si>
  <si>
    <t>Finance lease receivables</t>
  </si>
  <si>
    <t>Financial assets at amortised cost- Debt securities</t>
  </si>
  <si>
    <t>Investments in subsidiaries</t>
  </si>
  <si>
    <t>Investments in associates, subsidiaries and joint ventures</t>
  </si>
  <si>
    <t>Investments in joint ventures and associates</t>
  </si>
  <si>
    <t>Property and equipment</t>
  </si>
  <si>
    <t>Tangible assets</t>
  </si>
  <si>
    <t xml:space="preserve">Investment property </t>
  </si>
  <si>
    <t>Intangible assets</t>
  </si>
  <si>
    <t>Tax Assets- Deferred tax assets</t>
  </si>
  <si>
    <t>Other assets</t>
  </si>
  <si>
    <t>TOTAL ASSETS</t>
  </si>
  <si>
    <t>Diff.</t>
  </si>
  <si>
    <t>Financial liabilities held for trading- Derivatives</t>
  </si>
  <si>
    <t>Financial liabilities measured at amortised cost- Deposits</t>
  </si>
  <si>
    <t>Debt securities in issue</t>
  </si>
  <si>
    <t>Other financial liabilities</t>
  </si>
  <si>
    <t>Finance lease liabilities</t>
  </si>
  <si>
    <t>Provisions</t>
  </si>
  <si>
    <t>Tax liabilities</t>
  </si>
  <si>
    <t>Other Liabilities</t>
  </si>
  <si>
    <t>Total equity</t>
  </si>
  <si>
    <t>TOTAL LIABILITIES AND EQUITY</t>
  </si>
  <si>
    <t>ANNUAL REPORT (AR)</t>
  </si>
  <si>
    <t>Form Income statement (CNB)</t>
  </si>
  <si>
    <t>EXPLANATION</t>
  </si>
  <si>
    <t>Interest income</t>
  </si>
  <si>
    <t>CNB- Gains or losses on financial assets and financial liabilities held for trading, net</t>
  </si>
  <si>
    <t>Other similar income</t>
  </si>
  <si>
    <t>Interest expense</t>
  </si>
  <si>
    <t>Other similar expense</t>
  </si>
  <si>
    <t>Fee and commission income</t>
  </si>
  <si>
    <t>Fees and commissions income</t>
  </si>
  <si>
    <t>Fee and commission expense</t>
  </si>
  <si>
    <t>Fees and commissions expenses</t>
  </si>
  <si>
    <t>Net trading result </t>
  </si>
  <si>
    <t>Gains or losses on financial assets and financial liabilities held for trading, net</t>
  </si>
  <si>
    <t>Exchange differences [gain or loss], net</t>
  </si>
  <si>
    <t>Personnel expenses</t>
  </si>
  <si>
    <t>Administrative expenses</t>
  </si>
  <si>
    <t>CNB- Other operating expense</t>
  </si>
  <si>
    <t>Other administrative expenses</t>
  </si>
  <si>
    <t>Depreciation and amortisation</t>
  </si>
  <si>
    <t>Depreciation</t>
  </si>
  <si>
    <t>Other operating result </t>
  </si>
  <si>
    <t>Gains or losses from derecognition of non-financial assets, net</t>
  </si>
  <si>
    <t>AR - Other administrative expenses</t>
  </si>
  <si>
    <t>Rental income from investment properties &amp; other operating leases</t>
  </si>
  <si>
    <t>Other operating income</t>
  </si>
  <si>
    <t>Net impairment loss on financial instruments</t>
  </si>
  <si>
    <t>Other operating epense</t>
  </si>
  <si>
    <t>Provisions or cancellation of provisions</t>
  </si>
  <si>
    <t xml:space="preserve">Modification gains or (-) losses, net </t>
  </si>
  <si>
    <t>Impairment of non-financial assets</t>
  </si>
  <si>
    <t>Net result from equity method investments</t>
  </si>
  <si>
    <t>Share of the profit or (-) loss of investments in subsidiaries, joint ventures and associates accounted for using the equity method</t>
  </si>
  <si>
    <t>Dividend income</t>
  </si>
  <si>
    <t>Other gains/losses from derecognition of financial instruments not measured at fair value through profit or loss </t>
  </si>
  <si>
    <t>Gains/losses from derecognition of financial instruments not measured at fair value through profit or loss </t>
  </si>
  <si>
    <t>Gains/losses from financial instruments measured at fair value through profit or loss</t>
  </si>
  <si>
    <t>Pre-tax profit from continuing operations</t>
  </si>
  <si>
    <t xml:space="preserve">P R E - T A X   P R O F I T   </t>
  </si>
  <si>
    <t>Taxes on income</t>
  </si>
  <si>
    <t>NET PROFIT  OF THE YEAR</t>
  </si>
  <si>
    <t>NET PROFIT FOR THE PERIOD</t>
  </si>
  <si>
    <r>
      <t xml:space="preserve">                   NOTES TO THE ANNUAL FINANCIAL STATEMENTS (GFI)
Name of issuer:  </t>
    </r>
    <r>
      <rPr>
        <b/>
        <sz val="10"/>
        <rFont val="Arial"/>
        <family val="2"/>
        <charset val="238"/>
      </rPr>
      <t>ERSTE &amp; STEIERMARKISCHE BANK DD</t>
    </r>
    <r>
      <rPr>
        <sz val="10"/>
        <rFont val="Arial"/>
        <family val="2"/>
        <charset val="238"/>
      </rPr>
      <t xml:space="preserve">
OIB:   </t>
    </r>
    <r>
      <rPr>
        <b/>
        <sz val="10"/>
        <rFont val="Arial"/>
        <family val="2"/>
        <charset val="238"/>
      </rPr>
      <t>23057039320</t>
    </r>
    <r>
      <rPr>
        <sz val="10"/>
        <rFont val="Arial"/>
        <family val="2"/>
        <charset val="238"/>
      </rPr>
      <t xml:space="preserve">
Reporting period: </t>
    </r>
    <r>
      <rPr>
        <b/>
        <sz val="10"/>
        <rFont val="Arial"/>
        <family val="2"/>
        <charset val="238"/>
      </rPr>
      <t>1.1.2019 to 31.12.2019</t>
    </r>
    <r>
      <rPr>
        <sz val="10"/>
        <rFont val="Arial"/>
        <family val="2"/>
        <charset val="238"/>
      </rPr>
      <t xml:space="preserve">
</t>
    </r>
  </si>
  <si>
    <t>MARIJA DRAGINIĆ</t>
  </si>
  <si>
    <t>mdraginic@erstebank.hr</t>
  </si>
  <si>
    <t>01 7237 2018</t>
  </si>
  <si>
    <t>Last day of the preceding business year</t>
  </si>
  <si>
    <t>Current period</t>
  </si>
  <si>
    <t>Same period of the previous year</t>
  </si>
  <si>
    <t>At the reporting date of the current period</t>
  </si>
  <si>
    <t>3</t>
  </si>
  <si>
    <t>4</t>
  </si>
  <si>
    <t>balance as at 31.12.2019</t>
  </si>
  <si>
    <t>for the period 1.1.2019 to 31.12.2019</t>
  </si>
  <si>
    <t>for the period from 1.1.2019</t>
  </si>
  <si>
    <t>Differences between financial statements according to IFRS and local requirements are presented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</si>
</sst>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n_-;\-* #,##0.00\ _k_n_-;_-* &quot;-&quot;??\ _k_n_-;_-@_-"/>
    <numFmt numFmtId="164" formatCode="000"/>
    <numFmt numFmtId="165" formatCode="00"/>
    <numFmt numFmtId="166" formatCode="#,##0;\(#,##0\);\-"/>
    <numFmt numFmtId="167" formatCode="#,##0_ ;\-#,##0\ "/>
    <numFmt numFmtId="168" formatCode="_-* #,##0\ _k_n_-;\-* #,##0\ _k_n_-;_-* &quot;-&quot;??\ _k_n_-;_-@_-"/>
  </numFmts>
  <fonts count="4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000080"/>
      <name val="Arial"/>
      <family val="2"/>
      <charset val="238"/>
    </font>
    <font>
      <b/>
      <sz val="8"/>
      <color rgb="FFFFFFFF"/>
      <name val="Arial"/>
      <family val="2"/>
      <charset val="238"/>
    </font>
    <font>
      <b/>
      <sz val="7"/>
      <color rgb="FFFFFFFF"/>
      <name val="Arial"/>
      <family val="2"/>
      <charset val="238"/>
    </font>
    <font>
      <sz val="10"/>
      <name val="Arial"/>
      <family val="2"/>
    </font>
    <font>
      <sz val="9"/>
      <color indexed="12"/>
      <name val="Arial"/>
      <family val="2"/>
      <charset val="238"/>
    </font>
    <font>
      <b/>
      <sz val="9"/>
      <color indexed="12"/>
      <name val="Arial"/>
      <family val="2"/>
      <charset val="238"/>
    </font>
    <font>
      <sz val="10"/>
      <name val="Arial"/>
      <family val="2"/>
      <charset val="238"/>
    </font>
    <font>
      <b/>
      <sz val="7"/>
      <color rgb="FF005493"/>
      <name val="Arial"/>
      <family val="2"/>
      <charset val="238"/>
    </font>
    <font>
      <b/>
      <i/>
      <sz val="7"/>
      <color rgb="FFFF0000"/>
      <name val="Arial"/>
      <family val="2"/>
      <charset val="238"/>
    </font>
    <font>
      <sz val="7"/>
      <color theme="1"/>
      <name val="Arial"/>
      <family val="2"/>
      <charset val="238"/>
    </font>
    <font>
      <i/>
      <sz val="7"/>
      <name val="Arial"/>
      <family val="2"/>
      <charset val="238"/>
    </font>
    <font>
      <sz val="7"/>
      <name val="Arial"/>
      <family val="2"/>
      <charset val="238"/>
    </font>
    <font>
      <sz val="7"/>
      <color rgb="FFFF0000"/>
      <name val="Arial"/>
      <family val="2"/>
      <charset val="238"/>
    </font>
    <font>
      <b/>
      <sz val="7"/>
      <color rgb="FF005091"/>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FED"/>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rgb="FF005191"/>
      </top>
      <bottom style="medium">
        <color rgb="FF005191"/>
      </bottom>
      <diagonal/>
    </border>
    <border>
      <left/>
      <right style="medium">
        <color rgb="FFFFFFFF"/>
      </right>
      <top style="medium">
        <color rgb="FF005191"/>
      </top>
      <bottom style="medium">
        <color rgb="FF005191"/>
      </bottom>
      <diagonal/>
    </border>
    <border>
      <left/>
      <right/>
      <top/>
      <bottom style="medium">
        <color rgb="FF005191"/>
      </bottom>
      <diagonal/>
    </border>
    <border>
      <left/>
      <right style="medium">
        <color rgb="FFFFFFFF"/>
      </right>
      <top/>
      <bottom style="medium">
        <color rgb="FF005191"/>
      </bottom>
      <diagonal/>
    </border>
    <border>
      <left/>
      <right/>
      <top style="medium">
        <color rgb="FF005191"/>
      </top>
      <bottom/>
      <diagonal/>
    </border>
  </borders>
  <cellStyleXfs count="10">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4" fillId="0" borderId="0"/>
    <xf numFmtId="0" fontId="34" fillId="0" borderId="0"/>
    <xf numFmtId="0" fontId="34" fillId="0" borderId="0"/>
    <xf numFmtId="0" fontId="6" fillId="0" borderId="0">
      <alignment vertical="top"/>
    </xf>
    <xf numFmtId="43" fontId="37" fillId="0" borderId="0" applyFont="0" applyFill="0" applyBorder="0" applyAlignment="0" applyProtection="0"/>
    <xf numFmtId="0" fontId="45" fillId="0" borderId="0" applyNumberFormat="0" applyFill="0" applyBorder="0" applyAlignment="0" applyProtection="0"/>
  </cellStyleXfs>
  <cellXfs count="365">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8"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164" fontId="14" fillId="0" borderId="10" xfId="0" applyNumberFormat="1" applyFont="1" applyFill="1" applyBorder="1" applyAlignment="1" applyProtection="1">
      <alignment horizontal="center" vertical="center"/>
    </xf>
    <xf numFmtId="0" fontId="3" fillId="3" borderId="18"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0" xfId="0" applyProtection="1"/>
    <xf numFmtId="0" fontId="3" fillId="3" borderId="13"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164" fontId="14" fillId="8" borderId="10" xfId="0" applyNumberFormat="1" applyFont="1" applyFill="1" applyBorder="1" applyAlignment="1" applyProtection="1">
      <alignment horizontal="center" vertical="center"/>
    </xf>
    <xf numFmtId="0" fontId="19" fillId="9" borderId="2" xfId="0" applyFont="1" applyFill="1" applyBorder="1"/>
    <xf numFmtId="0" fontId="0" fillId="9" borderId="16" xfId="0" applyFill="1" applyBorder="1"/>
    <xf numFmtId="0" fontId="4" fillId="9" borderId="21" xfId="0" applyFont="1" applyFill="1" applyBorder="1" applyAlignment="1">
      <alignment vertical="center"/>
    </xf>
    <xf numFmtId="0" fontId="0" fillId="9" borderId="20" xfId="0" applyFill="1" applyBorder="1"/>
    <xf numFmtId="0" fontId="22" fillId="9" borderId="19" xfId="0" applyFont="1" applyFill="1" applyBorder="1"/>
    <xf numFmtId="0" fontId="22" fillId="9" borderId="20" xfId="0" applyFont="1" applyFill="1" applyBorder="1" applyAlignment="1">
      <alignment wrapText="1"/>
    </xf>
    <xf numFmtId="0" fontId="22" fillId="9" borderId="20"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20" xfId="0" applyFont="1" applyFill="1" applyBorder="1" applyAlignment="1">
      <alignment horizontal="center" vertical="center"/>
    </xf>
    <xf numFmtId="0" fontId="22" fillId="9" borderId="19" xfId="0" applyFont="1" applyFill="1" applyBorder="1" applyAlignment="1">
      <alignment vertical="top"/>
    </xf>
    <xf numFmtId="0" fontId="4" fillId="9" borderId="20" xfId="0" applyFont="1" applyFill="1" applyBorder="1" applyAlignment="1">
      <alignment vertical="center"/>
    </xf>
    <xf numFmtId="0" fontId="0" fillId="9" borderId="4" xfId="0" applyFill="1" applyBorder="1"/>
    <xf numFmtId="0" fontId="0" fillId="9" borderId="3" xfId="0" applyFill="1" applyBorder="1"/>
    <xf numFmtId="0" fontId="0" fillId="9" borderId="5" xfId="0" applyFill="1" applyBorder="1"/>
    <xf numFmtId="0" fontId="3" fillId="10" borderId="22" xfId="0" applyFont="1" applyFill="1" applyBorder="1" applyAlignment="1" applyProtection="1">
      <alignment horizontal="center" vertical="center"/>
      <protection locked="0"/>
    </xf>
    <xf numFmtId="3" fontId="10" fillId="0" borderId="0" xfId="3" applyNumberFormat="1" applyProtection="1"/>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6" fillId="8" borderId="1" xfId="0" applyNumberFormat="1" applyFont="1" applyFill="1" applyBorder="1" applyAlignment="1" applyProtection="1">
      <alignment horizontal="right" vertical="center" shrinkToFit="1"/>
    </xf>
    <xf numFmtId="3" fontId="17" fillId="8" borderId="1" xfId="0" applyNumberFormat="1" applyFont="1" applyFill="1" applyBorder="1" applyAlignment="1" applyProtection="1">
      <alignment horizontal="right" vertical="center" shrinkToFit="1"/>
    </xf>
    <xf numFmtId="3" fontId="16"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0" fontId="3" fillId="3" borderId="1" xfId="3" applyFont="1" applyFill="1" applyBorder="1" applyAlignment="1" applyProtection="1">
      <alignment horizontal="center" vertical="center" wrapText="1"/>
    </xf>
    <xf numFmtId="0" fontId="22" fillId="9" borderId="0" xfId="0" applyFont="1" applyFill="1" applyBorder="1"/>
    <xf numFmtId="0" fontId="4" fillId="9" borderId="0" xfId="0" applyFont="1" applyFill="1" applyBorder="1" applyAlignment="1">
      <alignment horizontal="right" vertical="center" wrapText="1"/>
    </xf>
    <xf numFmtId="0" fontId="22" fillId="9" borderId="0" xfId="0" applyFont="1" applyFill="1" applyBorder="1" applyAlignment="1">
      <alignment vertical="top"/>
    </xf>
    <xf numFmtId="0" fontId="4" fillId="9" borderId="0" xfId="0" applyFont="1" applyFill="1" applyBorder="1" applyAlignment="1">
      <alignment horizontal="center" vertical="center"/>
    </xf>
    <xf numFmtId="0" fontId="23" fillId="9" borderId="0" xfId="0" applyFont="1" applyFill="1" applyBorder="1" applyAlignment="1">
      <alignment vertical="center"/>
    </xf>
    <xf numFmtId="0" fontId="23" fillId="9" borderId="20" xfId="0" applyFont="1" applyFill="1" applyBorder="1" applyAlignment="1">
      <alignment vertical="center"/>
    </xf>
    <xf numFmtId="0" fontId="22" fillId="9" borderId="0" xfId="0" applyFont="1" applyFill="1" applyBorder="1" applyAlignment="1">
      <alignment vertical="center"/>
    </xf>
    <xf numFmtId="0" fontId="22" fillId="9" borderId="20" xfId="0" applyFont="1" applyFill="1" applyBorder="1" applyAlignment="1">
      <alignment vertical="center"/>
    </xf>
    <xf numFmtId="0" fontId="22" fillId="9" borderId="0" xfId="0" applyFont="1" applyFill="1" applyBorder="1" applyAlignment="1">
      <alignment wrapText="1"/>
    </xf>
    <xf numFmtId="0" fontId="22" fillId="9" borderId="19" xfId="0" applyFont="1" applyFill="1" applyBorder="1" applyAlignment="1">
      <alignment wrapText="1"/>
    </xf>
    <xf numFmtId="0" fontId="21" fillId="9" borderId="19" xfId="0" applyFont="1" applyFill="1" applyBorder="1" applyAlignment="1">
      <alignment horizontal="center" vertical="center"/>
    </xf>
    <xf numFmtId="0" fontId="21" fillId="9" borderId="0" xfId="0" applyFont="1" applyFill="1" applyBorder="1" applyAlignment="1">
      <alignment horizontal="center" vertical="center"/>
    </xf>
    <xf numFmtId="0" fontId="21" fillId="9" borderId="20" xfId="0" applyFont="1" applyFill="1" applyBorder="1" applyAlignment="1">
      <alignment horizontal="center" vertical="center"/>
    </xf>
    <xf numFmtId="0" fontId="3" fillId="9" borderId="19" xfId="0" applyFont="1" applyFill="1" applyBorder="1" applyAlignment="1">
      <alignment vertical="center" wrapText="1"/>
    </xf>
    <xf numFmtId="0" fontId="3" fillId="9" borderId="0" xfId="0" applyFont="1" applyFill="1" applyBorder="1" applyAlignment="1">
      <alignment vertical="center" wrapText="1"/>
    </xf>
    <xf numFmtId="0" fontId="24"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25" fillId="9" borderId="0" xfId="0" applyFont="1" applyFill="1" applyBorder="1" applyAlignment="1"/>
    <xf numFmtId="0" fontId="26" fillId="9" borderId="0" xfId="0" applyFont="1" applyFill="1" applyBorder="1" applyAlignment="1">
      <alignment vertical="center"/>
    </xf>
    <xf numFmtId="0" fontId="27" fillId="9" borderId="20" xfId="0" applyFont="1" applyFill="1" applyBorder="1" applyAlignment="1">
      <alignment vertical="center"/>
    </xf>
    <xf numFmtId="0" fontId="29" fillId="9" borderId="0" xfId="0" applyFont="1" applyFill="1" applyBorder="1" applyAlignment="1">
      <alignment vertical="center"/>
    </xf>
    <xf numFmtId="0" fontId="30" fillId="9" borderId="0" xfId="0" applyFont="1" applyFill="1" applyBorder="1" applyAlignment="1">
      <alignment vertical="center"/>
    </xf>
    <xf numFmtId="0" fontId="28" fillId="9" borderId="20" xfId="0" applyFont="1" applyFill="1" applyBorder="1" applyAlignment="1">
      <alignment vertical="center"/>
    </xf>
    <xf numFmtId="0" fontId="25" fillId="9" borderId="20" xfId="0" applyFont="1" applyFill="1" applyBorder="1"/>
    <xf numFmtId="1" fontId="3" fillId="10" borderId="22" xfId="0" applyNumberFormat="1" applyFont="1" applyFill="1" applyBorder="1" applyAlignment="1" applyProtection="1">
      <alignment horizontal="center" vertical="center"/>
      <protection locked="0"/>
    </xf>
    <xf numFmtId="49" fontId="3" fillId="10" borderId="22" xfId="0" applyNumberFormat="1" applyFont="1" applyFill="1" applyBorder="1" applyAlignment="1" applyProtection="1">
      <alignment horizontal="center" vertical="center"/>
      <protection locked="0"/>
    </xf>
    <xf numFmtId="0" fontId="22" fillId="9" borderId="0" xfId="0" applyFont="1" applyFill="1" applyBorder="1"/>
    <xf numFmtId="49" fontId="3" fillId="10" borderId="5" xfId="0" applyNumberFormat="1" applyFont="1" applyFill="1" applyBorder="1" applyAlignment="1" applyProtection="1">
      <alignment horizontal="center" vertical="center"/>
      <protection locked="0"/>
    </xf>
    <xf numFmtId="0" fontId="3" fillId="10" borderId="5" xfId="0" applyFont="1" applyFill="1" applyBorder="1" applyAlignment="1" applyProtection="1">
      <alignment horizontal="center" vertical="center"/>
      <protection locked="0"/>
    </xf>
    <xf numFmtId="0" fontId="22" fillId="9" borderId="0" xfId="0" applyFont="1" applyFill="1" applyBorder="1" applyAlignment="1">
      <alignment vertical="top"/>
    </xf>
    <xf numFmtId="2" fontId="3" fillId="10" borderId="5" xfId="0" applyNumberFormat="1" applyFont="1" applyFill="1" applyBorder="1" applyAlignment="1" applyProtection="1">
      <alignment horizontal="center" vertical="center"/>
      <protection locked="0"/>
    </xf>
    <xf numFmtId="0" fontId="10" fillId="0" borderId="0" xfId="3"/>
    <xf numFmtId="0" fontId="10" fillId="0" borderId="0" xfId="3" applyAlignment="1">
      <alignment vertical="top"/>
    </xf>
    <xf numFmtId="0" fontId="1" fillId="0" borderId="0" xfId="3" applyFont="1" applyAlignment="1">
      <alignment vertical="top" wrapText="1"/>
    </xf>
    <xf numFmtId="0" fontId="1" fillId="0" borderId="0" xfId="3" applyFont="1" applyAlignment="1">
      <alignment horizontal="center" vertical="top" wrapText="1"/>
    </xf>
    <xf numFmtId="0" fontId="1" fillId="0" borderId="0" xfId="7" applyFont="1" applyAlignment="1">
      <alignment vertical="justify" wrapText="1"/>
    </xf>
    <xf numFmtId="0" fontId="1" fillId="0" borderId="0" xfId="3" applyFont="1" applyAlignment="1">
      <alignment vertical="justify" wrapText="1"/>
    </xf>
    <xf numFmtId="3" fontId="14" fillId="0" borderId="1" xfId="0" applyNumberFormat="1" applyFont="1" applyFill="1" applyBorder="1" applyAlignment="1" applyProtection="1">
      <alignment horizontal="center" vertical="center"/>
    </xf>
    <xf numFmtId="0" fontId="38" fillId="0" borderId="23" xfId="0" applyFont="1" applyBorder="1" applyAlignment="1">
      <alignment horizontal="justify" vertical="center"/>
    </xf>
    <xf numFmtId="0" fontId="38" fillId="0" borderId="24" xfId="0" applyFont="1" applyBorder="1" applyAlignment="1">
      <alignment horizontal="right" vertical="center"/>
    </xf>
    <xf numFmtId="0" fontId="38" fillId="0" borderId="24" xfId="0" applyFont="1" applyBorder="1" applyAlignment="1">
      <alignment horizontal="justify" vertical="center" wrapText="1"/>
    </xf>
    <xf numFmtId="0" fontId="39" fillId="0" borderId="23" xfId="0" applyFont="1" applyBorder="1" applyAlignment="1">
      <alignment horizontal="center" vertical="center"/>
    </xf>
    <xf numFmtId="0" fontId="38" fillId="0" borderId="23" xfId="0" applyFont="1" applyBorder="1" applyAlignment="1">
      <alignment horizontal="right" vertical="center"/>
    </xf>
    <xf numFmtId="0" fontId="38" fillId="0" borderId="25" xfId="0" applyFont="1" applyBorder="1" applyAlignment="1">
      <alignment horizontal="justify" vertical="center"/>
    </xf>
    <xf numFmtId="0" fontId="38" fillId="0" borderId="26" xfId="0" applyFont="1" applyBorder="1" applyAlignment="1">
      <alignment horizontal="left" vertical="center"/>
    </xf>
    <xf numFmtId="0" fontId="38" fillId="0" borderId="26" xfId="0" applyFont="1" applyBorder="1" applyAlignment="1">
      <alignment horizontal="justify" vertical="center" wrapText="1"/>
    </xf>
    <xf numFmtId="0" fontId="38" fillId="0" borderId="25" xfId="0" applyFont="1" applyBorder="1" applyAlignment="1">
      <alignment horizontal="left" vertical="center"/>
    </xf>
    <xf numFmtId="0" fontId="38" fillId="0" borderId="25" xfId="0" applyFont="1" applyBorder="1" applyAlignment="1">
      <alignment horizontal="center" vertical="center"/>
    </xf>
    <xf numFmtId="3" fontId="40" fillId="14" borderId="27" xfId="0" applyNumberFormat="1" applyFont="1" applyFill="1" applyBorder="1" applyAlignment="1">
      <alignment horizontal="right" vertical="center"/>
    </xf>
    <xf numFmtId="0" fontId="40" fillId="0" borderId="27" xfId="0" applyFont="1" applyBorder="1" applyAlignment="1">
      <alignment vertical="center"/>
    </xf>
    <xf numFmtId="3" fontId="40" fillId="14" borderId="0" xfId="0" applyNumberFormat="1" applyFont="1" applyFill="1" applyBorder="1" applyAlignment="1">
      <alignment horizontal="right" vertical="center"/>
    </xf>
    <xf numFmtId="0" fontId="40" fillId="0" borderId="0" xfId="0" applyFont="1" applyBorder="1" applyAlignment="1">
      <alignment vertical="center"/>
    </xf>
    <xf numFmtId="3" fontId="40" fillId="14" borderId="25" xfId="0" applyNumberFormat="1" applyFont="1" applyFill="1" applyBorder="1" applyAlignment="1">
      <alignment horizontal="right" vertical="center"/>
    </xf>
    <xf numFmtId="0" fontId="40" fillId="0" borderId="25" xfId="0" applyFont="1" applyBorder="1" applyAlignment="1">
      <alignment vertical="center"/>
    </xf>
    <xf numFmtId="166" fontId="42" fillId="0" borderId="25" xfId="0" applyNumberFormat="1" applyFont="1" applyBorder="1" applyAlignment="1">
      <alignment horizontal="center" vertical="center"/>
    </xf>
    <xf numFmtId="0" fontId="40" fillId="0" borderId="27" xfId="0" applyFont="1" applyBorder="1" applyAlignment="1">
      <alignment vertical="center" wrapText="1"/>
    </xf>
    <xf numFmtId="3" fontId="40" fillId="14" borderId="27" xfId="0" applyNumberFormat="1" applyFont="1" applyFill="1" applyBorder="1" applyAlignment="1">
      <alignment vertical="center"/>
    </xf>
    <xf numFmtId="166" fontId="42" fillId="0" borderId="27" xfId="0" applyNumberFormat="1" applyFont="1" applyBorder="1" applyAlignment="1">
      <alignment horizontal="center" vertical="center"/>
    </xf>
    <xf numFmtId="0" fontId="40" fillId="0" borderId="25" xfId="0" applyFont="1" applyBorder="1" applyAlignment="1">
      <alignment vertical="center" wrapText="1"/>
    </xf>
    <xf numFmtId="0" fontId="40" fillId="14" borderId="25" xfId="0" applyFont="1" applyFill="1" applyBorder="1" applyAlignment="1">
      <alignment vertical="center"/>
    </xf>
    <xf numFmtId="0" fontId="40" fillId="0" borderId="25" xfId="0" applyFont="1" applyBorder="1" applyAlignment="1">
      <alignment horizontal="left" vertical="center"/>
    </xf>
    <xf numFmtId="167" fontId="40" fillId="14" borderId="25" xfId="8" applyNumberFormat="1" applyFont="1" applyFill="1" applyBorder="1" applyAlignment="1">
      <alignment horizontal="right" vertical="center"/>
    </xf>
    <xf numFmtId="0" fontId="40" fillId="0" borderId="25" xfId="0" applyFont="1" applyBorder="1" applyAlignment="1">
      <alignment horizontal="left" vertical="center" wrapText="1"/>
    </xf>
    <xf numFmtId="166" fontId="41" fillId="0" borderId="25" xfId="0" applyNumberFormat="1" applyFont="1" applyBorder="1" applyAlignment="1">
      <alignment horizontal="center" vertical="center"/>
    </xf>
    <xf numFmtId="0" fontId="40" fillId="0" borderId="25" xfId="0" applyFont="1" applyBorder="1" applyAlignment="1">
      <alignment horizontal="justify" vertical="center"/>
    </xf>
    <xf numFmtId="166" fontId="41" fillId="0" borderId="27" xfId="0" applyNumberFormat="1" applyFont="1" applyBorder="1" applyAlignment="1">
      <alignment horizontal="center" vertical="center"/>
    </xf>
    <xf numFmtId="0" fontId="40" fillId="14" borderId="0" xfId="0" applyFont="1" applyFill="1" applyBorder="1" applyAlignment="1">
      <alignment vertical="center"/>
    </xf>
    <xf numFmtId="166" fontId="41" fillId="0" borderId="0" xfId="0" applyNumberFormat="1" applyFont="1" applyBorder="1" applyAlignment="1">
      <alignment horizontal="center" vertical="center"/>
    </xf>
    <xf numFmtId="168" fontId="40" fillId="14" borderId="25" xfId="8" applyNumberFormat="1" applyFont="1" applyFill="1" applyBorder="1" applyAlignment="1">
      <alignment horizontal="center" vertical="center"/>
    </xf>
    <xf numFmtId="167" fontId="38" fillId="14" borderId="25" xfId="0" applyNumberFormat="1" applyFont="1" applyFill="1" applyBorder="1" applyAlignment="1">
      <alignment vertical="center"/>
    </xf>
    <xf numFmtId="167" fontId="38" fillId="14" borderId="25" xfId="8" applyNumberFormat="1" applyFont="1" applyFill="1" applyBorder="1" applyAlignment="1">
      <alignment horizontal="right" vertical="center"/>
    </xf>
    <xf numFmtId="0" fontId="38" fillId="0" borderId="24" xfId="0" applyFont="1" applyBorder="1" applyAlignment="1">
      <alignment horizontal="justify" vertical="center"/>
    </xf>
    <xf numFmtId="1" fontId="40" fillId="14" borderId="25" xfId="8" applyNumberFormat="1" applyFont="1" applyFill="1" applyBorder="1" applyAlignment="1">
      <alignment horizontal="right" vertical="center"/>
    </xf>
    <xf numFmtId="168" fontId="40" fillId="0" borderId="25" xfId="0" applyNumberFormat="1" applyFont="1" applyBorder="1" applyAlignment="1">
      <alignment horizontal="center" vertical="center"/>
    </xf>
    <xf numFmtId="0" fontId="40" fillId="0" borderId="25" xfId="0" applyFont="1" applyBorder="1" applyAlignment="1">
      <alignment horizontal="right" vertical="center"/>
    </xf>
    <xf numFmtId="167" fontId="40" fillId="14" borderId="25" xfId="8" applyNumberFormat="1" applyFont="1" applyFill="1" applyBorder="1" applyAlignment="1">
      <alignment vertical="center"/>
    </xf>
    <xf numFmtId="43" fontId="41" fillId="0" borderId="27" xfId="8" applyFont="1" applyBorder="1" applyAlignment="1">
      <alignment horizontal="right" vertical="center"/>
    </xf>
    <xf numFmtId="3" fontId="40" fillId="14" borderId="25" xfId="0" applyNumberFormat="1" applyFont="1" applyFill="1" applyBorder="1" applyAlignment="1">
      <alignment vertical="center"/>
    </xf>
    <xf numFmtId="0" fontId="40" fillId="14" borderId="25" xfId="0" applyFont="1" applyFill="1" applyBorder="1" applyAlignment="1">
      <alignment horizontal="right" vertical="center"/>
    </xf>
    <xf numFmtId="3" fontId="41" fillId="0" borderId="25" xfId="0" applyNumberFormat="1" applyFont="1" applyBorder="1" applyAlignment="1">
      <alignment vertical="center"/>
    </xf>
    <xf numFmtId="168" fontId="43" fillId="0" borderId="25" xfId="0" applyNumberFormat="1" applyFont="1" applyBorder="1" applyAlignment="1">
      <alignment horizontal="center" vertical="center"/>
    </xf>
    <xf numFmtId="167" fontId="38" fillId="14" borderId="25" xfId="0" applyNumberFormat="1" applyFont="1" applyFill="1" applyBorder="1" applyAlignment="1">
      <alignment horizontal="right" vertical="center"/>
    </xf>
    <xf numFmtId="0" fontId="38" fillId="0" borderId="25" xfId="0" applyFont="1" applyBorder="1" applyAlignment="1">
      <alignment horizontal="right" vertical="center"/>
    </xf>
    <xf numFmtId="3" fontId="38" fillId="0" borderId="23" xfId="0" applyNumberFormat="1" applyFont="1" applyBorder="1" applyAlignment="1">
      <alignment horizontal="right" vertical="center"/>
    </xf>
    <xf numFmtId="3" fontId="42" fillId="0" borderId="23" xfId="0" applyNumberFormat="1" applyFont="1" applyBorder="1" applyAlignment="1">
      <alignment horizontal="center" vertical="center"/>
    </xf>
    <xf numFmtId="3" fontId="38" fillId="0" borderId="25" xfId="0" applyNumberFormat="1" applyFont="1" applyBorder="1" applyAlignment="1">
      <alignment horizontal="center" vertical="center"/>
    </xf>
    <xf numFmtId="0" fontId="40" fillId="15" borderId="27" xfId="0" applyFont="1" applyFill="1" applyBorder="1" applyAlignment="1">
      <alignment horizontal="left" vertical="center" wrapText="1"/>
    </xf>
    <xf numFmtId="166" fontId="40" fillId="14" borderId="27" xfId="8" applyNumberFormat="1" applyFont="1" applyFill="1" applyBorder="1" applyAlignment="1">
      <alignment horizontal="right" vertical="center" wrapText="1"/>
    </xf>
    <xf numFmtId="0" fontId="40" fillId="15" borderId="25" xfId="0" applyFont="1" applyFill="1" applyBorder="1" applyAlignment="1">
      <alignment horizontal="left" vertical="center" wrapText="1"/>
    </xf>
    <xf numFmtId="166" fontId="40" fillId="14" borderId="25" xfId="8" applyNumberFormat="1" applyFont="1" applyFill="1" applyBorder="1" applyAlignment="1">
      <alignment horizontal="right" vertical="center" wrapText="1"/>
    </xf>
    <xf numFmtId="166" fontId="42" fillId="0" borderId="25" xfId="0" applyNumberFormat="1" applyFont="1" applyBorder="1" applyAlignment="1">
      <alignment horizontal="center" vertical="center" wrapText="1"/>
    </xf>
    <xf numFmtId="166" fontId="40" fillId="14" borderId="25" xfId="0" applyNumberFormat="1" applyFont="1" applyFill="1" applyBorder="1" applyAlignment="1">
      <alignment horizontal="right" vertical="center" wrapText="1"/>
    </xf>
    <xf numFmtId="0" fontId="40" fillId="0" borderId="25" xfId="0" applyFont="1" applyBorder="1" applyAlignment="1">
      <alignment horizontal="justify" vertical="center" wrapText="1"/>
    </xf>
    <xf numFmtId="166" fontId="40" fillId="14" borderId="27" xfId="0" applyNumberFormat="1" applyFont="1" applyFill="1" applyBorder="1" applyAlignment="1">
      <alignment vertical="center"/>
    </xf>
    <xf numFmtId="0" fontId="40" fillId="0" borderId="27" xfId="0" applyFont="1" applyBorder="1" applyAlignment="1">
      <alignment horizontal="left" vertical="center" wrapText="1"/>
    </xf>
    <xf numFmtId="0" fontId="42" fillId="15" borderId="25" xfId="0" applyFont="1" applyFill="1" applyBorder="1" applyAlignment="1">
      <alignment horizontal="left" vertical="center" wrapText="1"/>
    </xf>
    <xf numFmtId="166" fontId="40" fillId="14" borderId="25" xfId="0" applyNumberFormat="1" applyFont="1" applyFill="1" applyBorder="1" applyAlignment="1">
      <alignment vertical="center"/>
    </xf>
    <xf numFmtId="0" fontId="40" fillId="15" borderId="0" xfId="0" applyFont="1" applyFill="1" applyAlignment="1">
      <alignment horizontal="left" vertical="center" wrapText="1"/>
    </xf>
    <xf numFmtId="166" fontId="40" fillId="14" borderId="0" xfId="8" applyNumberFormat="1" applyFont="1" applyFill="1" applyBorder="1" applyAlignment="1">
      <alignment horizontal="right" vertical="center" wrapText="1"/>
    </xf>
    <xf numFmtId="0" fontId="40" fillId="15" borderId="0" xfId="0" applyFont="1" applyFill="1" applyBorder="1" applyAlignment="1">
      <alignment vertical="center" wrapText="1"/>
    </xf>
    <xf numFmtId="166" fontId="40" fillId="14" borderId="0" xfId="8" applyNumberFormat="1" applyFont="1" applyFill="1" applyAlignment="1">
      <alignment horizontal="right" vertical="center" wrapText="1"/>
    </xf>
    <xf numFmtId="0" fontId="40" fillId="0" borderId="0" xfId="0" applyFont="1"/>
    <xf numFmtId="0" fontId="40" fillId="15" borderId="0" xfId="0" applyFont="1" applyFill="1" applyAlignment="1">
      <alignment vertical="center" wrapText="1"/>
    </xf>
    <xf numFmtId="0" fontId="40" fillId="15" borderId="27" xfId="0" applyFont="1" applyFill="1" applyBorder="1" applyAlignment="1">
      <alignment vertical="center" wrapText="1"/>
    </xf>
    <xf numFmtId="166" fontId="40" fillId="14" borderId="0" xfId="0" applyNumberFormat="1" applyFont="1" applyFill="1" applyBorder="1" applyAlignment="1">
      <alignment horizontal="right" vertical="center" wrapText="1"/>
    </xf>
    <xf numFmtId="0" fontId="40" fillId="15" borderId="25" xfId="0" applyFont="1" applyFill="1" applyBorder="1" applyAlignment="1">
      <alignment vertical="center" wrapText="1"/>
    </xf>
    <xf numFmtId="0" fontId="44" fillId="15" borderId="25" xfId="0" applyFont="1" applyFill="1" applyBorder="1" applyAlignment="1">
      <alignment horizontal="left" vertical="center" wrapText="1"/>
    </xf>
    <xf numFmtId="166" fontId="44" fillId="14" borderId="25" xfId="8" applyNumberFormat="1" applyFont="1" applyFill="1" applyBorder="1" applyAlignment="1">
      <alignment horizontal="right" vertical="center" wrapText="1"/>
    </xf>
    <xf numFmtId="166" fontId="44" fillId="14" borderId="25" xfId="0" applyNumberFormat="1" applyFont="1" applyFill="1" applyBorder="1" applyAlignment="1">
      <alignment horizontal="right" vertical="center" wrapText="1"/>
    </xf>
    <xf numFmtId="0" fontId="0" fillId="0" borderId="0" xfId="0" applyFill="1"/>
    <xf numFmtId="3" fontId="14" fillId="3" borderId="18" xfId="3" applyNumberFormat="1" applyFont="1" applyFill="1" applyBorder="1" applyAlignment="1" applyProtection="1">
      <alignment horizontal="center" vertical="center" wrapText="1"/>
    </xf>
    <xf numFmtId="3" fontId="14" fillId="3" borderId="6" xfId="3" applyNumberFormat="1" applyFont="1" applyFill="1"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7" fillId="8" borderId="1" xfId="0" applyNumberFormat="1" applyFont="1" applyFill="1" applyBorder="1" applyAlignment="1" applyProtection="1">
      <alignment vertical="center" shrinkToFit="1"/>
    </xf>
    <xf numFmtId="3" fontId="35" fillId="8"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36" fillId="8" borderId="1" xfId="0" applyNumberFormat="1" applyFont="1" applyFill="1" applyBorder="1" applyAlignment="1" applyProtection="1">
      <alignment vertical="center" shrinkToFit="1"/>
    </xf>
    <xf numFmtId="3" fontId="4" fillId="0" borderId="0" xfId="0" applyNumberFormat="1" applyFont="1" applyProtection="1"/>
    <xf numFmtId="3" fontId="3" fillId="3" borderId="14" xfId="0" applyNumberFormat="1" applyFont="1" applyFill="1" applyBorder="1" applyAlignment="1" applyProtection="1">
      <alignment horizontal="center" vertical="center" wrapText="1"/>
    </xf>
    <xf numFmtId="3" fontId="3" fillId="3" borderId="13" xfId="0" applyNumberFormat="1" applyFont="1" applyFill="1" applyBorder="1" applyAlignment="1" applyProtection="1">
      <alignment horizontal="center" vertical="center" wrapText="1"/>
    </xf>
    <xf numFmtId="3" fontId="3" fillId="3" borderId="12" xfId="0" applyNumberFormat="1" applyFont="1" applyFill="1" applyBorder="1" applyAlignment="1" applyProtection="1">
      <alignment horizontal="center" vertical="center" wrapText="1"/>
    </xf>
    <xf numFmtId="3" fontId="35" fillId="8" borderId="10" xfId="0" applyNumberFormat="1" applyFont="1" applyFill="1" applyBorder="1" applyAlignment="1" applyProtection="1">
      <alignment horizontal="right" vertical="center" shrinkToFit="1"/>
    </xf>
    <xf numFmtId="3" fontId="4" fillId="0" borderId="10" xfId="0" applyNumberFormat="1" applyFont="1" applyFill="1" applyBorder="1" applyAlignment="1" applyProtection="1">
      <alignment horizontal="right" vertical="center" shrinkToFit="1"/>
      <protection locked="0"/>
    </xf>
    <xf numFmtId="3" fontId="4" fillId="0" borderId="17" xfId="0" applyNumberFormat="1" applyFont="1" applyFill="1" applyBorder="1" applyAlignment="1" applyProtection="1">
      <alignment horizontal="right" vertical="center" shrinkToFit="1"/>
      <protection locked="0"/>
    </xf>
    <xf numFmtId="3" fontId="36" fillId="8" borderId="11" xfId="0" applyNumberFormat="1" applyFont="1" applyFill="1" applyBorder="1" applyAlignment="1" applyProtection="1">
      <alignment horizontal="right" vertical="center" shrinkToFit="1"/>
    </xf>
    <xf numFmtId="3" fontId="36" fillId="8" borderId="10" xfId="0" applyNumberFormat="1" applyFont="1" applyFill="1" applyBorder="1" applyAlignment="1" applyProtection="1">
      <alignment horizontal="right" vertical="center" shrinkToFit="1"/>
    </xf>
    <xf numFmtId="3" fontId="4" fillId="0" borderId="0" xfId="3" applyNumberFormat="1" applyFont="1" applyProtection="1"/>
    <xf numFmtId="3" fontId="3" fillId="3" borderId="1" xfId="3" applyNumberFormat="1" applyFont="1" applyFill="1" applyBorder="1" applyAlignment="1" applyProtection="1">
      <alignment horizontal="center" vertical="center" wrapText="1"/>
    </xf>
    <xf numFmtId="3" fontId="3" fillId="3" borderId="1" xfId="0" applyNumberFormat="1" applyFont="1" applyFill="1" applyBorder="1" applyAlignment="1" applyProtection="1">
      <alignment horizontal="center" vertical="center" wrapText="1"/>
    </xf>
    <xf numFmtId="3" fontId="11" fillId="6" borderId="1" xfId="0" applyNumberFormat="1" applyFont="1" applyFill="1" applyBorder="1" applyAlignment="1" applyProtection="1">
      <alignment horizontal="right" vertical="center" shrinkToFit="1"/>
    </xf>
    <xf numFmtId="3" fontId="4" fillId="0" borderId="22" xfId="0" applyNumberFormat="1" applyFont="1" applyFill="1" applyBorder="1" applyAlignment="1" applyProtection="1">
      <alignment horizontal="right" vertical="center" shrinkToFit="1"/>
      <protection locked="0"/>
    </xf>
    <xf numFmtId="3" fontId="11" fillId="6" borderId="1" xfId="0" applyNumberFormat="1" applyFont="1" applyFill="1" applyBorder="1" applyAlignment="1" applyProtection="1">
      <alignment horizontal="right" vertical="center" shrinkToFit="1"/>
      <protection locked="0"/>
    </xf>
    <xf numFmtId="0" fontId="4" fillId="0" borderId="0" xfId="3" applyFont="1" applyAlignment="1">
      <alignment horizontal="justify" vertical="justify" wrapText="1"/>
    </xf>
    <xf numFmtId="0" fontId="18" fillId="9" borderId="15" xfId="0" applyFont="1" applyFill="1" applyBorder="1" applyAlignment="1">
      <alignment vertical="center"/>
    </xf>
    <xf numFmtId="0" fontId="18" fillId="9" borderId="2" xfId="0" applyFont="1" applyFill="1" applyBorder="1" applyAlignment="1">
      <alignment vertical="center"/>
    </xf>
    <xf numFmtId="0" fontId="21" fillId="9" borderId="19" xfId="0" applyFont="1" applyFill="1" applyBorder="1" applyAlignment="1">
      <alignment horizontal="center" vertical="center"/>
    </xf>
    <xf numFmtId="0" fontId="21" fillId="9" borderId="0" xfId="0" applyFont="1" applyFill="1" applyBorder="1" applyAlignment="1">
      <alignment horizontal="center" vertical="center"/>
    </xf>
    <xf numFmtId="0" fontId="21" fillId="9" borderId="20" xfId="0" applyFont="1" applyFill="1" applyBorder="1" applyAlignment="1">
      <alignment horizontal="center" vertical="center"/>
    </xf>
    <xf numFmtId="0" fontId="3" fillId="9" borderId="19" xfId="0" applyFont="1" applyFill="1" applyBorder="1" applyAlignment="1">
      <alignment vertical="center" wrapText="1"/>
    </xf>
    <xf numFmtId="0" fontId="3" fillId="9" borderId="0" xfId="0" applyFont="1" applyFill="1" applyBorder="1" applyAlignment="1">
      <alignment vertical="center" wrapText="1"/>
    </xf>
    <xf numFmtId="14" fontId="3" fillId="10" borderId="4" xfId="0" applyNumberFormat="1" applyFont="1" applyFill="1" applyBorder="1" applyAlignment="1" applyProtection="1">
      <alignment horizontal="center" vertical="center"/>
      <protection locked="0"/>
    </xf>
    <xf numFmtId="14" fontId="3" fillId="10" borderId="5"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2" fillId="9" borderId="0" xfId="0" applyFont="1" applyFill="1" applyBorder="1" applyAlignment="1">
      <alignment wrapText="1"/>
    </xf>
    <xf numFmtId="0" fontId="22" fillId="9" borderId="0" xfId="0" applyFont="1" applyFill="1" applyBorder="1" applyAlignment="1">
      <alignment vertical="center" wrapText="1"/>
    </xf>
    <xf numFmtId="0" fontId="22" fillId="9" borderId="0" xfId="0" applyFont="1" applyFill="1" applyBorder="1"/>
    <xf numFmtId="0" fontId="20" fillId="9" borderId="19" xfId="0" applyFont="1" applyFill="1" applyBorder="1" applyAlignment="1">
      <alignment horizontal="center" vertical="center" wrapText="1"/>
    </xf>
    <xf numFmtId="0" fontId="20" fillId="9" borderId="0" xfId="0" applyFont="1" applyFill="1" applyBorder="1" applyAlignment="1">
      <alignment horizontal="center" vertical="center" wrapText="1"/>
    </xf>
    <xf numFmtId="0" fontId="4" fillId="9" borderId="19"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4" xfId="0" applyNumberFormat="1" applyFont="1" applyFill="1" applyBorder="1" applyAlignment="1" applyProtection="1">
      <alignment horizontal="center" vertical="center"/>
      <protection locked="0"/>
    </xf>
    <xf numFmtId="49" fontId="3" fillId="10" borderId="5" xfId="0" applyNumberFormat="1" applyFont="1" applyFill="1" applyBorder="1" applyAlignment="1" applyProtection="1">
      <alignment horizontal="center" vertical="center"/>
      <protection locked="0"/>
    </xf>
    <xf numFmtId="0" fontId="4" fillId="9" borderId="0" xfId="0" applyFont="1" applyFill="1" applyBorder="1" applyAlignment="1">
      <alignment horizontal="left" vertical="top" wrapText="1"/>
    </xf>
    <xf numFmtId="0" fontId="4" fillId="9" borderId="20" xfId="0" applyFont="1" applyFill="1" applyBorder="1" applyAlignment="1">
      <alignment horizontal="left" vertical="top" wrapText="1"/>
    </xf>
    <xf numFmtId="0" fontId="3" fillId="10" borderId="4" xfId="0" applyFont="1" applyFill="1" applyBorder="1" applyAlignment="1" applyProtection="1">
      <alignment horizontal="center" vertical="center"/>
      <protection locked="0"/>
    </xf>
    <xf numFmtId="0" fontId="3" fillId="10" borderId="5" xfId="0" applyFont="1" applyFill="1" applyBorder="1" applyAlignment="1" applyProtection="1">
      <alignment horizontal="center" vertical="center"/>
      <protection locked="0"/>
    </xf>
    <xf numFmtId="0" fontId="23" fillId="9" borderId="19" xfId="0" applyFont="1" applyFill="1" applyBorder="1" applyAlignment="1">
      <alignment vertical="center"/>
    </xf>
    <xf numFmtId="0" fontId="23" fillId="9" borderId="0" xfId="0" applyFont="1" applyFill="1" applyBorder="1" applyAlignment="1">
      <alignment vertical="center"/>
    </xf>
    <xf numFmtId="0" fontId="4" fillId="9" borderId="19" xfId="0" applyFont="1" applyFill="1" applyBorder="1" applyAlignment="1">
      <alignment horizontal="right" vertical="center" wrapText="1"/>
    </xf>
    <xf numFmtId="0" fontId="22" fillId="9" borderId="19" xfId="0" applyFont="1" applyFill="1" applyBorder="1" applyAlignment="1">
      <alignment wrapText="1"/>
    </xf>
    <xf numFmtId="0" fontId="4" fillId="9" borderId="20" xfId="0" applyFont="1" applyFill="1" applyBorder="1" applyAlignment="1">
      <alignment horizontal="right" vertical="center" wrapText="1"/>
    </xf>
    <xf numFmtId="0" fontId="4" fillId="9" borderId="19"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vertical="center"/>
      <protection locked="0"/>
    </xf>
    <xf numFmtId="0" fontId="3" fillId="10" borderId="5" xfId="0" applyFont="1" applyFill="1" applyBorder="1" applyAlignment="1" applyProtection="1">
      <alignment vertical="center"/>
      <protection locked="0"/>
    </xf>
    <xf numFmtId="0" fontId="22" fillId="10" borderId="4" xfId="0" applyFont="1" applyFill="1" applyBorder="1" applyProtection="1">
      <protection locked="0"/>
    </xf>
    <xf numFmtId="0" fontId="22" fillId="10" borderId="3" xfId="0" applyFont="1" applyFill="1" applyBorder="1" applyProtection="1">
      <protection locked="0"/>
    </xf>
    <xf numFmtId="0" fontId="22" fillId="10" borderId="5" xfId="0" applyFont="1" applyFill="1" applyBorder="1" applyProtection="1">
      <protection locked="0"/>
    </xf>
    <xf numFmtId="0" fontId="3" fillId="10" borderId="4" xfId="0" applyFont="1" applyFill="1" applyBorder="1" applyAlignment="1" applyProtection="1">
      <alignment horizontal="right" vertical="center"/>
      <protection locked="0"/>
    </xf>
    <xf numFmtId="0" fontId="3" fillId="10" borderId="3" xfId="0" applyFont="1" applyFill="1" applyBorder="1" applyAlignment="1" applyProtection="1">
      <alignment horizontal="right" vertical="center"/>
      <protection locked="0"/>
    </xf>
    <xf numFmtId="0" fontId="4" fillId="9" borderId="0" xfId="0" applyFont="1" applyFill="1" applyBorder="1" applyAlignment="1">
      <alignment vertical="center"/>
    </xf>
    <xf numFmtId="0" fontId="22" fillId="9" borderId="0" xfId="0" applyFont="1" applyFill="1" applyBorder="1" applyAlignment="1">
      <alignment vertical="center"/>
    </xf>
    <xf numFmtId="0" fontId="22" fillId="9" borderId="20" xfId="0" applyFont="1" applyFill="1" applyBorder="1" applyAlignment="1">
      <alignment vertical="center"/>
    </xf>
    <xf numFmtId="0" fontId="4" fillId="9" borderId="19" xfId="0" applyFont="1" applyFill="1" applyBorder="1" applyAlignment="1">
      <alignment horizontal="center" vertical="center"/>
    </xf>
    <xf numFmtId="0" fontId="4" fillId="9" borderId="0" xfId="0" applyFont="1" applyFill="1" applyBorder="1" applyAlignment="1">
      <alignment horizontal="center" vertical="center"/>
    </xf>
    <xf numFmtId="0" fontId="28" fillId="9" borderId="0" xfId="0" applyFont="1" applyFill="1" applyBorder="1" applyAlignment="1">
      <alignment vertical="center"/>
    </xf>
    <xf numFmtId="0" fontId="28" fillId="9" borderId="20" xfId="0" applyFont="1" applyFill="1" applyBorder="1" applyAlignment="1">
      <alignment vertical="center"/>
    </xf>
    <xf numFmtId="0" fontId="4" fillId="9" borderId="0" xfId="0" applyFont="1" applyFill="1" applyBorder="1" applyAlignment="1">
      <alignment horizontal="right" vertical="center" wrapText="1"/>
    </xf>
    <xf numFmtId="0" fontId="3" fillId="10" borderId="5" xfId="0" applyFont="1" applyFill="1" applyBorder="1" applyAlignment="1" applyProtection="1">
      <alignment horizontal="right" vertical="center"/>
      <protection locked="0"/>
    </xf>
    <xf numFmtId="0" fontId="4" fillId="9" borderId="19" xfId="0" applyFont="1" applyFill="1" applyBorder="1" applyAlignment="1">
      <alignment horizontal="left" vertical="center"/>
    </xf>
    <xf numFmtId="0" fontId="4" fillId="9" borderId="0" xfId="0" applyFont="1" applyFill="1" applyBorder="1" applyAlignment="1">
      <alignment horizontal="left" vertical="center"/>
    </xf>
    <xf numFmtId="0" fontId="22" fillId="9" borderId="0" xfId="0" applyFont="1" applyFill="1" applyBorder="1" applyAlignment="1">
      <alignment vertical="top"/>
    </xf>
    <xf numFmtId="0" fontId="4" fillId="9" borderId="19" xfId="0" applyFont="1" applyFill="1" applyBorder="1" applyAlignment="1">
      <alignment horizontal="right" vertical="top" wrapText="1"/>
    </xf>
    <xf numFmtId="0" fontId="4" fillId="9" borderId="0" xfId="0" applyFont="1" applyFill="1" applyBorder="1" applyAlignment="1">
      <alignment horizontal="right" vertical="top" wrapText="1"/>
    </xf>
    <xf numFmtId="0" fontId="4" fillId="9" borderId="2" xfId="0" applyFont="1" applyFill="1" applyBorder="1" applyAlignment="1">
      <alignment horizontal="left" vertical="center" wrapText="1"/>
    </xf>
    <xf numFmtId="0" fontId="22" fillId="9" borderId="0" xfId="0" applyFont="1" applyFill="1" applyBorder="1" applyAlignment="1">
      <alignment vertical="top" wrapText="1"/>
    </xf>
    <xf numFmtId="0" fontId="22" fillId="10" borderId="4" xfId="0" applyFont="1" applyFill="1" applyBorder="1" applyAlignment="1" applyProtection="1">
      <alignment vertical="center"/>
      <protection locked="0"/>
    </xf>
    <xf numFmtId="0" fontId="22" fillId="10" borderId="3" xfId="0" applyFont="1" applyFill="1" applyBorder="1" applyAlignment="1" applyProtection="1">
      <alignment vertical="center"/>
      <protection locked="0"/>
    </xf>
    <xf numFmtId="0" fontId="22" fillId="10" borderId="5" xfId="0" applyFont="1" applyFill="1" applyBorder="1" applyAlignment="1" applyProtection="1">
      <alignment vertical="center"/>
      <protection locked="0"/>
    </xf>
    <xf numFmtId="0" fontId="4" fillId="9" borderId="7" xfId="0" applyFont="1" applyFill="1" applyBorder="1" applyAlignment="1">
      <alignment horizontal="left" vertical="center" wrapText="1"/>
    </xf>
    <xf numFmtId="49" fontId="3" fillId="10" borderId="4" xfId="0" applyNumberFormat="1" applyFont="1" applyFill="1" applyBorder="1" applyAlignment="1" applyProtection="1">
      <alignment vertical="center"/>
      <protection locked="0"/>
    </xf>
    <xf numFmtId="49" fontId="3" fillId="10" borderId="3" xfId="0" applyNumberFormat="1" applyFont="1" applyFill="1" applyBorder="1" applyAlignment="1" applyProtection="1">
      <alignment vertical="center"/>
      <protection locked="0"/>
    </xf>
    <xf numFmtId="49" fontId="3" fillId="10" borderId="5" xfId="0" applyNumberFormat="1" applyFont="1" applyFill="1" applyBorder="1" applyAlignment="1" applyProtection="1">
      <alignment vertical="center"/>
      <protection locked="0"/>
    </xf>
    <xf numFmtId="0" fontId="4" fillId="9" borderId="20" xfId="0" applyFont="1" applyFill="1" applyBorder="1" applyAlignment="1">
      <alignment horizontal="center" vertical="center"/>
    </xf>
    <xf numFmtId="0" fontId="45" fillId="10" borderId="4" xfId="9" applyFill="1" applyBorder="1" applyAlignment="1" applyProtection="1">
      <alignment vertical="center"/>
      <protection locked="0"/>
    </xf>
    <xf numFmtId="49" fontId="3" fillId="8" borderId="10" xfId="0" applyNumberFormat="1" applyFont="1" applyFill="1" applyBorder="1" applyAlignment="1" applyProtection="1">
      <alignment horizontal="left" vertical="center" wrapText="1"/>
    </xf>
    <xf numFmtId="49" fontId="3" fillId="8" borderId="11" xfId="0" applyNumberFormat="1" applyFont="1" applyFill="1" applyBorder="1" applyAlignment="1" applyProtection="1">
      <alignment horizontal="left" vertical="center" wrapText="1"/>
    </xf>
    <xf numFmtId="49" fontId="4" fillId="8" borderId="11" xfId="0" applyNumberFormat="1" applyFont="1" applyFill="1" applyBorder="1" applyAlignment="1" applyProtection="1">
      <alignment horizontal="left" vertical="center" wrapText="1"/>
    </xf>
    <xf numFmtId="49" fontId="4" fillId="0" borderId="10" xfId="0" applyNumberFormat="1" applyFont="1" applyBorder="1" applyAlignment="1" applyProtection="1">
      <alignment horizontal="left" vertical="center" wrapText="1" indent="1"/>
    </xf>
    <xf numFmtId="0" fontId="3" fillId="4" borderId="9"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49" fontId="3" fillId="8" borderId="10" xfId="0" applyNumberFormat="1" applyFont="1" applyFill="1" applyBorder="1" applyAlignment="1" applyProtection="1">
      <alignment horizontal="left" vertical="center" wrapText="1" indent="1"/>
    </xf>
    <xf numFmtId="49" fontId="4" fillId="8" borderId="10" xfId="0" applyNumberFormat="1" applyFont="1" applyFill="1" applyBorder="1" applyAlignment="1" applyProtection="1">
      <alignment horizontal="left" vertical="center" wrapText="1" indent="1"/>
    </xf>
    <xf numFmtId="49" fontId="3" fillId="0" borderId="10" xfId="0" applyNumberFormat="1" applyFont="1" applyBorder="1" applyAlignment="1" applyProtection="1">
      <alignment horizontal="left" vertical="center" wrapText="1" indent="1"/>
    </xf>
    <xf numFmtId="0" fontId="11"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4" fillId="8"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49" fontId="3"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top" wrapText="1" indent="1"/>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indent="1"/>
    </xf>
    <xf numFmtId="49" fontId="3" fillId="8" borderId="1" xfId="0" applyNumberFormat="1"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3" fontId="4" fillId="0" borderId="1" xfId="0" applyNumberFormat="1" applyFont="1" applyBorder="1" applyAlignment="1" applyProtection="1">
      <alignment horizontal="left" vertical="center" wrapText="1"/>
    </xf>
    <xf numFmtId="3" fontId="11" fillId="7" borderId="1" xfId="0" applyNumberFormat="1" applyFont="1" applyFill="1" applyBorder="1" applyAlignment="1" applyProtection="1">
      <alignment horizontal="left" vertical="center" shrinkToFit="1"/>
    </xf>
    <xf numFmtId="3" fontId="4" fillId="7" borderId="1" xfId="0" applyNumberFormat="1"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11" fillId="7" borderId="1" xfId="0" applyFont="1" applyFill="1" applyBorder="1" applyAlignment="1" applyProtection="1">
      <alignment horizontal="left" vertical="center" shrinkToFit="1"/>
    </xf>
    <xf numFmtId="0" fontId="4" fillId="7" borderId="1" xfId="0" applyFont="1" applyFill="1" applyBorder="1" applyAlignment="1" applyProtection="1">
      <alignment horizontal="left" vertical="center" shrinkToFit="1"/>
    </xf>
    <xf numFmtId="3" fontId="3" fillId="0" borderId="1" xfId="0" applyNumberFormat="1" applyFont="1" applyFill="1" applyBorder="1" applyAlignment="1" applyProtection="1">
      <alignment horizontal="left" vertical="center" wrapText="1"/>
    </xf>
    <xf numFmtId="3" fontId="4" fillId="0" borderId="1" xfId="0" applyNumberFormat="1"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3" fontId="3" fillId="0" borderId="1" xfId="0" applyNumberFormat="1" applyFont="1" applyBorder="1" applyAlignment="1" applyProtection="1">
      <alignment horizontal="left" vertical="center" wrapText="1"/>
    </xf>
    <xf numFmtId="0" fontId="14" fillId="8"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8"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8" borderId="1" xfId="0" applyFont="1" applyFill="1" applyBorder="1" applyAlignment="1" applyProtection="1">
      <alignment horizontal="left" vertical="center" wrapText="1"/>
    </xf>
    <xf numFmtId="166" fontId="42" fillId="0" borderId="27" xfId="0" applyNumberFormat="1" applyFont="1" applyBorder="1" applyAlignment="1">
      <alignment horizontal="center" vertical="center" wrapText="1"/>
    </xf>
    <xf numFmtId="166" fontId="42" fillId="0" borderId="0" xfId="0" applyNumberFormat="1" applyFont="1" applyBorder="1" applyAlignment="1">
      <alignment horizontal="center" vertical="center" wrapText="1"/>
    </xf>
    <xf numFmtId="0" fontId="40" fillId="0" borderId="27" xfId="0" applyFont="1" applyBorder="1" applyAlignment="1">
      <alignment horizontal="left" vertical="center" wrapText="1"/>
    </xf>
    <xf numFmtId="0" fontId="40" fillId="0" borderId="0" xfId="0" applyFont="1" applyBorder="1" applyAlignment="1">
      <alignment horizontal="left" vertical="center" wrapText="1"/>
    </xf>
    <xf numFmtId="0" fontId="40" fillId="0" borderId="25" xfId="0" applyFont="1" applyBorder="1" applyAlignment="1">
      <alignment horizontal="left" vertical="center" wrapText="1"/>
    </xf>
    <xf numFmtId="166" fontId="42" fillId="0" borderId="27" xfId="8" applyNumberFormat="1" applyFont="1" applyBorder="1" applyAlignment="1">
      <alignment horizontal="center" vertical="center" wrapText="1"/>
    </xf>
    <xf numFmtId="166" fontId="42" fillId="0" borderId="0" xfId="8" applyNumberFormat="1" applyFont="1" applyBorder="1" applyAlignment="1">
      <alignment horizontal="center" vertical="center" wrapText="1"/>
    </xf>
    <xf numFmtId="166" fontId="42" fillId="0" borderId="25" xfId="8" applyNumberFormat="1" applyFont="1" applyBorder="1" applyAlignment="1">
      <alignment horizontal="center" vertical="center" wrapText="1"/>
    </xf>
    <xf numFmtId="0" fontId="40" fillId="15" borderId="27" xfId="0" applyFont="1" applyFill="1" applyBorder="1" applyAlignment="1">
      <alignment horizontal="left" vertical="center" wrapText="1"/>
    </xf>
    <xf numFmtId="0" fontId="40" fillId="15" borderId="25" xfId="0" applyFont="1" applyFill="1" applyBorder="1" applyAlignment="1">
      <alignment horizontal="left" vertical="center" wrapText="1"/>
    </xf>
    <xf numFmtId="166" fontId="42" fillId="0" borderId="25" xfId="0" applyNumberFormat="1" applyFont="1" applyBorder="1" applyAlignment="1">
      <alignment horizontal="center" vertical="center" wrapText="1"/>
    </xf>
    <xf numFmtId="166" fontId="40" fillId="14" borderId="27" xfId="0" applyNumberFormat="1" applyFont="1" applyFill="1" applyBorder="1" applyAlignment="1">
      <alignment horizontal="right" vertical="center" wrapText="1"/>
    </xf>
    <xf numFmtId="166" fontId="40" fillId="14" borderId="25" xfId="0" applyNumberFormat="1" applyFont="1" applyFill="1" applyBorder="1" applyAlignment="1">
      <alignment horizontal="right" vertical="center" wrapText="1"/>
    </xf>
    <xf numFmtId="3" fontId="40" fillId="14" borderId="27" xfId="0" applyNumberFormat="1" applyFont="1" applyFill="1" applyBorder="1" applyAlignment="1">
      <alignment horizontal="right" vertical="center"/>
    </xf>
    <xf numFmtId="3" fontId="40" fillId="14" borderId="25" xfId="0" applyNumberFormat="1" applyFont="1" applyFill="1" applyBorder="1" applyAlignment="1">
      <alignment horizontal="right" vertical="center"/>
    </xf>
    <xf numFmtId="0" fontId="40" fillId="0" borderId="27" xfId="0" applyFont="1" applyBorder="1" applyAlignment="1">
      <alignment horizontal="left" vertical="center"/>
    </xf>
    <xf numFmtId="0" fontId="40" fillId="0" borderId="25" xfId="0" applyFont="1" applyBorder="1" applyAlignment="1">
      <alignment horizontal="left" vertical="center"/>
    </xf>
    <xf numFmtId="166" fontId="41" fillId="0" borderId="27" xfId="0" applyNumberFormat="1" applyFont="1" applyBorder="1" applyAlignment="1">
      <alignment horizontal="center" vertical="center"/>
    </xf>
    <xf numFmtId="166" fontId="41" fillId="0" borderId="25" xfId="0" applyNumberFormat="1" applyFont="1" applyBorder="1" applyAlignment="1">
      <alignment horizontal="center" vertical="center"/>
    </xf>
    <xf numFmtId="0" fontId="1" fillId="0" borderId="0" xfId="3" applyFont="1" applyAlignment="1">
      <alignment horizontal="center" vertical="top" wrapText="1"/>
    </xf>
    <xf numFmtId="0" fontId="4" fillId="0" borderId="0" xfId="7" applyFont="1" applyAlignment="1">
      <alignment horizontal="justify" vertical="justify" wrapText="1"/>
    </xf>
    <xf numFmtId="0" fontId="4" fillId="0" borderId="0" xfId="3" applyFont="1" applyAlignment="1">
      <alignment horizontal="justify" vertical="justify" wrapText="1"/>
    </xf>
    <xf numFmtId="0" fontId="40" fillId="0" borderId="0" xfId="0" applyFont="1" applyBorder="1" applyAlignment="1">
      <alignment horizontal="left" vertical="center"/>
    </xf>
    <xf numFmtId="3" fontId="40" fillId="14" borderId="0" xfId="0" applyNumberFormat="1" applyFont="1" applyFill="1" applyBorder="1" applyAlignment="1">
      <alignment horizontal="right" vertical="center"/>
    </xf>
    <xf numFmtId="0" fontId="40" fillId="0" borderId="0" xfId="0" applyFont="1" applyAlignment="1">
      <alignment horizontal="left" vertical="center" wrapText="1"/>
    </xf>
    <xf numFmtId="166" fontId="41" fillId="0" borderId="0" xfId="0" applyNumberFormat="1" applyFont="1" applyBorder="1" applyAlignment="1">
      <alignment horizontal="center" vertical="center"/>
    </xf>
    <xf numFmtId="0" fontId="1" fillId="0" borderId="0" xfId="3" applyFont="1" applyAlignment="1"/>
  </cellXfs>
  <cellStyles count="10">
    <cellStyle name="Comma" xfId="8" builtinId="3"/>
    <cellStyle name="Hyperlink" xfId="9" builtinId="8"/>
    <cellStyle name="Hyperlink 2" xfId="2"/>
    <cellStyle name="Normal" xfId="0" builtinId="0"/>
    <cellStyle name="Normal 2" xfId="3"/>
    <cellStyle name="Normal 2 2 2" xfId="5"/>
    <cellStyle name="Normal 2_CEBS 2009 38 Annex 1 (CP06rev2 FINREP templates)" xfId="6"/>
    <cellStyle name="Normal 5 2" xfId="4"/>
    <cellStyle name="Normal_TFI-KI" xfId="7"/>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draginic@erstebank.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zoomScaleNormal="100" workbookViewId="0">
      <selection sqref="A1:J3"/>
    </sheetView>
  </sheetViews>
  <sheetFormatPr defaultRowHeight="12.75" x14ac:dyDescent="0.2"/>
  <cols>
    <col min="1" max="1" width="14.5703125" customWidth="1"/>
    <col min="7" max="7" width="9.7109375" customWidth="1"/>
    <col min="9" max="9" width="12.7109375" customWidth="1"/>
  </cols>
  <sheetData>
    <row r="1" spans="1:11" ht="15.75" x14ac:dyDescent="0.2">
      <c r="A1" s="189"/>
      <c r="B1" s="190"/>
      <c r="C1" s="190"/>
      <c r="D1" s="19"/>
      <c r="E1" s="19"/>
      <c r="F1" s="19"/>
      <c r="G1" s="19"/>
      <c r="H1" s="19"/>
      <c r="I1" s="19"/>
      <c r="J1" s="20"/>
    </row>
    <row r="2" spans="1:11" ht="14.45" customHeight="1" x14ac:dyDescent="0.2">
      <c r="A2" s="191" t="s">
        <v>0</v>
      </c>
      <c r="B2" s="192"/>
      <c r="C2" s="192"/>
      <c r="D2" s="192"/>
      <c r="E2" s="192"/>
      <c r="F2" s="192"/>
      <c r="G2" s="192"/>
      <c r="H2" s="192"/>
      <c r="I2" s="192"/>
      <c r="J2" s="193"/>
    </row>
    <row r="3" spans="1:11" ht="15" x14ac:dyDescent="0.2">
      <c r="A3" s="62"/>
      <c r="B3" s="63"/>
      <c r="C3" s="63"/>
      <c r="D3" s="63"/>
      <c r="E3" s="63"/>
      <c r="F3" s="63"/>
      <c r="G3" s="63"/>
      <c r="H3" s="63"/>
      <c r="I3" s="63"/>
      <c r="J3" s="64"/>
    </row>
    <row r="4" spans="1:11" ht="33.6" customHeight="1" x14ac:dyDescent="0.2">
      <c r="A4" s="194" t="s">
        <v>1</v>
      </c>
      <c r="B4" s="195"/>
      <c r="C4" s="195"/>
      <c r="D4" s="195"/>
      <c r="E4" s="196">
        <v>43466</v>
      </c>
      <c r="F4" s="197"/>
      <c r="G4" s="55" t="s">
        <v>2</v>
      </c>
      <c r="H4" s="196">
        <v>43830</v>
      </c>
      <c r="I4" s="197"/>
      <c r="J4" s="21"/>
    </row>
    <row r="5" spans="1:11" s="67" customFormat="1" ht="10.15" customHeight="1" x14ac:dyDescent="0.25">
      <c r="A5" s="198"/>
      <c r="B5" s="199"/>
      <c r="C5" s="199"/>
      <c r="D5" s="199"/>
      <c r="E5" s="199"/>
      <c r="F5" s="199"/>
      <c r="G5" s="199"/>
      <c r="H5" s="199"/>
      <c r="I5" s="199"/>
      <c r="J5" s="200"/>
    </row>
    <row r="6" spans="1:11" ht="20.45" customHeight="1" x14ac:dyDescent="0.2">
      <c r="A6" s="65"/>
      <c r="B6" s="68" t="s">
        <v>3</v>
      </c>
      <c r="C6" s="66"/>
      <c r="D6" s="66"/>
      <c r="E6" s="79">
        <v>2019</v>
      </c>
      <c r="F6" s="69"/>
      <c r="G6" s="55"/>
      <c r="H6" s="69"/>
      <c r="I6" s="69"/>
      <c r="J6" s="30"/>
    </row>
    <row r="7" spans="1:11" s="71" customFormat="1" ht="10.9" customHeight="1" x14ac:dyDescent="0.2">
      <c r="A7" s="65"/>
      <c r="B7" s="66"/>
      <c r="C7" s="66"/>
      <c r="D7" s="66"/>
      <c r="E7" s="70"/>
      <c r="F7" s="70"/>
      <c r="G7" s="55"/>
      <c r="H7" s="70"/>
      <c r="I7" s="70"/>
      <c r="J7" s="30"/>
    </row>
    <row r="8" spans="1:11" ht="37.9" customHeight="1" x14ac:dyDescent="0.2">
      <c r="A8" s="204" t="s">
        <v>4</v>
      </c>
      <c r="B8" s="205"/>
      <c r="C8" s="205"/>
      <c r="D8" s="205"/>
      <c r="E8" s="205"/>
      <c r="F8" s="205"/>
      <c r="G8" s="205"/>
      <c r="H8" s="205"/>
      <c r="I8" s="205"/>
      <c r="J8" s="22"/>
    </row>
    <row r="9" spans="1:11" ht="14.25" x14ac:dyDescent="0.2">
      <c r="A9" s="23"/>
      <c r="B9" s="52"/>
      <c r="C9" s="52"/>
      <c r="D9" s="52"/>
      <c r="E9" s="202"/>
      <c r="F9" s="202"/>
      <c r="G9" s="203"/>
      <c r="H9" s="203"/>
      <c r="I9" s="58"/>
      <c r="J9" s="59"/>
    </row>
    <row r="10" spans="1:11" ht="25.9" customHeight="1" x14ac:dyDescent="0.2">
      <c r="A10" s="206" t="s">
        <v>5</v>
      </c>
      <c r="B10" s="207"/>
      <c r="C10" s="208" t="s">
        <v>301</v>
      </c>
      <c r="D10" s="209"/>
      <c r="E10" s="61"/>
      <c r="F10" s="210" t="s">
        <v>6</v>
      </c>
      <c r="G10" s="211"/>
      <c r="H10" s="212" t="s">
        <v>330</v>
      </c>
      <c r="I10" s="213"/>
      <c r="J10" s="24"/>
    </row>
    <row r="11" spans="1:11" ht="15.6" customHeight="1" x14ac:dyDescent="0.2">
      <c r="A11" s="23"/>
      <c r="B11" s="52"/>
      <c r="C11" s="52"/>
      <c r="D11" s="52"/>
      <c r="E11" s="201"/>
      <c r="F11" s="201"/>
      <c r="G11" s="201"/>
      <c r="H11" s="201"/>
      <c r="I11" s="60"/>
      <c r="J11" s="24"/>
    </row>
    <row r="12" spans="1:11" ht="21" customHeight="1" x14ac:dyDescent="0.2">
      <c r="A12" s="216" t="s">
        <v>7</v>
      </c>
      <c r="B12" s="207"/>
      <c r="C12" s="208" t="s">
        <v>302</v>
      </c>
      <c r="D12" s="209"/>
      <c r="E12" s="217"/>
      <c r="F12" s="201"/>
      <c r="G12" s="201"/>
      <c r="H12" s="201"/>
      <c r="I12" s="60"/>
      <c r="J12" s="24"/>
    </row>
    <row r="13" spans="1:11" ht="10.9" customHeight="1" x14ac:dyDescent="0.2">
      <c r="A13" s="61"/>
      <c r="B13" s="60"/>
      <c r="C13" s="52"/>
      <c r="D13" s="52"/>
      <c r="E13" s="203"/>
      <c r="F13" s="203"/>
      <c r="G13" s="203"/>
      <c r="H13" s="203"/>
      <c r="I13" s="52"/>
      <c r="J13" s="25"/>
    </row>
    <row r="14" spans="1:11" ht="22.9" customHeight="1" x14ac:dyDescent="0.2">
      <c r="A14" s="216" t="s">
        <v>8</v>
      </c>
      <c r="B14" s="218"/>
      <c r="C14" s="208">
        <v>23057039320</v>
      </c>
      <c r="D14" s="209"/>
      <c r="E14" s="214"/>
      <c r="F14" s="215"/>
      <c r="G14" s="53" t="s">
        <v>9</v>
      </c>
      <c r="H14" s="212" t="s">
        <v>331</v>
      </c>
      <c r="I14" s="213"/>
      <c r="J14" s="57"/>
      <c r="K14" s="164"/>
    </row>
    <row r="15" spans="1:11" ht="14.45" customHeight="1" x14ac:dyDescent="0.2">
      <c r="A15" s="61"/>
      <c r="B15" s="60"/>
      <c r="C15" s="52"/>
      <c r="D15" s="52"/>
      <c r="E15" s="203"/>
      <c r="F15" s="203"/>
      <c r="G15" s="203"/>
      <c r="H15" s="203"/>
      <c r="I15" s="52"/>
      <c r="J15" s="25"/>
      <c r="K15" s="164"/>
    </row>
    <row r="16" spans="1:11" ht="13.15" customHeight="1" x14ac:dyDescent="0.2">
      <c r="A16" s="216" t="s">
        <v>10</v>
      </c>
      <c r="B16" s="218"/>
      <c r="C16" s="208" t="s">
        <v>333</v>
      </c>
      <c r="D16" s="209"/>
      <c r="E16" s="56"/>
      <c r="F16" s="56"/>
      <c r="G16" s="56"/>
      <c r="H16" s="56"/>
      <c r="I16" s="56"/>
      <c r="J16" s="57"/>
      <c r="K16" s="164"/>
    </row>
    <row r="17" spans="1:11" ht="14.45" customHeight="1" x14ac:dyDescent="0.2">
      <c r="A17" s="219"/>
      <c r="B17" s="220"/>
      <c r="C17" s="220"/>
      <c r="D17" s="220"/>
      <c r="E17" s="220"/>
      <c r="F17" s="220"/>
      <c r="G17" s="220"/>
      <c r="H17" s="220"/>
      <c r="I17" s="220"/>
      <c r="J17" s="221"/>
      <c r="K17" s="164"/>
    </row>
    <row r="18" spans="1:11" x14ac:dyDescent="0.2">
      <c r="A18" s="206" t="s">
        <v>11</v>
      </c>
      <c r="B18" s="207"/>
      <c r="C18" s="222" t="s">
        <v>303</v>
      </c>
      <c r="D18" s="223"/>
      <c r="E18" s="223"/>
      <c r="F18" s="223"/>
      <c r="G18" s="223"/>
      <c r="H18" s="223"/>
      <c r="I18" s="223"/>
      <c r="J18" s="224"/>
    </row>
    <row r="19" spans="1:11" ht="14.25" x14ac:dyDescent="0.2">
      <c r="A19" s="23"/>
      <c r="B19" s="52"/>
      <c r="C19" s="54"/>
      <c r="D19" s="52"/>
      <c r="E19" s="203"/>
      <c r="F19" s="203"/>
      <c r="G19" s="203"/>
      <c r="H19" s="203"/>
      <c r="I19" s="52"/>
      <c r="J19" s="25"/>
    </row>
    <row r="20" spans="1:11" ht="14.25" x14ac:dyDescent="0.2">
      <c r="A20" s="206" t="s">
        <v>12</v>
      </c>
      <c r="B20" s="207"/>
      <c r="C20" s="212">
        <v>51000</v>
      </c>
      <c r="D20" s="213"/>
      <c r="E20" s="203"/>
      <c r="F20" s="203"/>
      <c r="G20" s="222" t="s">
        <v>304</v>
      </c>
      <c r="H20" s="223"/>
      <c r="I20" s="223"/>
      <c r="J20" s="224"/>
    </row>
    <row r="21" spans="1:11" ht="14.25" x14ac:dyDescent="0.2">
      <c r="A21" s="23"/>
      <c r="B21" s="52"/>
      <c r="C21" s="52"/>
      <c r="D21" s="52"/>
      <c r="E21" s="203"/>
      <c r="F21" s="203"/>
      <c r="G21" s="203"/>
      <c r="H21" s="203"/>
      <c r="I21" s="52"/>
      <c r="J21" s="25"/>
    </row>
    <row r="22" spans="1:11" x14ac:dyDescent="0.2">
      <c r="A22" s="206" t="s">
        <v>13</v>
      </c>
      <c r="B22" s="207"/>
      <c r="C22" s="222" t="s">
        <v>305</v>
      </c>
      <c r="D22" s="223"/>
      <c r="E22" s="223"/>
      <c r="F22" s="223"/>
      <c r="G22" s="223"/>
      <c r="H22" s="223"/>
      <c r="I22" s="223"/>
      <c r="J22" s="224"/>
    </row>
    <row r="23" spans="1:11" ht="14.25" x14ac:dyDescent="0.2">
      <c r="A23" s="23"/>
      <c r="B23" s="52"/>
      <c r="C23" s="52"/>
      <c r="D23" s="52"/>
      <c r="E23" s="203"/>
      <c r="F23" s="203"/>
      <c r="G23" s="203"/>
      <c r="H23" s="203"/>
      <c r="I23" s="52"/>
      <c r="J23" s="25"/>
    </row>
    <row r="24" spans="1:11" ht="14.25" x14ac:dyDescent="0.2">
      <c r="A24" s="206" t="s">
        <v>14</v>
      </c>
      <c r="B24" s="207"/>
      <c r="C24" s="225" t="s">
        <v>306</v>
      </c>
      <c r="D24" s="226"/>
      <c r="E24" s="226"/>
      <c r="F24" s="226"/>
      <c r="G24" s="226"/>
      <c r="H24" s="226"/>
      <c r="I24" s="226"/>
      <c r="J24" s="227"/>
    </row>
    <row r="25" spans="1:11" ht="14.25" x14ac:dyDescent="0.2">
      <c r="A25" s="23"/>
      <c r="B25" s="52"/>
      <c r="C25" s="54"/>
      <c r="D25" s="52"/>
      <c r="E25" s="203"/>
      <c r="F25" s="203"/>
      <c r="G25" s="203"/>
      <c r="H25" s="203"/>
      <c r="I25" s="52"/>
      <c r="J25" s="25"/>
    </row>
    <row r="26" spans="1:11" ht="14.25" x14ac:dyDescent="0.2">
      <c r="A26" s="206" t="s">
        <v>15</v>
      </c>
      <c r="B26" s="207"/>
      <c r="C26" s="225" t="s">
        <v>307</v>
      </c>
      <c r="D26" s="226"/>
      <c r="E26" s="226"/>
      <c r="F26" s="226"/>
      <c r="G26" s="226"/>
      <c r="H26" s="226"/>
      <c r="I26" s="226"/>
      <c r="J26" s="227"/>
    </row>
    <row r="27" spans="1:11" ht="13.9" customHeight="1" x14ac:dyDescent="0.2">
      <c r="A27" s="23"/>
      <c r="B27" s="52"/>
      <c r="C27" s="54"/>
      <c r="D27" s="52"/>
      <c r="E27" s="203"/>
      <c r="F27" s="203"/>
      <c r="G27" s="203"/>
      <c r="H27" s="203"/>
      <c r="I27" s="52"/>
      <c r="J27" s="25"/>
    </row>
    <row r="28" spans="1:11" ht="22.9" customHeight="1" x14ac:dyDescent="0.2">
      <c r="A28" s="216" t="s">
        <v>16</v>
      </c>
      <c r="B28" s="207"/>
      <c r="C28" s="34">
        <v>3634</v>
      </c>
      <c r="D28" s="26"/>
      <c r="E28" s="230"/>
      <c r="F28" s="230"/>
      <c r="G28" s="230"/>
      <c r="H28" s="230"/>
      <c r="I28" s="231"/>
      <c r="J28" s="232"/>
      <c r="K28" s="164"/>
    </row>
    <row r="29" spans="1:11" ht="14.25" x14ac:dyDescent="0.2">
      <c r="A29" s="23"/>
      <c r="B29" s="52"/>
      <c r="C29" s="52"/>
      <c r="D29" s="52"/>
      <c r="E29" s="203"/>
      <c r="F29" s="203"/>
      <c r="G29" s="203"/>
      <c r="H29" s="203"/>
      <c r="I29" s="52"/>
      <c r="J29" s="25"/>
    </row>
    <row r="30" spans="1:11" ht="15" x14ac:dyDescent="0.2">
      <c r="A30" s="206" t="s">
        <v>17</v>
      </c>
      <c r="B30" s="207"/>
      <c r="C30" s="80" t="s">
        <v>308</v>
      </c>
      <c r="D30" s="233" t="s">
        <v>18</v>
      </c>
      <c r="E30" s="234"/>
      <c r="F30" s="234"/>
      <c r="G30" s="234"/>
      <c r="H30" s="72" t="s">
        <v>19</v>
      </c>
      <c r="I30" s="73" t="s">
        <v>20</v>
      </c>
      <c r="J30" s="74"/>
    </row>
    <row r="31" spans="1:11" x14ac:dyDescent="0.2">
      <c r="A31" s="206"/>
      <c r="B31" s="207"/>
      <c r="C31" s="27"/>
      <c r="D31" s="55"/>
      <c r="E31" s="215"/>
      <c r="F31" s="215"/>
      <c r="G31" s="215"/>
      <c r="H31" s="215"/>
      <c r="I31" s="235"/>
      <c r="J31" s="236"/>
    </row>
    <row r="32" spans="1:11" x14ac:dyDescent="0.2">
      <c r="A32" s="206" t="s">
        <v>21</v>
      </c>
      <c r="B32" s="207"/>
      <c r="C32" s="34" t="s">
        <v>309</v>
      </c>
      <c r="D32" s="233" t="s">
        <v>22</v>
      </c>
      <c r="E32" s="234"/>
      <c r="F32" s="234"/>
      <c r="G32" s="234"/>
      <c r="H32" s="75" t="s">
        <v>23</v>
      </c>
      <c r="I32" s="76" t="s">
        <v>24</v>
      </c>
      <c r="J32" s="77"/>
    </row>
    <row r="33" spans="1:10" ht="14.25" x14ac:dyDescent="0.2">
      <c r="A33" s="23"/>
      <c r="B33" s="52"/>
      <c r="C33" s="52"/>
      <c r="D33" s="52"/>
      <c r="E33" s="203"/>
      <c r="F33" s="203"/>
      <c r="G33" s="203"/>
      <c r="H33" s="203"/>
      <c r="I33" s="52"/>
      <c r="J33" s="25"/>
    </row>
    <row r="34" spans="1:10" x14ac:dyDescent="0.2">
      <c r="A34" s="233" t="s">
        <v>25</v>
      </c>
      <c r="B34" s="234"/>
      <c r="C34" s="234"/>
      <c r="D34" s="234"/>
      <c r="E34" s="234" t="s">
        <v>26</v>
      </c>
      <c r="F34" s="234"/>
      <c r="G34" s="234"/>
      <c r="H34" s="234"/>
      <c r="I34" s="234"/>
      <c r="J34" s="28" t="s">
        <v>27</v>
      </c>
    </row>
    <row r="35" spans="1:10" ht="14.25" x14ac:dyDescent="0.2">
      <c r="A35" s="23"/>
      <c r="B35" s="52"/>
      <c r="C35" s="52"/>
      <c r="D35" s="52"/>
      <c r="E35" s="203"/>
      <c r="F35" s="203"/>
      <c r="G35" s="203"/>
      <c r="H35" s="203"/>
      <c r="I35" s="52"/>
      <c r="J35" s="59"/>
    </row>
    <row r="36" spans="1:10" x14ac:dyDescent="0.2">
      <c r="A36" s="228" t="s">
        <v>310</v>
      </c>
      <c r="B36" s="229"/>
      <c r="C36" s="229"/>
      <c r="D36" s="229"/>
      <c r="E36" s="228" t="s">
        <v>311</v>
      </c>
      <c r="F36" s="229"/>
      <c r="G36" s="229"/>
      <c r="H36" s="229"/>
      <c r="I36" s="238"/>
      <c r="J36" s="85" t="s">
        <v>323</v>
      </c>
    </row>
    <row r="37" spans="1:10" ht="14.25" x14ac:dyDescent="0.2">
      <c r="A37" s="23"/>
      <c r="B37" s="52"/>
      <c r="C37" s="54"/>
      <c r="D37" s="245"/>
      <c r="E37" s="245"/>
      <c r="F37" s="245"/>
      <c r="G37" s="245"/>
      <c r="H37" s="245"/>
      <c r="I37" s="245"/>
      <c r="J37" s="25"/>
    </row>
    <row r="38" spans="1:10" x14ac:dyDescent="0.2">
      <c r="A38" s="228" t="s">
        <v>312</v>
      </c>
      <c r="B38" s="229"/>
      <c r="C38" s="229"/>
      <c r="D38" s="229"/>
      <c r="E38" s="228" t="s">
        <v>334</v>
      </c>
      <c r="F38" s="229"/>
      <c r="G38" s="229"/>
      <c r="H38" s="229"/>
      <c r="I38" s="238"/>
      <c r="J38" s="82">
        <v>2058049</v>
      </c>
    </row>
    <row r="39" spans="1:10" ht="14.25" x14ac:dyDescent="0.2">
      <c r="A39" s="23"/>
      <c r="B39" s="81"/>
      <c r="C39" s="84"/>
      <c r="D39" s="245"/>
      <c r="E39" s="245"/>
      <c r="F39" s="245"/>
      <c r="G39" s="245"/>
      <c r="H39" s="245"/>
      <c r="I39" s="245"/>
      <c r="J39" s="25"/>
    </row>
    <row r="40" spans="1:10" x14ac:dyDescent="0.2">
      <c r="A40" s="228" t="s">
        <v>313</v>
      </c>
      <c r="B40" s="229"/>
      <c r="C40" s="229"/>
      <c r="D40" s="229"/>
      <c r="E40" s="228" t="s">
        <v>334</v>
      </c>
      <c r="F40" s="229"/>
      <c r="G40" s="229"/>
      <c r="H40" s="229"/>
      <c r="I40" s="238"/>
      <c r="J40" s="82">
        <v>2068249</v>
      </c>
    </row>
    <row r="41" spans="1:10" ht="14.25" x14ac:dyDescent="0.2">
      <c r="A41" s="23"/>
      <c r="B41" s="81"/>
      <c r="C41" s="84"/>
      <c r="D41" s="245"/>
      <c r="E41" s="245"/>
      <c r="F41" s="245"/>
      <c r="G41" s="245"/>
      <c r="H41" s="245"/>
      <c r="I41" s="245"/>
      <c r="J41" s="25"/>
    </row>
    <row r="42" spans="1:10" x14ac:dyDescent="0.2">
      <c r="A42" s="228" t="s">
        <v>314</v>
      </c>
      <c r="B42" s="229"/>
      <c r="C42" s="229"/>
      <c r="D42" s="229"/>
      <c r="E42" s="228" t="s">
        <v>315</v>
      </c>
      <c r="F42" s="229"/>
      <c r="G42" s="229"/>
      <c r="H42" s="229"/>
      <c r="I42" s="238"/>
      <c r="J42" s="82">
        <v>2157128</v>
      </c>
    </row>
    <row r="43" spans="1:10" ht="14.25" x14ac:dyDescent="0.2">
      <c r="A43" s="23"/>
      <c r="B43" s="81"/>
      <c r="C43" s="84"/>
      <c r="D43" s="245"/>
      <c r="E43" s="245"/>
      <c r="F43" s="245"/>
      <c r="G43" s="245"/>
      <c r="H43" s="245"/>
      <c r="I43" s="245"/>
      <c r="J43" s="25"/>
    </row>
    <row r="44" spans="1:10" x14ac:dyDescent="0.2">
      <c r="A44" s="228" t="s">
        <v>316</v>
      </c>
      <c r="B44" s="229"/>
      <c r="C44" s="229"/>
      <c r="D44" s="229"/>
      <c r="E44" s="228" t="s">
        <v>326</v>
      </c>
      <c r="F44" s="229"/>
      <c r="G44" s="229"/>
      <c r="H44" s="229"/>
      <c r="I44" s="238"/>
      <c r="J44" s="83">
        <v>3289737</v>
      </c>
    </row>
    <row r="45" spans="1:10" ht="14.25" x14ac:dyDescent="0.2">
      <c r="A45" s="23"/>
      <c r="B45" s="81"/>
      <c r="C45" s="84"/>
      <c r="D45" s="245"/>
      <c r="E45" s="245"/>
      <c r="F45" s="245"/>
      <c r="G45" s="245"/>
      <c r="H45" s="245"/>
      <c r="I45" s="245"/>
      <c r="J45" s="25"/>
    </row>
    <row r="46" spans="1:10" x14ac:dyDescent="0.2">
      <c r="A46" s="228" t="s">
        <v>317</v>
      </c>
      <c r="B46" s="229"/>
      <c r="C46" s="229"/>
      <c r="D46" s="229"/>
      <c r="E46" s="228" t="s">
        <v>335</v>
      </c>
      <c r="F46" s="229"/>
      <c r="G46" s="229"/>
      <c r="H46" s="229"/>
      <c r="I46" s="238"/>
      <c r="J46" s="83">
        <v>84499002</v>
      </c>
    </row>
    <row r="47" spans="1:10" ht="14.25" x14ac:dyDescent="0.2">
      <c r="A47" s="23"/>
      <c r="B47" s="81"/>
      <c r="C47" s="84"/>
      <c r="D47" s="245"/>
      <c r="E47" s="245"/>
      <c r="F47" s="245"/>
      <c r="G47" s="245"/>
      <c r="H47" s="245"/>
      <c r="I47" s="245"/>
      <c r="J47" s="25"/>
    </row>
    <row r="48" spans="1:10" x14ac:dyDescent="0.2">
      <c r="A48" s="228" t="s">
        <v>318</v>
      </c>
      <c r="B48" s="229"/>
      <c r="C48" s="229"/>
      <c r="D48" s="229"/>
      <c r="E48" s="228" t="s">
        <v>334</v>
      </c>
      <c r="F48" s="229"/>
      <c r="G48" s="229"/>
      <c r="H48" s="229"/>
      <c r="I48" s="238"/>
      <c r="J48" s="82" t="s">
        <v>324</v>
      </c>
    </row>
    <row r="49" spans="1:10" ht="14.25" x14ac:dyDescent="0.2">
      <c r="A49" s="23"/>
      <c r="B49" s="81"/>
      <c r="C49" s="84"/>
      <c r="D49" s="245"/>
      <c r="E49" s="245"/>
      <c r="F49" s="245"/>
      <c r="G49" s="245"/>
      <c r="H49" s="245"/>
      <c r="I49" s="245"/>
      <c r="J49" s="25"/>
    </row>
    <row r="50" spans="1:10" x14ac:dyDescent="0.2">
      <c r="A50" s="228" t="s">
        <v>319</v>
      </c>
      <c r="B50" s="229"/>
      <c r="C50" s="229"/>
      <c r="D50" s="229"/>
      <c r="E50" s="228" t="s">
        <v>320</v>
      </c>
      <c r="F50" s="229"/>
      <c r="G50" s="229"/>
      <c r="H50" s="229"/>
      <c r="I50" s="238"/>
      <c r="J50" s="82" t="s">
        <v>325</v>
      </c>
    </row>
    <row r="51" spans="1:10" ht="14.25" x14ac:dyDescent="0.2">
      <c r="A51" s="23"/>
      <c r="B51" s="81"/>
      <c r="C51" s="84"/>
      <c r="D51" s="245"/>
      <c r="E51" s="245"/>
      <c r="F51" s="245"/>
      <c r="G51" s="245"/>
      <c r="H51" s="245"/>
      <c r="I51" s="245"/>
      <c r="J51" s="25"/>
    </row>
    <row r="52" spans="1:10" x14ac:dyDescent="0.2">
      <c r="A52" s="228" t="s">
        <v>321</v>
      </c>
      <c r="B52" s="229"/>
      <c r="C52" s="229"/>
      <c r="D52" s="229"/>
      <c r="E52" s="228" t="s">
        <v>322</v>
      </c>
      <c r="F52" s="229"/>
      <c r="G52" s="229"/>
      <c r="H52" s="229"/>
      <c r="I52" s="238"/>
      <c r="J52" s="83"/>
    </row>
    <row r="53" spans="1:10" ht="14.25" x14ac:dyDescent="0.2">
      <c r="A53" s="29"/>
      <c r="B53" s="54"/>
      <c r="C53" s="54"/>
      <c r="D53" s="52"/>
      <c r="E53" s="203"/>
      <c r="F53" s="203"/>
      <c r="G53" s="241"/>
      <c r="H53" s="241"/>
      <c r="I53" s="52"/>
      <c r="J53" s="78" t="s">
        <v>28</v>
      </c>
    </row>
    <row r="54" spans="1:10" ht="14.25" x14ac:dyDescent="0.2">
      <c r="A54" s="29"/>
      <c r="B54" s="54"/>
      <c r="C54" s="54"/>
      <c r="D54" s="52"/>
      <c r="E54" s="203"/>
      <c r="F54" s="203"/>
      <c r="G54" s="241"/>
      <c r="H54" s="241"/>
      <c r="I54" s="52"/>
      <c r="J54" s="78" t="s">
        <v>29</v>
      </c>
    </row>
    <row r="55" spans="1:10" ht="23.25" customHeight="1" x14ac:dyDescent="0.2">
      <c r="A55" s="242" t="s">
        <v>30</v>
      </c>
      <c r="B55" s="243"/>
      <c r="C55" s="212" t="s">
        <v>327</v>
      </c>
      <c r="D55" s="213"/>
      <c r="E55" s="239" t="s">
        <v>31</v>
      </c>
      <c r="F55" s="240"/>
      <c r="G55" s="222"/>
      <c r="H55" s="223"/>
      <c r="I55" s="223"/>
      <c r="J55" s="224"/>
    </row>
    <row r="56" spans="1:10" ht="14.25" x14ac:dyDescent="0.2">
      <c r="A56" s="29"/>
      <c r="B56" s="54"/>
      <c r="C56" s="241"/>
      <c r="D56" s="241"/>
      <c r="E56" s="203"/>
      <c r="F56" s="203"/>
      <c r="G56" s="244" t="s">
        <v>32</v>
      </c>
      <c r="H56" s="244"/>
      <c r="I56" s="244"/>
      <c r="J56" s="30"/>
    </row>
    <row r="57" spans="1:10" ht="13.9" customHeight="1" x14ac:dyDescent="0.2">
      <c r="A57" s="216" t="s">
        <v>33</v>
      </c>
      <c r="B57" s="237"/>
      <c r="C57" s="222" t="s">
        <v>421</v>
      </c>
      <c r="D57" s="223"/>
      <c r="E57" s="223"/>
      <c r="F57" s="223"/>
      <c r="G57" s="223"/>
      <c r="H57" s="223"/>
      <c r="I57" s="223"/>
      <c r="J57" s="224"/>
    </row>
    <row r="58" spans="1:10" ht="14.25" x14ac:dyDescent="0.2">
      <c r="A58" s="23"/>
      <c r="B58" s="52"/>
      <c r="C58" s="230" t="s">
        <v>34</v>
      </c>
      <c r="D58" s="230"/>
      <c r="E58" s="230"/>
      <c r="F58" s="230"/>
      <c r="G58" s="230"/>
      <c r="H58" s="230"/>
      <c r="I58" s="230"/>
      <c r="J58" s="25"/>
    </row>
    <row r="59" spans="1:10" ht="14.25" x14ac:dyDescent="0.2">
      <c r="A59" s="216" t="s">
        <v>35</v>
      </c>
      <c r="B59" s="237"/>
      <c r="C59" s="250" t="s">
        <v>423</v>
      </c>
      <c r="D59" s="251"/>
      <c r="E59" s="252"/>
      <c r="F59" s="203"/>
      <c r="G59" s="203"/>
      <c r="H59" s="234"/>
      <c r="I59" s="234"/>
      <c r="J59" s="253"/>
    </row>
    <row r="60" spans="1:10" ht="14.25" x14ac:dyDescent="0.2">
      <c r="A60" s="23"/>
      <c r="B60" s="52"/>
      <c r="C60" s="54"/>
      <c r="D60" s="52"/>
      <c r="E60" s="203"/>
      <c r="F60" s="203"/>
      <c r="G60" s="203"/>
      <c r="H60" s="203"/>
      <c r="I60" s="52"/>
      <c r="J60" s="25"/>
    </row>
    <row r="61" spans="1:10" ht="14.45" customHeight="1" x14ac:dyDescent="0.2">
      <c r="A61" s="216" t="s">
        <v>36</v>
      </c>
      <c r="B61" s="237"/>
      <c r="C61" s="254" t="s">
        <v>422</v>
      </c>
      <c r="D61" s="247"/>
      <c r="E61" s="247"/>
      <c r="F61" s="247"/>
      <c r="G61" s="247"/>
      <c r="H61" s="247"/>
      <c r="I61" s="247"/>
      <c r="J61" s="248"/>
    </row>
    <row r="62" spans="1:10" ht="14.25" x14ac:dyDescent="0.2">
      <c r="A62" s="23"/>
      <c r="B62" s="52"/>
      <c r="C62" s="52"/>
      <c r="D62" s="52"/>
      <c r="E62" s="203"/>
      <c r="F62" s="203"/>
      <c r="G62" s="203"/>
      <c r="H62" s="203"/>
      <c r="I62" s="52"/>
      <c r="J62" s="25"/>
    </row>
    <row r="63" spans="1:10" ht="14.25" x14ac:dyDescent="0.2">
      <c r="A63" s="216" t="s">
        <v>37</v>
      </c>
      <c r="B63" s="237"/>
      <c r="C63" s="246" t="s">
        <v>328</v>
      </c>
      <c r="D63" s="247"/>
      <c r="E63" s="247"/>
      <c r="F63" s="247"/>
      <c r="G63" s="247"/>
      <c r="H63" s="247"/>
      <c r="I63" s="247"/>
      <c r="J63" s="248"/>
    </row>
    <row r="64" spans="1:10" ht="14.45" customHeight="1" x14ac:dyDescent="0.2">
      <c r="A64" s="23"/>
      <c r="B64" s="52"/>
      <c r="C64" s="244" t="s">
        <v>38</v>
      </c>
      <c r="D64" s="244"/>
      <c r="E64" s="244"/>
      <c r="F64" s="244"/>
      <c r="G64" s="52"/>
      <c r="H64" s="52"/>
      <c r="I64" s="52"/>
      <c r="J64" s="25"/>
    </row>
    <row r="65" spans="1:10" ht="14.25" x14ac:dyDescent="0.2">
      <c r="A65" s="216" t="s">
        <v>39</v>
      </c>
      <c r="B65" s="237"/>
      <c r="C65" s="246" t="s">
        <v>332</v>
      </c>
      <c r="D65" s="247"/>
      <c r="E65" s="247"/>
      <c r="F65" s="247"/>
      <c r="G65" s="247"/>
      <c r="H65" s="247"/>
      <c r="I65" s="247"/>
      <c r="J65" s="248"/>
    </row>
    <row r="66" spans="1:10" ht="14.45" customHeight="1" x14ac:dyDescent="0.2">
      <c r="A66" s="31"/>
      <c r="B66" s="32"/>
      <c r="C66" s="249" t="s">
        <v>40</v>
      </c>
      <c r="D66" s="249"/>
      <c r="E66" s="249"/>
      <c r="F66" s="249"/>
      <c r="G66" s="249"/>
      <c r="H66" s="32"/>
      <c r="I66" s="32"/>
      <c r="J66" s="33"/>
    </row>
    <row r="73" spans="1:10" ht="27" customHeight="1" x14ac:dyDescent="0.2"/>
    <row r="77" spans="1:10" ht="38.450000000000003" customHeight="1" x14ac:dyDescent="0.2"/>
  </sheetData>
  <mergeCells count="128">
    <mergeCell ref="C64:F64"/>
    <mergeCell ref="A65:B65"/>
    <mergeCell ref="C65:J65"/>
    <mergeCell ref="C66:G66"/>
    <mergeCell ref="C58:I58"/>
    <mergeCell ref="A59:B59"/>
    <mergeCell ref="C59:E59"/>
    <mergeCell ref="F59:G59"/>
    <mergeCell ref="H59:J59"/>
    <mergeCell ref="E60:F60"/>
    <mergeCell ref="G60:H60"/>
    <mergeCell ref="A61:B61"/>
    <mergeCell ref="C61:J61"/>
    <mergeCell ref="D47:I47"/>
    <mergeCell ref="A48:D48"/>
    <mergeCell ref="E48:I48"/>
    <mergeCell ref="D49:I49"/>
    <mergeCell ref="D51:I51"/>
    <mergeCell ref="E62:F62"/>
    <mergeCell ref="G62:H62"/>
    <mergeCell ref="A63:B63"/>
    <mergeCell ref="C63:J63"/>
    <mergeCell ref="A40:D40"/>
    <mergeCell ref="E40:I40"/>
    <mergeCell ref="D39:I39"/>
    <mergeCell ref="D41:I41"/>
    <mergeCell ref="D43:I43"/>
    <mergeCell ref="A44:D44"/>
    <mergeCell ref="E44:I44"/>
    <mergeCell ref="D45:I45"/>
    <mergeCell ref="A46:D46"/>
    <mergeCell ref="E46:I46"/>
    <mergeCell ref="E34:I34"/>
    <mergeCell ref="A57:B57"/>
    <mergeCell ref="C57:J57"/>
    <mergeCell ref="A42:D42"/>
    <mergeCell ref="E42:I42"/>
    <mergeCell ref="A50:D50"/>
    <mergeCell ref="E50:I50"/>
    <mergeCell ref="A52:D52"/>
    <mergeCell ref="E52:I52"/>
    <mergeCell ref="E55:F55"/>
    <mergeCell ref="E53:F53"/>
    <mergeCell ref="G53:H53"/>
    <mergeCell ref="E54:F54"/>
    <mergeCell ref="G54:H54"/>
    <mergeCell ref="A55:B55"/>
    <mergeCell ref="C55:D55"/>
    <mergeCell ref="G55:J55"/>
    <mergeCell ref="C56:D56"/>
    <mergeCell ref="E56:F56"/>
    <mergeCell ref="G56:I56"/>
    <mergeCell ref="E36:I36"/>
    <mergeCell ref="D37:I37"/>
    <mergeCell ref="A38:D38"/>
    <mergeCell ref="E38:I38"/>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5:D55">
      <formula1>$J$53:$J$54</formula1>
    </dataValidation>
  </dataValidations>
  <hyperlinks>
    <hyperlink ref="C61" r:id="rId1"/>
  </hyperlinks>
  <pageMargins left="0.7" right="0.7" top="0.75" bottom="0.75" header="0.3" footer="0.3"/>
  <pageSetup paperSize="9" scale="75" orientation="portrait" r:id="rId2"/>
  <headerFooter>
    <oddHeader>&amp;L&amp;G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zoomScaleNormal="100" zoomScaleSheetLayoutView="110" workbookViewId="0">
      <selection activeCell="O25" sqref="O25"/>
    </sheetView>
  </sheetViews>
  <sheetFormatPr defaultColWidth="8.85546875" defaultRowHeight="12.75" x14ac:dyDescent="0.2"/>
  <cols>
    <col min="1" max="4" width="8.85546875" style="15"/>
    <col min="5" max="5" width="23.42578125" style="15" customWidth="1"/>
    <col min="6" max="6" width="14.85546875" style="15" customWidth="1"/>
    <col min="7" max="7" width="8.85546875" style="15"/>
    <col min="8" max="9" width="13.42578125" style="173" bestFit="1" customWidth="1"/>
    <col min="10" max="16384" width="8.85546875" style="15"/>
  </cols>
  <sheetData>
    <row r="1" spans="1:9" x14ac:dyDescent="0.2">
      <c r="A1" s="266" t="s">
        <v>41</v>
      </c>
      <c r="B1" s="267"/>
      <c r="C1" s="267"/>
      <c r="D1" s="267"/>
      <c r="E1" s="267"/>
      <c r="F1" s="267"/>
      <c r="G1" s="267"/>
      <c r="H1" s="267"/>
    </row>
    <row r="2" spans="1:9" x14ac:dyDescent="0.2">
      <c r="A2" s="268" t="s">
        <v>430</v>
      </c>
      <c r="B2" s="269"/>
      <c r="C2" s="269"/>
      <c r="D2" s="269"/>
      <c r="E2" s="269"/>
      <c r="F2" s="269"/>
      <c r="G2" s="269"/>
      <c r="H2" s="269"/>
    </row>
    <row r="3" spans="1:9" x14ac:dyDescent="0.2">
      <c r="A3" s="279" t="s">
        <v>42</v>
      </c>
      <c r="B3" s="280"/>
      <c r="C3" s="280"/>
      <c r="D3" s="280"/>
      <c r="E3" s="280"/>
      <c r="F3" s="280"/>
      <c r="G3" s="280"/>
      <c r="H3" s="280"/>
      <c r="I3" s="281"/>
    </row>
    <row r="4" spans="1:9" x14ac:dyDescent="0.2">
      <c r="A4" s="276" t="s">
        <v>329</v>
      </c>
      <c r="B4" s="277"/>
      <c r="C4" s="277"/>
      <c r="D4" s="277"/>
      <c r="E4" s="277"/>
      <c r="F4" s="277"/>
      <c r="G4" s="277"/>
      <c r="H4" s="277"/>
      <c r="I4" s="278"/>
    </row>
    <row r="5" spans="1:9" ht="36.75" thickBot="1" x14ac:dyDescent="0.25">
      <c r="A5" s="273" t="s">
        <v>43</v>
      </c>
      <c r="B5" s="274"/>
      <c r="C5" s="274"/>
      <c r="D5" s="274"/>
      <c r="E5" s="274"/>
      <c r="F5" s="275"/>
      <c r="G5" s="16" t="s">
        <v>44</v>
      </c>
      <c r="H5" s="174" t="s">
        <v>424</v>
      </c>
      <c r="I5" s="175" t="s">
        <v>425</v>
      </c>
    </row>
    <row r="6" spans="1:9" x14ac:dyDescent="0.2">
      <c r="A6" s="270">
        <v>1</v>
      </c>
      <c r="B6" s="271"/>
      <c r="C6" s="271"/>
      <c r="D6" s="271"/>
      <c r="E6" s="271"/>
      <c r="F6" s="272"/>
      <c r="G6" s="17">
        <v>2</v>
      </c>
      <c r="H6" s="176">
        <v>3</v>
      </c>
      <c r="I6" s="176">
        <v>4</v>
      </c>
    </row>
    <row r="7" spans="1:9" x14ac:dyDescent="0.2">
      <c r="A7" s="283"/>
      <c r="B7" s="283"/>
      <c r="C7" s="283"/>
      <c r="D7" s="283"/>
      <c r="E7" s="283"/>
      <c r="F7" s="283"/>
      <c r="G7" s="283"/>
      <c r="H7" s="283"/>
      <c r="I7" s="284"/>
    </row>
    <row r="8" spans="1:9" x14ac:dyDescent="0.2">
      <c r="A8" s="259" t="s">
        <v>45</v>
      </c>
      <c r="B8" s="260"/>
      <c r="C8" s="260"/>
      <c r="D8" s="260"/>
      <c r="E8" s="260"/>
      <c r="F8" s="260"/>
      <c r="G8" s="260"/>
      <c r="H8" s="260"/>
      <c r="I8" s="260"/>
    </row>
    <row r="9" spans="1:9" x14ac:dyDescent="0.2">
      <c r="A9" s="285" t="s">
        <v>46</v>
      </c>
      <c r="B9" s="285"/>
      <c r="C9" s="285"/>
      <c r="D9" s="285"/>
      <c r="E9" s="285"/>
      <c r="F9" s="285"/>
      <c r="G9" s="18">
        <v>1</v>
      </c>
      <c r="H9" s="177">
        <f>H10+H11+H12</f>
        <v>4953457530</v>
      </c>
      <c r="I9" s="177">
        <f>I10+I11+I12</f>
        <v>5104919965</v>
      </c>
    </row>
    <row r="10" spans="1:9" x14ac:dyDescent="0.2">
      <c r="A10" s="286" t="s">
        <v>47</v>
      </c>
      <c r="B10" s="286"/>
      <c r="C10" s="286"/>
      <c r="D10" s="286"/>
      <c r="E10" s="286"/>
      <c r="F10" s="286"/>
      <c r="G10" s="12">
        <v>2</v>
      </c>
      <c r="H10" s="178">
        <v>1735191174</v>
      </c>
      <c r="I10" s="178">
        <v>2557692022</v>
      </c>
    </row>
    <row r="11" spans="1:9" x14ac:dyDescent="0.2">
      <c r="A11" s="286" t="s">
        <v>48</v>
      </c>
      <c r="B11" s="286"/>
      <c r="C11" s="286"/>
      <c r="D11" s="286"/>
      <c r="E11" s="286"/>
      <c r="F11" s="286"/>
      <c r="G11" s="12">
        <v>3</v>
      </c>
      <c r="H11" s="178">
        <v>2975286900</v>
      </c>
      <c r="I11" s="178">
        <v>1957984385</v>
      </c>
    </row>
    <row r="12" spans="1:9" x14ac:dyDescent="0.2">
      <c r="A12" s="282" t="s">
        <v>49</v>
      </c>
      <c r="B12" s="282"/>
      <c r="C12" s="282"/>
      <c r="D12" s="282"/>
      <c r="E12" s="282"/>
      <c r="F12" s="282"/>
      <c r="G12" s="12">
        <v>4</v>
      </c>
      <c r="H12" s="178">
        <v>242979456</v>
      </c>
      <c r="I12" s="178">
        <v>589243558</v>
      </c>
    </row>
    <row r="13" spans="1:9" x14ac:dyDescent="0.2">
      <c r="A13" s="262" t="s">
        <v>50</v>
      </c>
      <c r="B13" s="262"/>
      <c r="C13" s="262"/>
      <c r="D13" s="262"/>
      <c r="E13" s="262"/>
      <c r="F13" s="262"/>
      <c r="G13" s="18">
        <v>5</v>
      </c>
      <c r="H13" s="177">
        <f>H14+H15+H16+H17</f>
        <v>277954014</v>
      </c>
      <c r="I13" s="177">
        <f>I14+I15+I16+I17</f>
        <v>225050510</v>
      </c>
    </row>
    <row r="14" spans="1:9" x14ac:dyDescent="0.2">
      <c r="A14" s="258" t="s">
        <v>51</v>
      </c>
      <c r="B14" s="258"/>
      <c r="C14" s="258"/>
      <c r="D14" s="258"/>
      <c r="E14" s="258"/>
      <c r="F14" s="258"/>
      <c r="G14" s="12">
        <v>6</v>
      </c>
      <c r="H14" s="178">
        <v>33186278</v>
      </c>
      <c r="I14" s="178">
        <v>39051133</v>
      </c>
    </row>
    <row r="15" spans="1:9" x14ac:dyDescent="0.2">
      <c r="A15" s="258" t="s">
        <v>52</v>
      </c>
      <c r="B15" s="258"/>
      <c r="C15" s="258"/>
      <c r="D15" s="258"/>
      <c r="E15" s="258"/>
      <c r="F15" s="258"/>
      <c r="G15" s="12">
        <v>7</v>
      </c>
      <c r="H15" s="178">
        <v>0</v>
      </c>
      <c r="I15" s="178">
        <v>0</v>
      </c>
    </row>
    <row r="16" spans="1:9" x14ac:dyDescent="0.2">
      <c r="A16" s="258" t="s">
        <v>53</v>
      </c>
      <c r="B16" s="258"/>
      <c r="C16" s="258"/>
      <c r="D16" s="258"/>
      <c r="E16" s="258"/>
      <c r="F16" s="258"/>
      <c r="G16" s="12">
        <v>8</v>
      </c>
      <c r="H16" s="178">
        <v>244767736</v>
      </c>
      <c r="I16" s="178">
        <v>185999377</v>
      </c>
    </row>
    <row r="17" spans="1:9" x14ac:dyDescent="0.2">
      <c r="A17" s="258" t="s">
        <v>54</v>
      </c>
      <c r="B17" s="258"/>
      <c r="C17" s="258"/>
      <c r="D17" s="258"/>
      <c r="E17" s="258"/>
      <c r="F17" s="258"/>
      <c r="G17" s="12">
        <v>9</v>
      </c>
      <c r="H17" s="178">
        <v>0</v>
      </c>
      <c r="I17" s="178">
        <v>0</v>
      </c>
    </row>
    <row r="18" spans="1:9" x14ac:dyDescent="0.2">
      <c r="A18" s="262" t="s">
        <v>55</v>
      </c>
      <c r="B18" s="262"/>
      <c r="C18" s="262"/>
      <c r="D18" s="262"/>
      <c r="E18" s="262"/>
      <c r="F18" s="262"/>
      <c r="G18" s="18">
        <v>10</v>
      </c>
      <c r="H18" s="177">
        <f>H19+H20+H21</f>
        <v>165343160</v>
      </c>
      <c r="I18" s="177">
        <f>I19+I20+I21</f>
        <v>199210286</v>
      </c>
    </row>
    <row r="19" spans="1:9" x14ac:dyDescent="0.2">
      <c r="A19" s="258" t="s">
        <v>56</v>
      </c>
      <c r="B19" s="258"/>
      <c r="C19" s="258"/>
      <c r="D19" s="258"/>
      <c r="E19" s="258"/>
      <c r="F19" s="258"/>
      <c r="G19" s="12">
        <v>11</v>
      </c>
      <c r="H19" s="178">
        <v>165343160</v>
      </c>
      <c r="I19" s="178">
        <v>176322031</v>
      </c>
    </row>
    <row r="20" spans="1:9" x14ac:dyDescent="0.2">
      <c r="A20" s="258" t="s">
        <v>57</v>
      </c>
      <c r="B20" s="258"/>
      <c r="C20" s="258"/>
      <c r="D20" s="258"/>
      <c r="E20" s="258"/>
      <c r="F20" s="258"/>
      <c r="G20" s="12">
        <v>12</v>
      </c>
      <c r="H20" s="178">
        <v>0</v>
      </c>
      <c r="I20" s="178">
        <v>22888255</v>
      </c>
    </row>
    <row r="21" spans="1:9" x14ac:dyDescent="0.2">
      <c r="A21" s="258" t="s">
        <v>58</v>
      </c>
      <c r="B21" s="258"/>
      <c r="C21" s="258"/>
      <c r="D21" s="258"/>
      <c r="E21" s="258"/>
      <c r="F21" s="258"/>
      <c r="G21" s="12">
        <v>13</v>
      </c>
      <c r="H21" s="178">
        <v>0</v>
      </c>
      <c r="I21" s="178">
        <v>0</v>
      </c>
    </row>
    <row r="22" spans="1:9" x14ac:dyDescent="0.2">
      <c r="A22" s="262" t="s">
        <v>59</v>
      </c>
      <c r="B22" s="262"/>
      <c r="C22" s="262"/>
      <c r="D22" s="262"/>
      <c r="E22" s="262"/>
      <c r="F22" s="262"/>
      <c r="G22" s="18">
        <v>14</v>
      </c>
      <c r="H22" s="177">
        <f>H23+H24</f>
        <v>0</v>
      </c>
      <c r="I22" s="177">
        <f>I23+I24</f>
        <v>0</v>
      </c>
    </row>
    <row r="23" spans="1:9" x14ac:dyDescent="0.2">
      <c r="A23" s="258" t="s">
        <v>60</v>
      </c>
      <c r="B23" s="258"/>
      <c r="C23" s="258"/>
      <c r="D23" s="258"/>
      <c r="E23" s="258"/>
      <c r="F23" s="258"/>
      <c r="G23" s="12">
        <v>15</v>
      </c>
      <c r="H23" s="178">
        <v>0</v>
      </c>
      <c r="I23" s="178">
        <v>0</v>
      </c>
    </row>
    <row r="24" spans="1:9" x14ac:dyDescent="0.2">
      <c r="A24" s="258" t="s">
        <v>61</v>
      </c>
      <c r="B24" s="258"/>
      <c r="C24" s="258"/>
      <c r="D24" s="258"/>
      <c r="E24" s="258"/>
      <c r="F24" s="258"/>
      <c r="G24" s="12">
        <v>16</v>
      </c>
      <c r="H24" s="178">
        <v>0</v>
      </c>
      <c r="I24" s="178">
        <v>0</v>
      </c>
    </row>
    <row r="25" spans="1:9" x14ac:dyDescent="0.2">
      <c r="A25" s="262" t="s">
        <v>62</v>
      </c>
      <c r="B25" s="262"/>
      <c r="C25" s="262"/>
      <c r="D25" s="262"/>
      <c r="E25" s="262"/>
      <c r="F25" s="262"/>
      <c r="G25" s="18">
        <v>17</v>
      </c>
      <c r="H25" s="177">
        <f>H26+H27+H28</f>
        <v>8602225188</v>
      </c>
      <c r="I25" s="177">
        <f>I26+I27+I28</f>
        <v>10604450252</v>
      </c>
    </row>
    <row r="26" spans="1:9" x14ac:dyDescent="0.2">
      <c r="A26" s="258" t="s">
        <v>63</v>
      </c>
      <c r="B26" s="258"/>
      <c r="C26" s="258"/>
      <c r="D26" s="258"/>
      <c r="E26" s="258"/>
      <c r="F26" s="258"/>
      <c r="G26" s="12">
        <v>18</v>
      </c>
      <c r="H26" s="179">
        <v>111451916</v>
      </c>
      <c r="I26" s="179">
        <v>162117542</v>
      </c>
    </row>
    <row r="27" spans="1:9" x14ac:dyDescent="0.2">
      <c r="A27" s="258" t="s">
        <v>64</v>
      </c>
      <c r="B27" s="258"/>
      <c r="C27" s="258"/>
      <c r="D27" s="258"/>
      <c r="E27" s="258"/>
      <c r="F27" s="258"/>
      <c r="G27" s="12">
        <v>19</v>
      </c>
      <c r="H27" s="179">
        <v>8490773272</v>
      </c>
      <c r="I27" s="179">
        <v>10442332710</v>
      </c>
    </row>
    <row r="28" spans="1:9" x14ac:dyDescent="0.2">
      <c r="A28" s="258" t="s">
        <v>65</v>
      </c>
      <c r="B28" s="258"/>
      <c r="C28" s="258"/>
      <c r="D28" s="258"/>
      <c r="E28" s="258"/>
      <c r="F28" s="258"/>
      <c r="G28" s="12">
        <v>20</v>
      </c>
      <c r="H28" s="179">
        <v>0</v>
      </c>
      <c r="I28" s="179">
        <v>0</v>
      </c>
    </row>
    <row r="29" spans="1:9" x14ac:dyDescent="0.2">
      <c r="A29" s="262" t="s">
        <v>66</v>
      </c>
      <c r="B29" s="262"/>
      <c r="C29" s="262"/>
      <c r="D29" s="262"/>
      <c r="E29" s="262"/>
      <c r="F29" s="262"/>
      <c r="G29" s="18">
        <v>21</v>
      </c>
      <c r="H29" s="177">
        <f>H30+H31</f>
        <v>53183489429</v>
      </c>
      <c r="I29" s="177">
        <f>I30+I31</f>
        <v>55283947819</v>
      </c>
    </row>
    <row r="30" spans="1:9" x14ac:dyDescent="0.2">
      <c r="A30" s="258" t="s">
        <v>67</v>
      </c>
      <c r="B30" s="258"/>
      <c r="C30" s="258"/>
      <c r="D30" s="258"/>
      <c r="E30" s="258"/>
      <c r="F30" s="258"/>
      <c r="G30" s="12">
        <v>22</v>
      </c>
      <c r="H30" s="179">
        <v>1273151956</v>
      </c>
      <c r="I30" s="179">
        <v>1641927265</v>
      </c>
    </row>
    <row r="31" spans="1:9" x14ac:dyDescent="0.2">
      <c r="A31" s="258" t="s">
        <v>68</v>
      </c>
      <c r="B31" s="258"/>
      <c r="C31" s="258"/>
      <c r="D31" s="258"/>
      <c r="E31" s="258"/>
      <c r="F31" s="258"/>
      <c r="G31" s="12">
        <v>23</v>
      </c>
      <c r="H31" s="179">
        <v>51910337473</v>
      </c>
      <c r="I31" s="179">
        <v>53642020554</v>
      </c>
    </row>
    <row r="32" spans="1:9" x14ac:dyDescent="0.2">
      <c r="A32" s="258" t="s">
        <v>69</v>
      </c>
      <c r="B32" s="258"/>
      <c r="C32" s="258"/>
      <c r="D32" s="258"/>
      <c r="E32" s="258"/>
      <c r="F32" s="258"/>
      <c r="G32" s="12">
        <v>24</v>
      </c>
      <c r="H32" s="179">
        <v>0</v>
      </c>
      <c r="I32" s="179">
        <v>0</v>
      </c>
    </row>
    <row r="33" spans="1:9" x14ac:dyDescent="0.2">
      <c r="A33" s="258" t="s">
        <v>70</v>
      </c>
      <c r="B33" s="258"/>
      <c r="C33" s="258"/>
      <c r="D33" s="258"/>
      <c r="E33" s="258"/>
      <c r="F33" s="258"/>
      <c r="G33" s="12">
        <v>25</v>
      </c>
      <c r="H33" s="179">
        <v>0</v>
      </c>
      <c r="I33" s="179">
        <v>0</v>
      </c>
    </row>
    <row r="34" spans="1:9" x14ac:dyDescent="0.2">
      <c r="A34" s="258" t="s">
        <v>71</v>
      </c>
      <c r="B34" s="258"/>
      <c r="C34" s="258"/>
      <c r="D34" s="258"/>
      <c r="E34" s="258"/>
      <c r="F34" s="258"/>
      <c r="G34" s="12">
        <v>26</v>
      </c>
      <c r="H34" s="179">
        <v>60078028</v>
      </c>
      <c r="I34" s="179">
        <v>58262384</v>
      </c>
    </row>
    <row r="35" spans="1:9" x14ac:dyDescent="0.2">
      <c r="A35" s="258" t="s">
        <v>72</v>
      </c>
      <c r="B35" s="258"/>
      <c r="C35" s="258"/>
      <c r="D35" s="258"/>
      <c r="E35" s="258"/>
      <c r="F35" s="258"/>
      <c r="G35" s="12">
        <v>27</v>
      </c>
      <c r="H35" s="179">
        <v>1293562927</v>
      </c>
      <c r="I35" s="179">
        <v>1344128494</v>
      </c>
    </row>
    <row r="36" spans="1:9" x14ac:dyDescent="0.2">
      <c r="A36" s="258" t="s">
        <v>73</v>
      </c>
      <c r="B36" s="258"/>
      <c r="C36" s="258"/>
      <c r="D36" s="258"/>
      <c r="E36" s="258"/>
      <c r="F36" s="258"/>
      <c r="G36" s="12">
        <v>28</v>
      </c>
      <c r="H36" s="179">
        <v>371380139</v>
      </c>
      <c r="I36" s="179">
        <v>375452578</v>
      </c>
    </row>
    <row r="37" spans="1:9" x14ac:dyDescent="0.2">
      <c r="A37" s="258" t="s">
        <v>74</v>
      </c>
      <c r="B37" s="258"/>
      <c r="C37" s="258"/>
      <c r="D37" s="258"/>
      <c r="E37" s="258"/>
      <c r="F37" s="258"/>
      <c r="G37" s="12">
        <v>29</v>
      </c>
      <c r="H37" s="179">
        <v>228878238</v>
      </c>
      <c r="I37" s="179">
        <v>199289441</v>
      </c>
    </row>
    <row r="38" spans="1:9" x14ac:dyDescent="0.2">
      <c r="A38" s="258" t="s">
        <v>75</v>
      </c>
      <c r="B38" s="258"/>
      <c r="C38" s="258"/>
      <c r="D38" s="258"/>
      <c r="E38" s="258"/>
      <c r="F38" s="258"/>
      <c r="G38" s="12">
        <v>30</v>
      </c>
      <c r="H38" s="179">
        <v>554135904</v>
      </c>
      <c r="I38" s="179">
        <v>471461557</v>
      </c>
    </row>
    <row r="39" spans="1:9" x14ac:dyDescent="0.2">
      <c r="A39" s="258" t="s">
        <v>76</v>
      </c>
      <c r="B39" s="258"/>
      <c r="C39" s="258"/>
      <c r="D39" s="258"/>
      <c r="E39" s="258"/>
      <c r="F39" s="258"/>
      <c r="G39" s="12">
        <v>31</v>
      </c>
      <c r="H39" s="179">
        <v>0</v>
      </c>
      <c r="I39" s="179">
        <v>0</v>
      </c>
    </row>
    <row r="40" spans="1:9" x14ac:dyDescent="0.2">
      <c r="A40" s="256" t="s">
        <v>77</v>
      </c>
      <c r="B40" s="256"/>
      <c r="C40" s="256"/>
      <c r="D40" s="256"/>
      <c r="E40" s="256"/>
      <c r="F40" s="256"/>
      <c r="G40" s="18">
        <v>32</v>
      </c>
      <c r="H40" s="180">
        <f>H9+H13+H18+H22+H25+H29+H32+H33+H34+H35+H36+H37+H38+H39</f>
        <v>69690504557</v>
      </c>
      <c r="I40" s="180">
        <f>I9+I13+I18+I22+I25+I29+I32+I33+I34+I35+I36+I37+I38+I39</f>
        <v>73866173286</v>
      </c>
    </row>
    <row r="41" spans="1:9" x14ac:dyDescent="0.2">
      <c r="A41" s="259" t="s">
        <v>78</v>
      </c>
      <c r="B41" s="260"/>
      <c r="C41" s="260"/>
      <c r="D41" s="260"/>
      <c r="E41" s="260"/>
      <c r="F41" s="260"/>
      <c r="G41" s="260"/>
      <c r="H41" s="260"/>
      <c r="I41" s="260"/>
    </row>
    <row r="42" spans="1:9" x14ac:dyDescent="0.2">
      <c r="A42" s="261" t="s">
        <v>79</v>
      </c>
      <c r="B42" s="262"/>
      <c r="C42" s="262"/>
      <c r="D42" s="262"/>
      <c r="E42" s="262"/>
      <c r="F42" s="262"/>
      <c r="G42" s="18">
        <v>33</v>
      </c>
      <c r="H42" s="177">
        <f>H43+H44+H45+H46+H47</f>
        <v>26981578</v>
      </c>
      <c r="I42" s="177">
        <f>I43+I44+I45+I46+I47</f>
        <v>36136244</v>
      </c>
    </row>
    <row r="43" spans="1:9" x14ac:dyDescent="0.2">
      <c r="A43" s="258" t="s">
        <v>80</v>
      </c>
      <c r="B43" s="258"/>
      <c r="C43" s="258"/>
      <c r="D43" s="258"/>
      <c r="E43" s="258"/>
      <c r="F43" s="258"/>
      <c r="G43" s="12">
        <v>34</v>
      </c>
      <c r="H43" s="178">
        <v>26981578</v>
      </c>
      <c r="I43" s="178">
        <v>36136244</v>
      </c>
    </row>
    <row r="44" spans="1:9" x14ac:dyDescent="0.2">
      <c r="A44" s="258" t="s">
        <v>81</v>
      </c>
      <c r="B44" s="258"/>
      <c r="C44" s="258"/>
      <c r="D44" s="258"/>
      <c r="E44" s="258"/>
      <c r="F44" s="258"/>
      <c r="G44" s="12">
        <v>35</v>
      </c>
      <c r="H44" s="178">
        <v>0</v>
      </c>
      <c r="I44" s="178">
        <v>0</v>
      </c>
    </row>
    <row r="45" spans="1:9" x14ac:dyDescent="0.2">
      <c r="A45" s="258" t="s">
        <v>82</v>
      </c>
      <c r="B45" s="258"/>
      <c r="C45" s="258"/>
      <c r="D45" s="258"/>
      <c r="E45" s="258"/>
      <c r="F45" s="258"/>
      <c r="G45" s="12">
        <v>36</v>
      </c>
      <c r="H45" s="178">
        <v>0</v>
      </c>
      <c r="I45" s="178">
        <v>0</v>
      </c>
    </row>
    <row r="46" spans="1:9" x14ac:dyDescent="0.2">
      <c r="A46" s="258" t="s">
        <v>83</v>
      </c>
      <c r="B46" s="258"/>
      <c r="C46" s="258"/>
      <c r="D46" s="258"/>
      <c r="E46" s="258"/>
      <c r="F46" s="258"/>
      <c r="G46" s="12">
        <v>37</v>
      </c>
      <c r="H46" s="178">
        <v>0</v>
      </c>
      <c r="I46" s="178">
        <v>0</v>
      </c>
    </row>
    <row r="47" spans="1:9" x14ac:dyDescent="0.2">
      <c r="A47" s="258" t="s">
        <v>84</v>
      </c>
      <c r="B47" s="258"/>
      <c r="C47" s="258"/>
      <c r="D47" s="258"/>
      <c r="E47" s="258"/>
      <c r="F47" s="258"/>
      <c r="G47" s="12">
        <v>38</v>
      </c>
      <c r="H47" s="178">
        <v>0</v>
      </c>
      <c r="I47" s="178">
        <v>0</v>
      </c>
    </row>
    <row r="48" spans="1:9" x14ac:dyDescent="0.2">
      <c r="A48" s="261" t="s">
        <v>85</v>
      </c>
      <c r="B48" s="262"/>
      <c r="C48" s="262"/>
      <c r="D48" s="262"/>
      <c r="E48" s="262"/>
      <c r="F48" s="262"/>
      <c r="G48" s="18">
        <v>39</v>
      </c>
      <c r="H48" s="177">
        <f>H49+H50+H51</f>
        <v>0</v>
      </c>
      <c r="I48" s="177">
        <f>I49+I50+I51</f>
        <v>0</v>
      </c>
    </row>
    <row r="49" spans="1:9" x14ac:dyDescent="0.2">
      <c r="A49" s="258" t="s">
        <v>86</v>
      </c>
      <c r="B49" s="258"/>
      <c r="C49" s="258"/>
      <c r="D49" s="258"/>
      <c r="E49" s="258"/>
      <c r="F49" s="258"/>
      <c r="G49" s="12">
        <v>40</v>
      </c>
      <c r="H49" s="178">
        <v>0</v>
      </c>
      <c r="I49" s="178">
        <v>0</v>
      </c>
    </row>
    <row r="50" spans="1:9" x14ac:dyDescent="0.2">
      <c r="A50" s="258" t="s">
        <v>87</v>
      </c>
      <c r="B50" s="258"/>
      <c r="C50" s="258"/>
      <c r="D50" s="258"/>
      <c r="E50" s="258"/>
      <c r="F50" s="258"/>
      <c r="G50" s="12">
        <v>41</v>
      </c>
      <c r="H50" s="178">
        <v>0</v>
      </c>
      <c r="I50" s="178">
        <v>0</v>
      </c>
    </row>
    <row r="51" spans="1:9" x14ac:dyDescent="0.2">
      <c r="A51" s="258" t="s">
        <v>88</v>
      </c>
      <c r="B51" s="258"/>
      <c r="C51" s="258"/>
      <c r="D51" s="258"/>
      <c r="E51" s="258"/>
      <c r="F51" s="258"/>
      <c r="G51" s="12">
        <v>42</v>
      </c>
      <c r="H51" s="178">
        <v>0</v>
      </c>
      <c r="I51" s="178">
        <v>0</v>
      </c>
    </row>
    <row r="52" spans="1:9" x14ac:dyDescent="0.2">
      <c r="A52" s="261" t="s">
        <v>89</v>
      </c>
      <c r="B52" s="262"/>
      <c r="C52" s="262"/>
      <c r="D52" s="262"/>
      <c r="E52" s="262"/>
      <c r="F52" s="262"/>
      <c r="G52" s="18">
        <v>43</v>
      </c>
      <c r="H52" s="177">
        <f>H53+H54+H55</f>
        <v>59687658871</v>
      </c>
      <c r="I52" s="177">
        <f>I53+I54+I55</f>
        <v>62787752568</v>
      </c>
    </row>
    <row r="53" spans="1:9" x14ac:dyDescent="0.2">
      <c r="A53" s="258" t="s">
        <v>90</v>
      </c>
      <c r="B53" s="258"/>
      <c r="C53" s="258"/>
      <c r="D53" s="258"/>
      <c r="E53" s="258"/>
      <c r="F53" s="258"/>
      <c r="G53" s="12">
        <v>44</v>
      </c>
      <c r="H53" s="178">
        <v>58128148216</v>
      </c>
      <c r="I53" s="178">
        <v>61138608849</v>
      </c>
    </row>
    <row r="54" spans="1:9" x14ac:dyDescent="0.2">
      <c r="A54" s="258" t="s">
        <v>91</v>
      </c>
      <c r="B54" s="258"/>
      <c r="C54" s="258"/>
      <c r="D54" s="258"/>
      <c r="E54" s="258"/>
      <c r="F54" s="258"/>
      <c r="G54" s="12">
        <v>45</v>
      </c>
      <c r="H54" s="178">
        <v>670441906</v>
      </c>
      <c r="I54" s="178">
        <v>671973050</v>
      </c>
    </row>
    <row r="55" spans="1:9" x14ac:dyDescent="0.2">
      <c r="A55" s="258" t="s">
        <v>92</v>
      </c>
      <c r="B55" s="258"/>
      <c r="C55" s="258"/>
      <c r="D55" s="258"/>
      <c r="E55" s="258"/>
      <c r="F55" s="258"/>
      <c r="G55" s="12">
        <v>46</v>
      </c>
      <c r="H55" s="178">
        <v>889068749</v>
      </c>
      <c r="I55" s="178">
        <v>977170669</v>
      </c>
    </row>
    <row r="56" spans="1:9" x14ac:dyDescent="0.2">
      <c r="A56" s="258" t="s">
        <v>93</v>
      </c>
      <c r="B56" s="258"/>
      <c r="C56" s="258"/>
      <c r="D56" s="258"/>
      <c r="E56" s="258"/>
      <c r="F56" s="258"/>
      <c r="G56" s="12">
        <v>47</v>
      </c>
      <c r="H56" s="178">
        <v>0</v>
      </c>
      <c r="I56" s="178">
        <v>0</v>
      </c>
    </row>
    <row r="57" spans="1:9" x14ac:dyDescent="0.2">
      <c r="A57" s="263" t="s">
        <v>94</v>
      </c>
      <c r="B57" s="263"/>
      <c r="C57" s="263"/>
      <c r="D57" s="263"/>
      <c r="E57" s="263"/>
      <c r="F57" s="263"/>
      <c r="G57" s="12">
        <v>48</v>
      </c>
      <c r="H57" s="178">
        <v>0</v>
      </c>
      <c r="I57" s="178">
        <v>0</v>
      </c>
    </row>
    <row r="58" spans="1:9" x14ac:dyDescent="0.2">
      <c r="A58" s="263" t="s">
        <v>95</v>
      </c>
      <c r="B58" s="263"/>
      <c r="C58" s="263"/>
      <c r="D58" s="263"/>
      <c r="E58" s="263"/>
      <c r="F58" s="263"/>
      <c r="G58" s="12">
        <v>49</v>
      </c>
      <c r="H58" s="178">
        <v>204555543</v>
      </c>
      <c r="I58" s="178">
        <v>494251582</v>
      </c>
    </row>
    <row r="59" spans="1:9" x14ac:dyDescent="0.2">
      <c r="A59" s="263" t="s">
        <v>96</v>
      </c>
      <c r="B59" s="258"/>
      <c r="C59" s="258"/>
      <c r="D59" s="258"/>
      <c r="E59" s="258"/>
      <c r="F59" s="258"/>
      <c r="G59" s="12">
        <v>50</v>
      </c>
      <c r="H59" s="178">
        <v>107640720</v>
      </c>
      <c r="I59" s="178">
        <v>28670199</v>
      </c>
    </row>
    <row r="60" spans="1:9" x14ac:dyDescent="0.2">
      <c r="A60" s="263" t="s">
        <v>97</v>
      </c>
      <c r="B60" s="263"/>
      <c r="C60" s="263"/>
      <c r="D60" s="263"/>
      <c r="E60" s="263"/>
      <c r="F60" s="263"/>
      <c r="G60" s="12">
        <v>51</v>
      </c>
      <c r="H60" s="178">
        <v>0</v>
      </c>
      <c r="I60" s="178">
        <v>0</v>
      </c>
    </row>
    <row r="61" spans="1:9" x14ac:dyDescent="0.2">
      <c r="A61" s="263" t="s">
        <v>98</v>
      </c>
      <c r="B61" s="263"/>
      <c r="C61" s="263"/>
      <c r="D61" s="263"/>
      <c r="E61" s="263"/>
      <c r="F61" s="263"/>
      <c r="G61" s="12">
        <v>52</v>
      </c>
      <c r="H61" s="178">
        <v>602805354</v>
      </c>
      <c r="I61" s="178">
        <v>640951269</v>
      </c>
    </row>
    <row r="62" spans="1:9" x14ac:dyDescent="0.2">
      <c r="A62" s="263" t="s">
        <v>99</v>
      </c>
      <c r="B62" s="263"/>
      <c r="C62" s="263"/>
      <c r="D62" s="263"/>
      <c r="E62" s="263"/>
      <c r="F62" s="263"/>
      <c r="G62" s="12">
        <v>53</v>
      </c>
      <c r="H62" s="178">
        <v>0</v>
      </c>
      <c r="I62" s="178">
        <v>0</v>
      </c>
    </row>
    <row r="63" spans="1:9" x14ac:dyDescent="0.2">
      <c r="A63" s="256" t="s">
        <v>100</v>
      </c>
      <c r="B63" s="257"/>
      <c r="C63" s="257"/>
      <c r="D63" s="257"/>
      <c r="E63" s="257"/>
      <c r="F63" s="257"/>
      <c r="G63" s="18">
        <v>54</v>
      </c>
      <c r="H63" s="180">
        <f>H42+H48+H52+H56+H57+H58+H59+H60+H61+H62</f>
        <v>60629642066</v>
      </c>
      <c r="I63" s="180">
        <f>I42+I48+I52+I56+I57+I58+I59+I60+I61+I62</f>
        <v>63987761862</v>
      </c>
    </row>
    <row r="64" spans="1:9" x14ac:dyDescent="0.2">
      <c r="A64" s="264" t="s">
        <v>101</v>
      </c>
      <c r="B64" s="265"/>
      <c r="C64" s="265"/>
      <c r="D64" s="265"/>
      <c r="E64" s="265"/>
      <c r="F64" s="265"/>
      <c r="G64" s="265"/>
      <c r="H64" s="265"/>
      <c r="I64" s="265"/>
    </row>
    <row r="65" spans="1:9" x14ac:dyDescent="0.2">
      <c r="A65" s="258" t="s">
        <v>102</v>
      </c>
      <c r="B65" s="258"/>
      <c r="C65" s="258"/>
      <c r="D65" s="258"/>
      <c r="E65" s="258"/>
      <c r="F65" s="258"/>
      <c r="G65" s="12">
        <v>55</v>
      </c>
      <c r="H65" s="178">
        <v>1698417500</v>
      </c>
      <c r="I65" s="178">
        <v>1698417500</v>
      </c>
    </row>
    <row r="66" spans="1:9" x14ac:dyDescent="0.2">
      <c r="A66" s="258" t="s">
        <v>103</v>
      </c>
      <c r="B66" s="258"/>
      <c r="C66" s="258"/>
      <c r="D66" s="258"/>
      <c r="E66" s="258"/>
      <c r="F66" s="258"/>
      <c r="G66" s="12">
        <v>56</v>
      </c>
      <c r="H66" s="178">
        <v>1801947133</v>
      </c>
      <c r="I66" s="178">
        <v>1801343055</v>
      </c>
    </row>
    <row r="67" spans="1:9" x14ac:dyDescent="0.2">
      <c r="A67" s="258" t="s">
        <v>104</v>
      </c>
      <c r="B67" s="258"/>
      <c r="C67" s="258"/>
      <c r="D67" s="258"/>
      <c r="E67" s="258"/>
      <c r="F67" s="258"/>
      <c r="G67" s="12">
        <v>57</v>
      </c>
      <c r="H67" s="178">
        <v>0</v>
      </c>
      <c r="I67" s="178">
        <v>0</v>
      </c>
    </row>
    <row r="68" spans="1:9" x14ac:dyDescent="0.2">
      <c r="A68" s="258" t="s">
        <v>105</v>
      </c>
      <c r="B68" s="258"/>
      <c r="C68" s="258"/>
      <c r="D68" s="258"/>
      <c r="E68" s="258"/>
      <c r="F68" s="258"/>
      <c r="G68" s="12">
        <v>58</v>
      </c>
      <c r="H68" s="178">
        <v>0</v>
      </c>
      <c r="I68" s="178">
        <v>0</v>
      </c>
    </row>
    <row r="69" spans="1:9" x14ac:dyDescent="0.2">
      <c r="A69" s="258" t="s">
        <v>106</v>
      </c>
      <c r="B69" s="258"/>
      <c r="C69" s="258"/>
      <c r="D69" s="258"/>
      <c r="E69" s="258"/>
      <c r="F69" s="258"/>
      <c r="G69" s="12">
        <v>59</v>
      </c>
      <c r="H69" s="178">
        <v>223132910</v>
      </c>
      <c r="I69" s="178">
        <v>349859083</v>
      </c>
    </row>
    <row r="70" spans="1:9" x14ac:dyDescent="0.2">
      <c r="A70" s="258" t="s">
        <v>107</v>
      </c>
      <c r="B70" s="258"/>
      <c r="C70" s="258"/>
      <c r="D70" s="258"/>
      <c r="E70" s="258"/>
      <c r="F70" s="258"/>
      <c r="G70" s="12">
        <v>60</v>
      </c>
      <c r="H70" s="178">
        <v>4074265057</v>
      </c>
      <c r="I70" s="178">
        <v>4793339902</v>
      </c>
    </row>
    <row r="71" spans="1:9" x14ac:dyDescent="0.2">
      <c r="A71" s="258" t="s">
        <v>108</v>
      </c>
      <c r="B71" s="258"/>
      <c r="C71" s="258"/>
      <c r="D71" s="258"/>
      <c r="E71" s="258"/>
      <c r="F71" s="258"/>
      <c r="G71" s="12">
        <v>61</v>
      </c>
      <c r="H71" s="178">
        <v>0</v>
      </c>
      <c r="I71" s="178">
        <v>0</v>
      </c>
    </row>
    <row r="72" spans="1:9" x14ac:dyDescent="0.2">
      <c r="A72" s="258" t="s">
        <v>109</v>
      </c>
      <c r="B72" s="258"/>
      <c r="C72" s="258"/>
      <c r="D72" s="258"/>
      <c r="E72" s="258"/>
      <c r="F72" s="258"/>
      <c r="G72" s="12">
        <v>62</v>
      </c>
      <c r="H72" s="178">
        <v>84921058</v>
      </c>
      <c r="I72" s="178">
        <v>84921058</v>
      </c>
    </row>
    <row r="73" spans="1:9" x14ac:dyDescent="0.2">
      <c r="A73" s="258" t="s">
        <v>110</v>
      </c>
      <c r="B73" s="258"/>
      <c r="C73" s="258"/>
      <c r="D73" s="258"/>
      <c r="E73" s="258"/>
      <c r="F73" s="258"/>
      <c r="G73" s="12">
        <v>63</v>
      </c>
      <c r="H73" s="178">
        <v>0</v>
      </c>
      <c r="I73" s="178">
        <v>0</v>
      </c>
    </row>
    <row r="74" spans="1:9" x14ac:dyDescent="0.2">
      <c r="A74" s="258" t="s">
        <v>111</v>
      </c>
      <c r="B74" s="258"/>
      <c r="C74" s="258"/>
      <c r="D74" s="258"/>
      <c r="E74" s="258"/>
      <c r="F74" s="258"/>
      <c r="G74" s="12">
        <v>64</v>
      </c>
      <c r="H74" s="178">
        <v>1007745036</v>
      </c>
      <c r="I74" s="178">
        <v>962284807</v>
      </c>
    </row>
    <row r="75" spans="1:9" x14ac:dyDescent="0.2">
      <c r="A75" s="258" t="s">
        <v>112</v>
      </c>
      <c r="B75" s="258"/>
      <c r="C75" s="258"/>
      <c r="D75" s="258"/>
      <c r="E75" s="258"/>
      <c r="F75" s="258"/>
      <c r="G75" s="12">
        <v>65</v>
      </c>
      <c r="H75" s="178">
        <v>0</v>
      </c>
      <c r="I75" s="178">
        <v>0</v>
      </c>
    </row>
    <row r="76" spans="1:9" x14ac:dyDescent="0.2">
      <c r="A76" s="258" t="s">
        <v>113</v>
      </c>
      <c r="B76" s="258"/>
      <c r="C76" s="258"/>
      <c r="D76" s="258"/>
      <c r="E76" s="258"/>
      <c r="F76" s="258"/>
      <c r="G76" s="12">
        <v>66</v>
      </c>
      <c r="H76" s="178">
        <v>170433797</v>
      </c>
      <c r="I76" s="178">
        <v>188246019</v>
      </c>
    </row>
    <row r="77" spans="1:9" x14ac:dyDescent="0.2">
      <c r="A77" s="255" t="s">
        <v>114</v>
      </c>
      <c r="B77" s="255"/>
      <c r="C77" s="255"/>
      <c r="D77" s="255"/>
      <c r="E77" s="255"/>
      <c r="F77" s="255"/>
      <c r="G77" s="18">
        <v>67</v>
      </c>
      <c r="H77" s="181">
        <f>H65+H66+H67+H68+H69+H70+H71+H72+H73+H74+H75+H76</f>
        <v>9060862491</v>
      </c>
      <c r="I77" s="181">
        <f>I65+I66+I67+I68+I69+I70+I71+I72+I73+I74+I75+I76</f>
        <v>9878411424</v>
      </c>
    </row>
    <row r="78" spans="1:9" x14ac:dyDescent="0.2">
      <c r="A78" s="256" t="s">
        <v>115</v>
      </c>
      <c r="B78" s="257"/>
      <c r="C78" s="257"/>
      <c r="D78" s="257"/>
      <c r="E78" s="257"/>
      <c r="F78" s="257"/>
      <c r="G78" s="18">
        <v>68</v>
      </c>
      <c r="H78" s="180">
        <f>H63+H77</f>
        <v>69690504557</v>
      </c>
      <c r="I78" s="180">
        <f>I63+I77</f>
        <v>73866173286</v>
      </c>
    </row>
  </sheetData>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11">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Invalid entry" error="You can enter only whole numbers (positive or negative) or a zero." sqref="H69">
      <formula1>9999999999</formula1>
    </dataValidation>
    <dataValidation type="whole" operator="notEqual" allowBlank="1" showInputMessage="1" showErrorMessage="1" errorTitle="Invalid entry" error="You can enter only whole numbers." sqref="H66:H67 H70:H78">
      <formula1>9999999999</formula1>
    </dataValidation>
    <dataValidation type="whole" operator="greaterThanOrEqual" allowBlank="1" showInputMessage="1" showErrorMessage="1" errorTitle="Invalid entry" error="You can enter only positive whole numbers or a zero." sqref="H68 H42:H63 H65 H9:H40">
      <formula1>0</formula1>
    </dataValidation>
    <dataValidation type="whole" operator="greaterThanOrEqual" allowBlank="1" showInputMessage="1" showErrorMessage="1" errorTitle="Nedopušten unos" error="Dopušten je unos samo pozitivnih cjelobrojnih vrijednosti ili nule." sqref="I42:I63 I9:I40 I68 I65">
      <formula1>0</formula1>
    </dataValidation>
    <dataValidation type="whole" operator="notEqual" allowBlank="1" showInputMessage="1" showErrorMessage="1" errorTitle="Nedopušten upis" error="Dopušten je upis samo cjelobrojnih vrijednosti." sqref="I70:I78 I66:I67">
      <formula1>9999999999</formula1>
    </dataValidation>
    <dataValidation type="whole" operator="notEqual" allowBlank="1" showInputMessage="1" showErrorMessage="1" errorTitle="Nedopušten unos" error="Dopušten je unos samo cjelobrojnih (pozitivnih ili negativnih) vrijednosti ili nule." sqref="I69">
      <formula1>9999999999</formula1>
    </dataValidation>
  </dataValidations>
  <pageMargins left="0.74803149606299213" right="0.74803149606299213" top="0.98425196850393704" bottom="0.98425196850393704" header="0.51181102362204722" footer="0.51181102362204722"/>
  <pageSetup paperSize="9" scale="69"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31" zoomScaleNormal="100" zoomScaleSheetLayoutView="110" workbookViewId="0">
      <selection activeCell="B1" sqref="B1:E3"/>
    </sheetView>
  </sheetViews>
  <sheetFormatPr defaultRowHeight="12.75" x14ac:dyDescent="0.2"/>
  <cols>
    <col min="1" max="2" width="9.140625" style="11"/>
    <col min="3" max="3" width="30" style="11" customWidth="1"/>
    <col min="4" max="4" width="12.7109375" style="11" customWidth="1"/>
    <col min="5" max="5" width="13.7109375" style="11" customWidth="1"/>
    <col min="6" max="6" width="9.140625" style="11"/>
    <col min="7" max="7" width="4.85546875" style="11" bestFit="1" customWidth="1"/>
    <col min="8" max="8" width="13.140625" style="35" bestFit="1" customWidth="1"/>
    <col min="9" max="9" width="12.7109375" style="35" bestFit="1"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88" t="s">
        <v>116</v>
      </c>
      <c r="B1" s="267"/>
      <c r="C1" s="267"/>
      <c r="D1" s="267"/>
      <c r="E1" s="267"/>
      <c r="F1" s="267"/>
      <c r="G1" s="267"/>
      <c r="H1" s="267"/>
    </row>
    <row r="2" spans="1:9" x14ac:dyDescent="0.2">
      <c r="A2" s="287" t="s">
        <v>431</v>
      </c>
      <c r="B2" s="269"/>
      <c r="C2" s="269"/>
      <c r="D2" s="269"/>
      <c r="E2" s="269"/>
      <c r="F2" s="269"/>
      <c r="G2" s="269"/>
      <c r="H2" s="269"/>
    </row>
    <row r="3" spans="1:9" x14ac:dyDescent="0.2">
      <c r="A3" s="291" t="s">
        <v>117</v>
      </c>
      <c r="B3" s="281"/>
      <c r="C3" s="281"/>
      <c r="D3" s="281"/>
      <c r="E3" s="281"/>
      <c r="F3" s="281"/>
      <c r="G3" s="281"/>
      <c r="H3" s="281"/>
      <c r="I3" s="281"/>
    </row>
    <row r="4" spans="1:9" x14ac:dyDescent="0.2">
      <c r="A4" s="299" t="s">
        <v>329</v>
      </c>
      <c r="B4" s="278"/>
      <c r="C4" s="278"/>
      <c r="D4" s="278"/>
      <c r="E4" s="278"/>
      <c r="F4" s="278"/>
      <c r="G4" s="278"/>
      <c r="H4" s="278"/>
      <c r="I4" s="278"/>
    </row>
    <row r="5" spans="1:9" ht="33.75" x14ac:dyDescent="0.2">
      <c r="A5" s="292" t="s">
        <v>118</v>
      </c>
      <c r="B5" s="293"/>
      <c r="C5" s="293"/>
      <c r="D5" s="293"/>
      <c r="E5" s="293"/>
      <c r="F5" s="294"/>
      <c r="G5" s="13" t="s">
        <v>119</v>
      </c>
      <c r="H5" s="165" t="s">
        <v>120</v>
      </c>
      <c r="I5" s="166" t="s">
        <v>121</v>
      </c>
    </row>
    <row r="6" spans="1:9" x14ac:dyDescent="0.2">
      <c r="A6" s="295">
        <v>1</v>
      </c>
      <c r="B6" s="296"/>
      <c r="C6" s="296"/>
      <c r="D6" s="296"/>
      <c r="E6" s="296"/>
      <c r="F6" s="296"/>
      <c r="G6" s="14">
        <v>2</v>
      </c>
      <c r="H6" s="167">
        <v>3</v>
      </c>
      <c r="I6" s="167">
        <v>4</v>
      </c>
    </row>
    <row r="7" spans="1:9" x14ac:dyDescent="0.2">
      <c r="A7" s="300" t="s">
        <v>122</v>
      </c>
      <c r="B7" s="300"/>
      <c r="C7" s="300"/>
      <c r="D7" s="300"/>
      <c r="E7" s="300"/>
      <c r="F7" s="300"/>
      <c r="G7" s="6">
        <v>1</v>
      </c>
      <c r="H7" s="168">
        <v>2501755296</v>
      </c>
      <c r="I7" s="168">
        <v>2387117583</v>
      </c>
    </row>
    <row r="8" spans="1:9" x14ac:dyDescent="0.2">
      <c r="A8" s="300" t="s">
        <v>123</v>
      </c>
      <c r="B8" s="300"/>
      <c r="C8" s="300"/>
      <c r="D8" s="300"/>
      <c r="E8" s="300"/>
      <c r="F8" s="300"/>
      <c r="G8" s="6">
        <v>2</v>
      </c>
      <c r="H8" s="168">
        <v>428623617</v>
      </c>
      <c r="I8" s="168">
        <v>339958328</v>
      </c>
    </row>
    <row r="9" spans="1:9" x14ac:dyDescent="0.2">
      <c r="A9" s="300" t="s">
        <v>124</v>
      </c>
      <c r="B9" s="300"/>
      <c r="C9" s="300"/>
      <c r="D9" s="300"/>
      <c r="E9" s="300"/>
      <c r="F9" s="300"/>
      <c r="G9" s="6">
        <v>3</v>
      </c>
      <c r="H9" s="168">
        <v>0</v>
      </c>
      <c r="I9" s="168">
        <v>0</v>
      </c>
    </row>
    <row r="10" spans="1:9" x14ac:dyDescent="0.2">
      <c r="A10" s="300" t="s">
        <v>125</v>
      </c>
      <c r="B10" s="300"/>
      <c r="C10" s="300"/>
      <c r="D10" s="300"/>
      <c r="E10" s="300"/>
      <c r="F10" s="300"/>
      <c r="G10" s="6">
        <v>4</v>
      </c>
      <c r="H10" s="168">
        <v>999385</v>
      </c>
      <c r="I10" s="168">
        <v>1440392</v>
      </c>
    </row>
    <row r="11" spans="1:9" x14ac:dyDescent="0.2">
      <c r="A11" s="300" t="s">
        <v>126</v>
      </c>
      <c r="B11" s="300"/>
      <c r="C11" s="300"/>
      <c r="D11" s="300"/>
      <c r="E11" s="300"/>
      <c r="F11" s="300"/>
      <c r="G11" s="6">
        <v>5</v>
      </c>
      <c r="H11" s="168">
        <v>967786624</v>
      </c>
      <c r="I11" s="168">
        <v>1057188833</v>
      </c>
    </row>
    <row r="12" spans="1:9" x14ac:dyDescent="0.2">
      <c r="A12" s="300" t="s">
        <v>127</v>
      </c>
      <c r="B12" s="300"/>
      <c r="C12" s="300"/>
      <c r="D12" s="300"/>
      <c r="E12" s="300"/>
      <c r="F12" s="300"/>
      <c r="G12" s="6">
        <v>6</v>
      </c>
      <c r="H12" s="168">
        <v>234385009</v>
      </c>
      <c r="I12" s="168">
        <v>254364808</v>
      </c>
    </row>
    <row r="13" spans="1:9" ht="26.25" customHeight="1" x14ac:dyDescent="0.2">
      <c r="A13" s="300" t="s">
        <v>128</v>
      </c>
      <c r="B13" s="300"/>
      <c r="C13" s="300"/>
      <c r="D13" s="300"/>
      <c r="E13" s="300"/>
      <c r="F13" s="300"/>
      <c r="G13" s="6">
        <v>7</v>
      </c>
      <c r="H13" s="168">
        <v>27565442</v>
      </c>
      <c r="I13" s="168">
        <v>777265</v>
      </c>
    </row>
    <row r="14" spans="1:9" x14ac:dyDescent="0.2">
      <c r="A14" s="300" t="s">
        <v>129</v>
      </c>
      <c r="B14" s="300"/>
      <c r="C14" s="300"/>
      <c r="D14" s="300"/>
      <c r="E14" s="300"/>
      <c r="F14" s="300"/>
      <c r="G14" s="6">
        <v>8</v>
      </c>
      <c r="H14" s="168">
        <v>220542531</v>
      </c>
      <c r="I14" s="168">
        <v>210869139</v>
      </c>
    </row>
    <row r="15" spans="1:9" x14ac:dyDescent="0.2">
      <c r="A15" s="300" t="s">
        <v>130</v>
      </c>
      <c r="B15" s="300"/>
      <c r="C15" s="300"/>
      <c r="D15" s="300"/>
      <c r="E15" s="300"/>
      <c r="F15" s="300"/>
      <c r="G15" s="6">
        <v>9</v>
      </c>
      <c r="H15" s="168">
        <v>3703723</v>
      </c>
      <c r="I15" s="168">
        <v>3607601</v>
      </c>
    </row>
    <row r="16" spans="1:9" x14ac:dyDescent="0.2">
      <c r="A16" s="300" t="s">
        <v>131</v>
      </c>
      <c r="B16" s="300"/>
      <c r="C16" s="300"/>
      <c r="D16" s="300"/>
      <c r="E16" s="300"/>
      <c r="F16" s="300"/>
      <c r="G16" s="6">
        <v>10</v>
      </c>
      <c r="H16" s="168">
        <v>0</v>
      </c>
      <c r="I16" s="168">
        <v>0</v>
      </c>
    </row>
    <row r="17" spans="1:9" x14ac:dyDescent="0.2">
      <c r="A17" s="300" t="s">
        <v>132</v>
      </c>
      <c r="B17" s="300"/>
      <c r="C17" s="300"/>
      <c r="D17" s="300"/>
      <c r="E17" s="300"/>
      <c r="F17" s="300"/>
      <c r="G17" s="6">
        <v>11</v>
      </c>
      <c r="H17" s="168">
        <v>0</v>
      </c>
      <c r="I17" s="168">
        <v>0</v>
      </c>
    </row>
    <row r="18" spans="1:9" x14ac:dyDescent="0.2">
      <c r="A18" s="300" t="s">
        <v>133</v>
      </c>
      <c r="B18" s="300"/>
      <c r="C18" s="300"/>
      <c r="D18" s="300"/>
      <c r="E18" s="300"/>
      <c r="F18" s="300"/>
      <c r="G18" s="6">
        <v>12</v>
      </c>
      <c r="H18" s="168">
        <v>449204</v>
      </c>
      <c r="I18" s="168">
        <v>22845566</v>
      </c>
    </row>
    <row r="19" spans="1:9" x14ac:dyDescent="0.2">
      <c r="A19" s="300" t="s">
        <v>134</v>
      </c>
      <c r="B19" s="300"/>
      <c r="C19" s="300"/>
      <c r="D19" s="300"/>
      <c r="E19" s="300"/>
      <c r="F19" s="300"/>
      <c r="G19" s="6">
        <v>13</v>
      </c>
      <c r="H19" s="168">
        <v>4788763</v>
      </c>
      <c r="I19" s="168">
        <v>25508584</v>
      </c>
    </row>
    <row r="20" spans="1:9" x14ac:dyDescent="0.2">
      <c r="A20" s="300" t="s">
        <v>135</v>
      </c>
      <c r="B20" s="300"/>
      <c r="C20" s="300"/>
      <c r="D20" s="300"/>
      <c r="E20" s="300"/>
      <c r="F20" s="300"/>
      <c r="G20" s="6">
        <v>14</v>
      </c>
      <c r="H20" s="168">
        <v>187960126</v>
      </c>
      <c r="I20" s="168">
        <v>156746117</v>
      </c>
    </row>
    <row r="21" spans="1:9" x14ac:dyDescent="0.2">
      <c r="A21" s="300" t="s">
        <v>136</v>
      </c>
      <c r="B21" s="300"/>
      <c r="C21" s="300"/>
      <c r="D21" s="300"/>
      <c r="E21" s="300"/>
      <c r="F21" s="300"/>
      <c r="G21" s="6">
        <v>15</v>
      </c>
      <c r="H21" s="168">
        <v>173907646</v>
      </c>
      <c r="I21" s="168">
        <v>158869646</v>
      </c>
    </row>
    <row r="22" spans="1:9" x14ac:dyDescent="0.2">
      <c r="A22" s="304" t="s">
        <v>137</v>
      </c>
      <c r="B22" s="304"/>
      <c r="C22" s="304"/>
      <c r="D22" s="304"/>
      <c r="E22" s="304"/>
      <c r="F22" s="304"/>
      <c r="G22" s="7">
        <v>16</v>
      </c>
      <c r="H22" s="169">
        <f>H7-H8-H9+H10+H11-H12+H13+H14+H15+H16+H17+H18+H19+H20-H21</f>
        <v>3078634822</v>
      </c>
      <c r="I22" s="170">
        <f>I7-I8-I9+I10+I11-I12+I13+I14+I15+I16+I17+I18+I19+I20-I21</f>
        <v>3112908298</v>
      </c>
    </row>
    <row r="23" spans="1:9" x14ac:dyDescent="0.2">
      <c r="A23" s="300" t="s">
        <v>138</v>
      </c>
      <c r="B23" s="300"/>
      <c r="C23" s="300"/>
      <c r="D23" s="300"/>
      <c r="E23" s="300"/>
      <c r="F23" s="300"/>
      <c r="G23" s="6">
        <v>17</v>
      </c>
      <c r="H23" s="168">
        <v>1266099224</v>
      </c>
      <c r="I23" s="168">
        <v>1320941152</v>
      </c>
    </row>
    <row r="24" spans="1:9" x14ac:dyDescent="0.2">
      <c r="A24" s="300" t="s">
        <v>139</v>
      </c>
      <c r="B24" s="300"/>
      <c r="C24" s="300"/>
      <c r="D24" s="300"/>
      <c r="E24" s="300"/>
      <c r="F24" s="300"/>
      <c r="G24" s="6">
        <v>18</v>
      </c>
      <c r="H24" s="168">
        <v>227610760</v>
      </c>
      <c r="I24" s="168">
        <v>248140108</v>
      </c>
    </row>
    <row r="25" spans="1:9" x14ac:dyDescent="0.2">
      <c r="A25" s="300" t="s">
        <v>140</v>
      </c>
      <c r="B25" s="300"/>
      <c r="C25" s="300"/>
      <c r="D25" s="300"/>
      <c r="E25" s="300"/>
      <c r="F25" s="300"/>
      <c r="G25" s="6">
        <v>19</v>
      </c>
      <c r="H25" s="168">
        <v>-328732</v>
      </c>
      <c r="I25" s="168">
        <v>-1184156</v>
      </c>
    </row>
    <row r="26" spans="1:9" x14ac:dyDescent="0.2">
      <c r="A26" s="300" t="s">
        <v>141</v>
      </c>
      <c r="B26" s="300"/>
      <c r="C26" s="300"/>
      <c r="D26" s="300"/>
      <c r="E26" s="300"/>
      <c r="F26" s="300"/>
      <c r="G26" s="6">
        <v>20</v>
      </c>
      <c r="H26" s="168">
        <v>39552091</v>
      </c>
      <c r="I26" s="168">
        <v>321243393</v>
      </c>
    </row>
    <row r="27" spans="1:9" x14ac:dyDescent="0.2">
      <c r="A27" s="300" t="s">
        <v>142</v>
      </c>
      <c r="B27" s="300"/>
      <c r="C27" s="300"/>
      <c r="D27" s="300"/>
      <c r="E27" s="300"/>
      <c r="F27" s="300"/>
      <c r="G27" s="6">
        <v>21</v>
      </c>
      <c r="H27" s="168">
        <v>212137253</v>
      </c>
      <c r="I27" s="168">
        <v>-415150</v>
      </c>
    </row>
    <row r="28" spans="1:9" x14ac:dyDescent="0.2">
      <c r="A28" s="300" t="s">
        <v>143</v>
      </c>
      <c r="B28" s="300"/>
      <c r="C28" s="300"/>
      <c r="D28" s="300"/>
      <c r="E28" s="300"/>
      <c r="F28" s="300"/>
      <c r="G28" s="6">
        <v>22</v>
      </c>
      <c r="H28" s="168">
        <v>0</v>
      </c>
      <c r="I28" s="168">
        <v>-346834</v>
      </c>
    </row>
    <row r="29" spans="1:9" x14ac:dyDescent="0.2">
      <c r="A29" s="300" t="s">
        <v>144</v>
      </c>
      <c r="B29" s="300"/>
      <c r="C29" s="300"/>
      <c r="D29" s="300"/>
      <c r="E29" s="300"/>
      <c r="F29" s="300"/>
      <c r="G29" s="6">
        <v>23</v>
      </c>
      <c r="H29" s="168">
        <v>58645949</v>
      </c>
      <c r="I29" s="168">
        <v>19473877</v>
      </c>
    </row>
    <row r="30" spans="1:9" x14ac:dyDescent="0.2">
      <c r="A30" s="300" t="s">
        <v>145</v>
      </c>
      <c r="B30" s="300"/>
      <c r="C30" s="300"/>
      <c r="D30" s="300"/>
      <c r="E30" s="300"/>
      <c r="F30" s="300"/>
      <c r="G30" s="6">
        <v>24</v>
      </c>
      <c r="H30" s="168">
        <v>0</v>
      </c>
      <c r="I30" s="168">
        <v>0</v>
      </c>
    </row>
    <row r="31" spans="1:9" ht="26.25" customHeight="1" x14ac:dyDescent="0.2">
      <c r="A31" s="300" t="s">
        <v>146</v>
      </c>
      <c r="B31" s="300"/>
      <c r="C31" s="300"/>
      <c r="D31" s="300"/>
      <c r="E31" s="300"/>
      <c r="F31" s="300"/>
      <c r="G31" s="6">
        <v>25</v>
      </c>
      <c r="H31" s="168">
        <v>10494718</v>
      </c>
      <c r="I31" s="168">
        <v>8656866</v>
      </c>
    </row>
    <row r="32" spans="1:9" ht="25.5" customHeight="1" x14ac:dyDescent="0.2">
      <c r="A32" s="300" t="s">
        <v>147</v>
      </c>
      <c r="B32" s="300"/>
      <c r="C32" s="300"/>
      <c r="D32" s="300"/>
      <c r="E32" s="300"/>
      <c r="F32" s="300"/>
      <c r="G32" s="6">
        <v>26</v>
      </c>
      <c r="H32" s="168">
        <v>0</v>
      </c>
      <c r="I32" s="168">
        <v>0</v>
      </c>
    </row>
    <row r="33" spans="1:10" x14ac:dyDescent="0.2">
      <c r="A33" s="301" t="s">
        <v>148</v>
      </c>
      <c r="B33" s="301"/>
      <c r="C33" s="301"/>
      <c r="D33" s="301"/>
      <c r="E33" s="301"/>
      <c r="F33" s="301"/>
      <c r="G33" s="7">
        <v>27</v>
      </c>
      <c r="H33" s="169">
        <f>H22-H23+H25-H24-H26-H27-H28-H29+H30+H31+H32</f>
        <v>1284755531</v>
      </c>
      <c r="I33" s="170">
        <f>I22-I23+I25-I24-I26-I27-I28-I29+I30+I31+I32</f>
        <v>1211344462</v>
      </c>
    </row>
    <row r="34" spans="1:10" x14ac:dyDescent="0.2">
      <c r="A34" s="300" t="s">
        <v>149</v>
      </c>
      <c r="B34" s="300"/>
      <c r="C34" s="300"/>
      <c r="D34" s="300"/>
      <c r="E34" s="300"/>
      <c r="F34" s="300"/>
      <c r="G34" s="6">
        <v>28</v>
      </c>
      <c r="H34" s="168">
        <v>254174177</v>
      </c>
      <c r="I34" s="168">
        <v>228997699</v>
      </c>
    </row>
    <row r="35" spans="1:10" x14ac:dyDescent="0.2">
      <c r="A35" s="301" t="s">
        <v>150</v>
      </c>
      <c r="B35" s="301"/>
      <c r="C35" s="301"/>
      <c r="D35" s="301"/>
      <c r="E35" s="301"/>
      <c r="F35" s="301"/>
      <c r="G35" s="7">
        <v>29</v>
      </c>
      <c r="H35" s="169">
        <f>H33-H34</f>
        <v>1030581354</v>
      </c>
      <c r="I35" s="170">
        <f>I33-I34</f>
        <v>982346763</v>
      </c>
    </row>
    <row r="36" spans="1:10" x14ac:dyDescent="0.2">
      <c r="A36" s="301" t="s">
        <v>151</v>
      </c>
      <c r="B36" s="301"/>
      <c r="C36" s="301"/>
      <c r="D36" s="301"/>
      <c r="E36" s="301"/>
      <c r="F36" s="301"/>
      <c r="G36" s="7">
        <v>30</v>
      </c>
      <c r="H36" s="169">
        <f>H37-H38</f>
        <v>0</v>
      </c>
      <c r="I36" s="170">
        <f>I37-I38</f>
        <v>0</v>
      </c>
    </row>
    <row r="37" spans="1:10" x14ac:dyDescent="0.2">
      <c r="A37" s="300" t="s">
        <v>152</v>
      </c>
      <c r="B37" s="300"/>
      <c r="C37" s="300"/>
      <c r="D37" s="300"/>
      <c r="E37" s="300"/>
      <c r="F37" s="300"/>
      <c r="G37" s="6">
        <v>31</v>
      </c>
      <c r="H37" s="168">
        <v>0</v>
      </c>
      <c r="I37" s="168">
        <v>0</v>
      </c>
    </row>
    <row r="38" spans="1:10" x14ac:dyDescent="0.2">
      <c r="A38" s="300" t="s">
        <v>153</v>
      </c>
      <c r="B38" s="300"/>
      <c r="C38" s="300"/>
      <c r="D38" s="300"/>
      <c r="E38" s="300"/>
      <c r="F38" s="300"/>
      <c r="G38" s="6">
        <v>32</v>
      </c>
      <c r="H38" s="168">
        <v>0</v>
      </c>
      <c r="I38" s="168">
        <v>0</v>
      </c>
    </row>
    <row r="39" spans="1:10" x14ac:dyDescent="0.2">
      <c r="A39" s="301" t="s">
        <v>154</v>
      </c>
      <c r="B39" s="301"/>
      <c r="C39" s="301"/>
      <c r="D39" s="301"/>
      <c r="E39" s="301"/>
      <c r="F39" s="301"/>
      <c r="G39" s="7">
        <v>33</v>
      </c>
      <c r="H39" s="169">
        <f>H35+H36</f>
        <v>1030581354</v>
      </c>
      <c r="I39" s="170">
        <f>I35+I36</f>
        <v>982346763</v>
      </c>
    </row>
    <row r="40" spans="1:10" x14ac:dyDescent="0.2">
      <c r="A40" s="300" t="s">
        <v>155</v>
      </c>
      <c r="B40" s="300"/>
      <c r="C40" s="300"/>
      <c r="D40" s="300"/>
      <c r="E40" s="300"/>
      <c r="F40" s="300"/>
      <c r="G40" s="6">
        <v>34</v>
      </c>
      <c r="H40" s="168">
        <v>22836318</v>
      </c>
      <c r="I40" s="168">
        <v>20061956</v>
      </c>
    </row>
    <row r="41" spans="1:10" x14ac:dyDescent="0.2">
      <c r="A41" s="300" t="s">
        <v>156</v>
      </c>
      <c r="B41" s="300"/>
      <c r="C41" s="300"/>
      <c r="D41" s="300"/>
      <c r="E41" s="300"/>
      <c r="F41" s="300"/>
      <c r="G41" s="6">
        <v>35</v>
      </c>
      <c r="H41" s="168">
        <v>1007745036</v>
      </c>
      <c r="I41" s="168">
        <v>962284807</v>
      </c>
    </row>
    <row r="42" spans="1:10" x14ac:dyDescent="0.2">
      <c r="A42" s="305" t="s">
        <v>157</v>
      </c>
      <c r="B42" s="306"/>
      <c r="C42" s="306"/>
      <c r="D42" s="306"/>
      <c r="E42" s="306"/>
      <c r="F42" s="306"/>
      <c r="G42" s="307"/>
      <c r="H42" s="307"/>
      <c r="I42" s="307"/>
      <c r="J42" s="4"/>
    </row>
    <row r="43" spans="1:10" x14ac:dyDescent="0.2">
      <c r="A43" s="302" t="s">
        <v>158</v>
      </c>
      <c r="B43" s="302"/>
      <c r="C43" s="302"/>
      <c r="D43" s="302"/>
      <c r="E43" s="302"/>
      <c r="F43" s="302"/>
      <c r="G43" s="6">
        <v>36</v>
      </c>
      <c r="H43" s="171">
        <f>H39</f>
        <v>1030581354</v>
      </c>
      <c r="I43" s="171">
        <f>I39</f>
        <v>982346763</v>
      </c>
    </row>
    <row r="44" spans="1:10" x14ac:dyDescent="0.2">
      <c r="A44" s="304" t="s">
        <v>159</v>
      </c>
      <c r="B44" s="304"/>
      <c r="C44" s="304"/>
      <c r="D44" s="304"/>
      <c r="E44" s="304"/>
      <c r="F44" s="304"/>
      <c r="G44" s="7">
        <v>37</v>
      </c>
      <c r="H44" s="169">
        <f>H45+H57</f>
        <v>-50763166</v>
      </c>
      <c r="I44" s="169">
        <f>I45+I57</f>
        <v>126182702</v>
      </c>
    </row>
    <row r="45" spans="1:10" x14ac:dyDescent="0.2">
      <c r="A45" s="289" t="s">
        <v>160</v>
      </c>
      <c r="B45" s="289"/>
      <c r="C45" s="289"/>
      <c r="D45" s="289"/>
      <c r="E45" s="289"/>
      <c r="F45" s="289"/>
      <c r="G45" s="7">
        <v>38</v>
      </c>
      <c r="H45" s="169">
        <f>SUM(H46:H52)+H55+H56</f>
        <v>20330255</v>
      </c>
      <c r="I45" s="169">
        <f>SUM(I46:I52)+I55+I56</f>
        <v>41417654</v>
      </c>
    </row>
    <row r="46" spans="1:10" x14ac:dyDescent="0.2">
      <c r="A46" s="297" t="s">
        <v>161</v>
      </c>
      <c r="B46" s="297"/>
      <c r="C46" s="297"/>
      <c r="D46" s="297"/>
      <c r="E46" s="297"/>
      <c r="F46" s="297"/>
      <c r="G46" s="6">
        <v>39</v>
      </c>
      <c r="H46" s="168">
        <v>0</v>
      </c>
      <c r="I46" s="168">
        <v>0</v>
      </c>
    </row>
    <row r="47" spans="1:10" x14ac:dyDescent="0.2">
      <c r="A47" s="297" t="s">
        <v>162</v>
      </c>
      <c r="B47" s="297"/>
      <c r="C47" s="297"/>
      <c r="D47" s="297"/>
      <c r="E47" s="297"/>
      <c r="F47" s="297"/>
      <c r="G47" s="6">
        <v>40</v>
      </c>
      <c r="H47" s="168">
        <v>0</v>
      </c>
      <c r="I47" s="168">
        <v>0</v>
      </c>
    </row>
    <row r="48" spans="1:10" x14ac:dyDescent="0.2">
      <c r="A48" s="297" t="s">
        <v>163</v>
      </c>
      <c r="B48" s="297"/>
      <c r="C48" s="297"/>
      <c r="D48" s="297"/>
      <c r="E48" s="297"/>
      <c r="F48" s="297"/>
      <c r="G48" s="6">
        <v>41</v>
      </c>
      <c r="H48" s="168">
        <v>2981139</v>
      </c>
      <c r="I48" s="168">
        <v>-461353</v>
      </c>
    </row>
    <row r="49" spans="1:9" x14ac:dyDescent="0.2">
      <c r="A49" s="297" t="s">
        <v>164</v>
      </c>
      <c r="B49" s="297"/>
      <c r="C49" s="297"/>
      <c r="D49" s="297"/>
      <c r="E49" s="297"/>
      <c r="F49" s="297"/>
      <c r="G49" s="6">
        <v>42</v>
      </c>
      <c r="H49" s="168">
        <v>0</v>
      </c>
      <c r="I49" s="168">
        <v>0</v>
      </c>
    </row>
    <row r="50" spans="1:9" x14ac:dyDescent="0.2">
      <c r="A50" s="297" t="s">
        <v>165</v>
      </c>
      <c r="B50" s="297"/>
      <c r="C50" s="297"/>
      <c r="D50" s="297"/>
      <c r="E50" s="297"/>
      <c r="F50" s="297"/>
      <c r="G50" s="6">
        <v>43</v>
      </c>
      <c r="H50" s="168">
        <v>0</v>
      </c>
      <c r="I50" s="168">
        <v>0</v>
      </c>
    </row>
    <row r="51" spans="1:9" x14ac:dyDescent="0.2">
      <c r="A51" s="297" t="s">
        <v>166</v>
      </c>
      <c r="B51" s="297"/>
      <c r="C51" s="297"/>
      <c r="D51" s="297"/>
      <c r="E51" s="297"/>
      <c r="F51" s="297"/>
      <c r="G51" s="6">
        <v>44</v>
      </c>
      <c r="H51" s="168">
        <v>21606116</v>
      </c>
      <c r="I51" s="168">
        <v>50528292</v>
      </c>
    </row>
    <row r="52" spans="1:9" ht="26.25" customHeight="1" x14ac:dyDescent="0.2">
      <c r="A52" s="298" t="s">
        <v>167</v>
      </c>
      <c r="B52" s="298"/>
      <c r="C52" s="298"/>
      <c r="D52" s="298"/>
      <c r="E52" s="298"/>
      <c r="F52" s="298"/>
      <c r="G52" s="6">
        <v>45</v>
      </c>
      <c r="H52" s="168">
        <v>0</v>
      </c>
      <c r="I52" s="168">
        <v>0</v>
      </c>
    </row>
    <row r="53" spans="1:9" x14ac:dyDescent="0.2">
      <c r="A53" s="290" t="s">
        <v>168</v>
      </c>
      <c r="B53" s="290"/>
      <c r="C53" s="290"/>
      <c r="D53" s="290"/>
      <c r="E53" s="290"/>
      <c r="F53" s="290"/>
      <c r="G53" s="6">
        <v>46</v>
      </c>
      <c r="H53" s="168">
        <v>0</v>
      </c>
      <c r="I53" s="168">
        <v>0</v>
      </c>
    </row>
    <row r="54" spans="1:9" x14ac:dyDescent="0.2">
      <c r="A54" s="290" t="s">
        <v>169</v>
      </c>
      <c r="B54" s="290"/>
      <c r="C54" s="290"/>
      <c r="D54" s="290"/>
      <c r="E54" s="290"/>
      <c r="F54" s="290"/>
      <c r="G54" s="6">
        <v>47</v>
      </c>
      <c r="H54" s="168">
        <v>0</v>
      </c>
      <c r="I54" s="168">
        <v>0</v>
      </c>
    </row>
    <row r="55" spans="1:9" x14ac:dyDescent="0.2">
      <c r="A55" s="290" t="s">
        <v>170</v>
      </c>
      <c r="B55" s="290"/>
      <c r="C55" s="290"/>
      <c r="D55" s="290"/>
      <c r="E55" s="290"/>
      <c r="F55" s="290"/>
      <c r="G55" s="6">
        <v>48</v>
      </c>
      <c r="H55" s="168">
        <v>0</v>
      </c>
      <c r="I55" s="168">
        <v>0</v>
      </c>
    </row>
    <row r="56" spans="1:9" x14ac:dyDescent="0.2">
      <c r="A56" s="290" t="s">
        <v>171</v>
      </c>
      <c r="B56" s="290"/>
      <c r="C56" s="290"/>
      <c r="D56" s="290"/>
      <c r="E56" s="290"/>
      <c r="F56" s="290"/>
      <c r="G56" s="6">
        <v>49</v>
      </c>
      <c r="H56" s="168">
        <v>-4257000</v>
      </c>
      <c r="I56" s="168">
        <v>-8649285</v>
      </c>
    </row>
    <row r="57" spans="1:9" x14ac:dyDescent="0.2">
      <c r="A57" s="289" t="s">
        <v>172</v>
      </c>
      <c r="B57" s="289"/>
      <c r="C57" s="289"/>
      <c r="D57" s="289"/>
      <c r="E57" s="289"/>
      <c r="F57" s="289"/>
      <c r="G57" s="7">
        <v>50</v>
      </c>
      <c r="H57" s="170">
        <f>SUM(H58:H65)</f>
        <v>-71093421</v>
      </c>
      <c r="I57" s="170">
        <f>SUM(I58:I65)</f>
        <v>84765048</v>
      </c>
    </row>
    <row r="58" spans="1:9" x14ac:dyDescent="0.2">
      <c r="A58" s="290" t="s">
        <v>173</v>
      </c>
      <c r="B58" s="290"/>
      <c r="C58" s="290"/>
      <c r="D58" s="290"/>
      <c r="E58" s="290"/>
      <c r="F58" s="290"/>
      <c r="G58" s="6">
        <v>51</v>
      </c>
      <c r="H58" s="168">
        <v>0</v>
      </c>
      <c r="I58" s="168">
        <v>0</v>
      </c>
    </row>
    <row r="59" spans="1:9" x14ac:dyDescent="0.2">
      <c r="A59" s="290" t="s">
        <v>174</v>
      </c>
      <c r="B59" s="290"/>
      <c r="C59" s="290"/>
      <c r="D59" s="290"/>
      <c r="E59" s="290"/>
      <c r="F59" s="290"/>
      <c r="G59" s="6">
        <v>52</v>
      </c>
      <c r="H59" s="168">
        <v>-6232185</v>
      </c>
      <c r="I59" s="168">
        <v>2364908</v>
      </c>
    </row>
    <row r="60" spans="1:9" x14ac:dyDescent="0.2">
      <c r="A60" s="290" t="s">
        <v>175</v>
      </c>
      <c r="B60" s="290"/>
      <c r="C60" s="290"/>
      <c r="D60" s="290"/>
      <c r="E60" s="290"/>
      <c r="F60" s="290"/>
      <c r="G60" s="6">
        <v>53</v>
      </c>
      <c r="H60" s="168">
        <v>0</v>
      </c>
      <c r="I60" s="168">
        <v>0</v>
      </c>
    </row>
    <row r="61" spans="1:9" x14ac:dyDescent="0.2">
      <c r="A61" s="290" t="s">
        <v>176</v>
      </c>
      <c r="B61" s="290"/>
      <c r="C61" s="290"/>
      <c r="D61" s="290"/>
      <c r="E61" s="290"/>
      <c r="F61" s="290"/>
      <c r="G61" s="6">
        <v>54</v>
      </c>
      <c r="H61" s="168">
        <v>0</v>
      </c>
      <c r="I61" s="168">
        <v>0</v>
      </c>
    </row>
    <row r="62" spans="1:9" x14ac:dyDescent="0.2">
      <c r="A62" s="290" t="s">
        <v>177</v>
      </c>
      <c r="B62" s="290"/>
      <c r="C62" s="290"/>
      <c r="D62" s="290"/>
      <c r="E62" s="290"/>
      <c r="F62" s="290"/>
      <c r="G62" s="6">
        <v>55</v>
      </c>
      <c r="H62" s="168">
        <v>-71175366</v>
      </c>
      <c r="I62" s="168">
        <v>98623320</v>
      </c>
    </row>
    <row r="63" spans="1:9" x14ac:dyDescent="0.2">
      <c r="A63" s="290" t="s">
        <v>178</v>
      </c>
      <c r="B63" s="290"/>
      <c r="C63" s="290"/>
      <c r="D63" s="290"/>
      <c r="E63" s="290"/>
      <c r="F63" s="290"/>
      <c r="G63" s="6">
        <v>56</v>
      </c>
      <c r="H63" s="168">
        <v>0</v>
      </c>
      <c r="I63" s="168">
        <v>0</v>
      </c>
    </row>
    <row r="64" spans="1:9" x14ac:dyDescent="0.2">
      <c r="A64" s="290" t="s">
        <v>179</v>
      </c>
      <c r="B64" s="290"/>
      <c r="C64" s="290"/>
      <c r="D64" s="290"/>
      <c r="E64" s="290"/>
      <c r="F64" s="290"/>
      <c r="G64" s="6">
        <v>57</v>
      </c>
      <c r="H64" s="168">
        <v>0</v>
      </c>
      <c r="I64" s="168">
        <v>0</v>
      </c>
    </row>
    <row r="65" spans="1:9" x14ac:dyDescent="0.2">
      <c r="A65" s="290" t="s">
        <v>180</v>
      </c>
      <c r="B65" s="290"/>
      <c r="C65" s="290"/>
      <c r="D65" s="290"/>
      <c r="E65" s="290"/>
      <c r="F65" s="290"/>
      <c r="G65" s="6">
        <v>58</v>
      </c>
      <c r="H65" s="168">
        <v>6314130</v>
      </c>
      <c r="I65" s="168">
        <v>-16223180</v>
      </c>
    </row>
    <row r="66" spans="1:9" x14ac:dyDescent="0.2">
      <c r="A66" s="289" t="s">
        <v>181</v>
      </c>
      <c r="B66" s="289"/>
      <c r="C66" s="289"/>
      <c r="D66" s="289"/>
      <c r="E66" s="289"/>
      <c r="F66" s="289"/>
      <c r="G66" s="7">
        <v>59</v>
      </c>
      <c r="H66" s="172">
        <f>H43+H44</f>
        <v>979818188</v>
      </c>
      <c r="I66" s="172">
        <f>I43+I44</f>
        <v>1108529465</v>
      </c>
    </row>
    <row r="67" spans="1:9" x14ac:dyDescent="0.2">
      <c r="A67" s="303" t="s">
        <v>182</v>
      </c>
      <c r="B67" s="303"/>
      <c r="C67" s="303"/>
      <c r="D67" s="303"/>
      <c r="E67" s="303"/>
      <c r="F67" s="303"/>
      <c r="G67" s="6">
        <v>60</v>
      </c>
      <c r="H67" s="168">
        <v>22836318</v>
      </c>
      <c r="I67" s="168">
        <f>+I40</f>
        <v>20061956</v>
      </c>
    </row>
    <row r="68" spans="1:9" x14ac:dyDescent="0.2">
      <c r="A68" s="302" t="s">
        <v>183</v>
      </c>
      <c r="B68" s="302"/>
      <c r="C68" s="302"/>
      <c r="D68" s="302"/>
      <c r="E68" s="302"/>
      <c r="F68" s="302"/>
      <c r="G68" s="6">
        <v>61</v>
      </c>
      <c r="H68" s="168">
        <v>956981870</v>
      </c>
      <c r="I68" s="168">
        <f>+I66-I67</f>
        <v>1088467509</v>
      </c>
    </row>
  </sheetData>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14">
    <dataValidation type="whole" operator="greaterThanOrEqual" allowBlank="1" showInputMessage="1" showErrorMessage="1" errorTitle="Incorrect entry" error="You can enter only positive whole numbers."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Incorrect entry" error="You can enter only positive or negative whole numbers."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Incorrect entry" error="You can enter only whole numbers."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Invalid entry" error="You can enter only positive whole numbers or a zero" sqref="H23:H25">
      <formula1>0</formula1>
    </dataValidation>
    <dataValidation type="whole" operator="greaterThanOrEqual" allowBlank="1" showInputMessage="1" showErrorMessage="1" errorTitle="Invalid entry" error="You can enter only positive whole numbers or a zero" sqref="H7:H8 H10:H11">
      <formula1>0</formula1>
    </dataValidation>
    <dataValidation type="whole" operator="notEqual" allowBlank="1" showInputMessage="1" showErrorMessage="1" errorTitle="Invalid entry" error="You can enter only whole numbers." sqref="H9 H26:H29 H22 H12:H19 H43:H68">
      <formula1>999999999</formula1>
    </dataValidation>
    <dataValidation type="whole" operator="greaterThanOrEqual" allowBlank="1" showInputMessage="1" showErrorMessage="1" errorTitle="Invalid entry" error="You can enter only positive whole numbers or a zero." sqref="H20:H21 H30:H39">
      <formula1>0</formula1>
    </dataValidation>
    <dataValidation operator="greaterThanOrEqual" allowBlank="1" showInputMessage="1" showErrorMessage="1" errorTitle="Invalid entry" error="You can enter only positive whole numbers or a zero." sqref="H40:H41"/>
    <dataValidation operator="greaterThanOrEqual" allowBlank="1" showInputMessage="1" showErrorMessage="1" errorTitle="Nedopušten upis" error="Dopušten je upis samo pozitivnih cjelobrojnih vrijednosti ili nule." sqref="I40:I41"/>
    <dataValidation type="whole" operator="greaterThanOrEqual" allowBlank="1" showInputMessage="1" showErrorMessage="1" errorTitle="Nedopušten upis" error="Dopušten je upis samo pozitivnih cjelobrojnih vrijednosti ili nule." sqref="I20:I21 I30:I39">
      <formula1>0</formula1>
    </dataValidation>
    <dataValidation type="whole" operator="notEqual" allowBlank="1" showInputMessage="1" showErrorMessage="1" errorTitle="Nedopušten upis" error="Dopušten je upis samo cjelobrojnih vrijednosti." sqref="I12:I19 I9 I26:I29 I22 I43:I68">
      <formula1>999999999</formula1>
    </dataValidation>
    <dataValidation type="whole" operator="greaterThanOrEqual" allowBlank="1" showInputMessage="1" showErrorMessage="1" errorTitle="Nedopušten upis" error="Dopušten je upis samo pozitivnih cjelobrojnjih vrijednosti ili nule" sqref="I7:I8 I10:I11">
      <formula1>0</formula1>
    </dataValidation>
    <dataValidation type="whole" operator="greaterThanOrEqual" allowBlank="1" showInputMessage="1" showErrorMessage="1" errorTitle="Nedopušten upis" error="Dopušten je upis samo pozitivnih cjelobrojnih vrijednosti ili nule" sqref="I23:I24">
      <formula1>0</formula1>
    </dataValidation>
    <dataValidation operator="greaterThanOrEqual" allowBlank="1" showInputMessage="1" showErrorMessage="1" errorTitle="Nedopušten upis" error="Dopušten je upis samo pozitivnih cjelobrojnih vrijednosti ili nule" sqref="I25"/>
  </dataValidations>
  <pageMargins left="0.74803149606299213" right="0.15748031496062992" top="0.98425196850393704" bottom="0.98425196850393704" header="0.51181102362204722" footer="0.51181102362204722"/>
  <pageSetup paperSize="9" scale="76"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opLeftCell="A31" zoomScaleNormal="100" zoomScaleSheetLayoutView="110" workbookViewId="0">
      <selection activeCell="B1" sqref="B1:E3"/>
    </sheetView>
  </sheetViews>
  <sheetFormatPr defaultRowHeight="12.75" x14ac:dyDescent="0.2"/>
  <cols>
    <col min="1" max="3" width="9.140625" style="11"/>
    <col min="4" max="4" width="26.42578125" style="11" customWidth="1"/>
    <col min="5" max="7" width="9.140625" style="11"/>
    <col min="8" max="8" width="12.85546875" style="182" bestFit="1" customWidth="1"/>
    <col min="9" max="9" width="13.7109375" style="182" bestFit="1"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88" t="s">
        <v>184</v>
      </c>
      <c r="B1" s="311"/>
      <c r="C1" s="311"/>
      <c r="D1" s="311"/>
      <c r="E1" s="311"/>
      <c r="F1" s="311"/>
      <c r="G1" s="311"/>
      <c r="H1" s="311"/>
    </row>
    <row r="2" spans="1:9" ht="12.75" customHeight="1" x14ac:dyDescent="0.2">
      <c r="A2" s="287" t="s">
        <v>431</v>
      </c>
      <c r="B2" s="269"/>
      <c r="C2" s="269"/>
      <c r="D2" s="269"/>
      <c r="E2" s="269"/>
      <c r="F2" s="269"/>
      <c r="G2" s="269"/>
      <c r="H2" s="269"/>
    </row>
    <row r="3" spans="1:9" x14ac:dyDescent="0.2">
      <c r="A3" s="314" t="s">
        <v>185</v>
      </c>
      <c r="B3" s="315"/>
      <c r="C3" s="315"/>
      <c r="D3" s="315"/>
      <c r="E3" s="315"/>
      <c r="F3" s="315"/>
      <c r="G3" s="315"/>
      <c r="H3" s="315"/>
      <c r="I3" s="281"/>
    </row>
    <row r="4" spans="1:9" x14ac:dyDescent="0.2">
      <c r="A4" s="321" t="s">
        <v>329</v>
      </c>
      <c r="B4" s="277"/>
      <c r="C4" s="277"/>
      <c r="D4" s="277"/>
      <c r="E4" s="277"/>
      <c r="F4" s="277"/>
      <c r="G4" s="277"/>
      <c r="H4" s="277"/>
      <c r="I4" s="278"/>
    </row>
    <row r="5" spans="1:9" ht="36" x14ac:dyDescent="0.2">
      <c r="A5" s="312" t="s">
        <v>186</v>
      </c>
      <c r="B5" s="313"/>
      <c r="C5" s="313"/>
      <c r="D5" s="313"/>
      <c r="E5" s="313"/>
      <c r="F5" s="313"/>
      <c r="G5" s="51" t="s">
        <v>187</v>
      </c>
      <c r="H5" s="183" t="s">
        <v>426</v>
      </c>
      <c r="I5" s="184" t="s">
        <v>427</v>
      </c>
    </row>
    <row r="6" spans="1:9" x14ac:dyDescent="0.2">
      <c r="A6" s="316">
        <v>1</v>
      </c>
      <c r="B6" s="313"/>
      <c r="C6" s="313"/>
      <c r="D6" s="313"/>
      <c r="E6" s="313"/>
      <c r="F6" s="313"/>
      <c r="G6" s="49">
        <v>2</v>
      </c>
      <c r="H6" s="183" t="s">
        <v>428</v>
      </c>
      <c r="I6" s="183" t="s">
        <v>429</v>
      </c>
    </row>
    <row r="7" spans="1:9" x14ac:dyDescent="0.2">
      <c r="A7" s="317" t="s">
        <v>188</v>
      </c>
      <c r="B7" s="318"/>
      <c r="C7" s="318"/>
      <c r="D7" s="318"/>
      <c r="E7" s="318"/>
      <c r="F7" s="318"/>
      <c r="G7" s="318"/>
      <c r="H7" s="318"/>
      <c r="I7" s="318"/>
    </row>
    <row r="8" spans="1:9" x14ac:dyDescent="0.2">
      <c r="A8" s="308" t="s">
        <v>189</v>
      </c>
      <c r="B8" s="308"/>
      <c r="C8" s="308"/>
      <c r="D8" s="308"/>
      <c r="E8" s="308"/>
      <c r="F8" s="308"/>
      <c r="G8" s="92">
        <v>1</v>
      </c>
      <c r="H8" s="45">
        <v>0</v>
      </c>
      <c r="I8" s="45">
        <v>0</v>
      </c>
    </row>
    <row r="9" spans="1:9" x14ac:dyDescent="0.2">
      <c r="A9" s="308" t="s">
        <v>190</v>
      </c>
      <c r="B9" s="308"/>
      <c r="C9" s="308"/>
      <c r="D9" s="308"/>
      <c r="E9" s="308"/>
      <c r="F9" s="308"/>
      <c r="G9" s="92">
        <v>2</v>
      </c>
      <c r="H9" s="45">
        <v>0</v>
      </c>
      <c r="I9" s="45">
        <v>0</v>
      </c>
    </row>
    <row r="10" spans="1:9" x14ac:dyDescent="0.2">
      <c r="A10" s="308" t="s">
        <v>191</v>
      </c>
      <c r="B10" s="308"/>
      <c r="C10" s="308"/>
      <c r="D10" s="308"/>
      <c r="E10" s="308"/>
      <c r="F10" s="308"/>
      <c r="G10" s="92">
        <v>3</v>
      </c>
      <c r="H10" s="45">
        <v>0</v>
      </c>
      <c r="I10" s="45">
        <v>0</v>
      </c>
    </row>
    <row r="11" spans="1:9" x14ac:dyDescent="0.2">
      <c r="A11" s="308" t="s">
        <v>192</v>
      </c>
      <c r="B11" s="308"/>
      <c r="C11" s="308"/>
      <c r="D11" s="308"/>
      <c r="E11" s="308"/>
      <c r="F11" s="308"/>
      <c r="G11" s="92">
        <v>4</v>
      </c>
      <c r="H11" s="45">
        <v>0</v>
      </c>
      <c r="I11" s="45">
        <v>0</v>
      </c>
    </row>
    <row r="12" spans="1:9" x14ac:dyDescent="0.2">
      <c r="A12" s="308" t="s">
        <v>193</v>
      </c>
      <c r="B12" s="308"/>
      <c r="C12" s="308"/>
      <c r="D12" s="308"/>
      <c r="E12" s="308"/>
      <c r="F12" s="308"/>
      <c r="G12" s="92">
        <v>5</v>
      </c>
      <c r="H12" s="45">
        <v>0</v>
      </c>
      <c r="I12" s="45">
        <v>0</v>
      </c>
    </row>
    <row r="13" spans="1:9" x14ac:dyDescent="0.2">
      <c r="A13" s="308" t="s">
        <v>194</v>
      </c>
      <c r="B13" s="308"/>
      <c r="C13" s="308"/>
      <c r="D13" s="308"/>
      <c r="E13" s="308"/>
      <c r="F13" s="308"/>
      <c r="G13" s="92">
        <v>6</v>
      </c>
      <c r="H13" s="45">
        <v>0</v>
      </c>
      <c r="I13" s="45">
        <v>0</v>
      </c>
    </row>
    <row r="14" spans="1:9" x14ac:dyDescent="0.2">
      <c r="A14" s="308" t="s">
        <v>195</v>
      </c>
      <c r="B14" s="308"/>
      <c r="C14" s="308"/>
      <c r="D14" s="308"/>
      <c r="E14" s="308"/>
      <c r="F14" s="308"/>
      <c r="G14" s="92">
        <v>7</v>
      </c>
      <c r="H14" s="45">
        <v>0</v>
      </c>
      <c r="I14" s="45">
        <v>0</v>
      </c>
    </row>
    <row r="15" spans="1:9" x14ac:dyDescent="0.2">
      <c r="A15" s="308" t="s">
        <v>196</v>
      </c>
      <c r="B15" s="308"/>
      <c r="C15" s="308"/>
      <c r="D15" s="308"/>
      <c r="E15" s="308"/>
      <c r="F15" s="308"/>
      <c r="G15" s="92">
        <v>8</v>
      </c>
      <c r="H15" s="45">
        <v>0</v>
      </c>
      <c r="I15" s="45">
        <v>0</v>
      </c>
    </row>
    <row r="16" spans="1:9" x14ac:dyDescent="0.2">
      <c r="A16" s="309" t="s">
        <v>197</v>
      </c>
      <c r="B16" s="310"/>
      <c r="C16" s="310"/>
      <c r="D16" s="310"/>
      <c r="E16" s="310"/>
      <c r="F16" s="310"/>
      <c r="G16" s="310"/>
      <c r="H16" s="310"/>
      <c r="I16" s="310"/>
    </row>
    <row r="17" spans="1:9" x14ac:dyDescent="0.2">
      <c r="A17" s="308" t="s">
        <v>198</v>
      </c>
      <c r="B17" s="308"/>
      <c r="C17" s="308"/>
      <c r="D17" s="308"/>
      <c r="E17" s="308"/>
      <c r="F17" s="308"/>
      <c r="G17" s="92">
        <v>9</v>
      </c>
      <c r="H17" s="45">
        <v>1030581355</v>
      </c>
      <c r="I17" s="45">
        <f>1211344461+1</f>
        <v>1211344462</v>
      </c>
    </row>
    <row r="18" spans="1:9" x14ac:dyDescent="0.2">
      <c r="A18" s="308" t="s">
        <v>199</v>
      </c>
      <c r="B18" s="308"/>
      <c r="C18" s="308"/>
      <c r="D18" s="308"/>
      <c r="E18" s="308"/>
      <c r="F18" s="308"/>
      <c r="G18" s="92"/>
      <c r="H18" s="45">
        <v>0</v>
      </c>
      <c r="I18" s="45">
        <v>0</v>
      </c>
    </row>
    <row r="19" spans="1:9" x14ac:dyDescent="0.2">
      <c r="A19" s="308" t="s">
        <v>200</v>
      </c>
      <c r="B19" s="308"/>
      <c r="C19" s="308"/>
      <c r="D19" s="308"/>
      <c r="E19" s="308"/>
      <c r="F19" s="308"/>
      <c r="G19" s="92">
        <v>10</v>
      </c>
      <c r="H19" s="45">
        <v>292681310</v>
      </c>
      <c r="I19" s="45">
        <v>340167249</v>
      </c>
    </row>
    <row r="20" spans="1:9" x14ac:dyDescent="0.2">
      <c r="A20" s="308" t="s">
        <v>201</v>
      </c>
      <c r="B20" s="308"/>
      <c r="C20" s="308"/>
      <c r="D20" s="308"/>
      <c r="E20" s="308"/>
      <c r="F20" s="308"/>
      <c r="G20" s="92">
        <v>11</v>
      </c>
      <c r="H20" s="45">
        <v>227610763</v>
      </c>
      <c r="I20" s="45">
        <v>248140108</v>
      </c>
    </row>
    <row r="21" spans="1:9" ht="23.25" customHeight="1" x14ac:dyDescent="0.2">
      <c r="A21" s="308" t="s">
        <v>202</v>
      </c>
      <c r="B21" s="308"/>
      <c r="C21" s="308"/>
      <c r="D21" s="308"/>
      <c r="E21" s="308"/>
      <c r="F21" s="308"/>
      <c r="G21" s="92">
        <v>12</v>
      </c>
      <c r="H21" s="45">
        <v>0</v>
      </c>
      <c r="I21" s="45">
        <v>0</v>
      </c>
    </row>
    <row r="22" spans="1:9" x14ac:dyDescent="0.2">
      <c r="A22" s="308" t="s">
        <v>203</v>
      </c>
      <c r="B22" s="308"/>
      <c r="C22" s="308"/>
      <c r="D22" s="308"/>
      <c r="E22" s="308"/>
      <c r="F22" s="308"/>
      <c r="G22" s="92">
        <v>13</v>
      </c>
      <c r="H22" s="45">
        <v>1693359</v>
      </c>
      <c r="I22" s="45">
        <v>-10964128</v>
      </c>
    </row>
    <row r="23" spans="1:9" x14ac:dyDescent="0.2">
      <c r="A23" s="308" t="s">
        <v>204</v>
      </c>
      <c r="B23" s="308"/>
      <c r="C23" s="308"/>
      <c r="D23" s="308"/>
      <c r="E23" s="308"/>
      <c r="F23" s="308"/>
      <c r="G23" s="92">
        <v>14</v>
      </c>
      <c r="H23" s="45">
        <v>243679459</v>
      </c>
      <c r="I23" s="45">
        <v>220139437</v>
      </c>
    </row>
    <row r="24" spans="1:9" x14ac:dyDescent="0.2">
      <c r="A24" s="309" t="s">
        <v>205</v>
      </c>
      <c r="B24" s="310"/>
      <c r="C24" s="310"/>
      <c r="D24" s="310"/>
      <c r="E24" s="310"/>
      <c r="F24" s="310"/>
      <c r="G24" s="310"/>
      <c r="H24" s="310"/>
      <c r="I24" s="310"/>
    </row>
    <row r="25" spans="1:9" x14ac:dyDescent="0.2">
      <c r="A25" s="308" t="s">
        <v>206</v>
      </c>
      <c r="B25" s="308"/>
      <c r="C25" s="308"/>
      <c r="D25" s="308"/>
      <c r="E25" s="308"/>
      <c r="F25" s="308"/>
      <c r="G25" s="92">
        <v>15</v>
      </c>
      <c r="H25" s="45">
        <v>-218074194</v>
      </c>
      <c r="I25" s="45">
        <v>-223917857</v>
      </c>
    </row>
    <row r="26" spans="1:9" x14ac:dyDescent="0.2">
      <c r="A26" s="308" t="s">
        <v>207</v>
      </c>
      <c r="B26" s="308"/>
      <c r="C26" s="308"/>
      <c r="D26" s="308"/>
      <c r="E26" s="308"/>
      <c r="F26" s="308"/>
      <c r="G26" s="92">
        <v>16</v>
      </c>
      <c r="H26" s="45">
        <v>-422031044</v>
      </c>
      <c r="I26" s="45">
        <v>874636120</v>
      </c>
    </row>
    <row r="27" spans="1:9" x14ac:dyDescent="0.2">
      <c r="A27" s="308" t="s">
        <v>208</v>
      </c>
      <c r="B27" s="308"/>
      <c r="C27" s="308"/>
      <c r="D27" s="308"/>
      <c r="E27" s="308"/>
      <c r="F27" s="308"/>
      <c r="G27" s="92">
        <v>17</v>
      </c>
      <c r="H27" s="45">
        <v>-5754279218</v>
      </c>
      <c r="I27" s="45">
        <v>-4640037644</v>
      </c>
    </row>
    <row r="28" spans="1:9" x14ac:dyDescent="0.2">
      <c r="A28" s="308" t="s">
        <v>209</v>
      </c>
      <c r="B28" s="308"/>
      <c r="C28" s="308"/>
      <c r="D28" s="308"/>
      <c r="E28" s="308"/>
      <c r="F28" s="308"/>
      <c r="G28" s="92">
        <v>18</v>
      </c>
      <c r="H28" s="45">
        <v>1087972927</v>
      </c>
      <c r="I28" s="45">
        <v>-3952287169</v>
      </c>
    </row>
    <row r="29" spans="1:9" x14ac:dyDescent="0.2">
      <c r="A29" s="308" t="s">
        <v>210</v>
      </c>
      <c r="B29" s="308"/>
      <c r="C29" s="308"/>
      <c r="D29" s="308"/>
      <c r="E29" s="308"/>
      <c r="F29" s="308"/>
      <c r="G29" s="92">
        <v>19</v>
      </c>
      <c r="H29" s="45">
        <v>195063646</v>
      </c>
      <c r="I29" s="45">
        <v>58768359</v>
      </c>
    </row>
    <row r="30" spans="1:9" ht="27.75" customHeight="1" x14ac:dyDescent="0.2">
      <c r="A30" s="308" t="s">
        <v>211</v>
      </c>
      <c r="B30" s="308"/>
      <c r="C30" s="308"/>
      <c r="D30" s="308"/>
      <c r="E30" s="308"/>
      <c r="F30" s="308"/>
      <c r="G30" s="92">
        <v>20</v>
      </c>
      <c r="H30" s="45">
        <v>0</v>
      </c>
      <c r="I30" s="45">
        <v>-33867128</v>
      </c>
    </row>
    <row r="31" spans="1:9" x14ac:dyDescent="0.2">
      <c r="A31" s="308" t="s">
        <v>212</v>
      </c>
      <c r="B31" s="308"/>
      <c r="C31" s="308"/>
      <c r="D31" s="308"/>
      <c r="E31" s="308"/>
      <c r="F31" s="308"/>
      <c r="G31" s="92">
        <v>21</v>
      </c>
      <c r="H31" s="45">
        <v>-4243763</v>
      </c>
      <c r="I31" s="45">
        <v>0</v>
      </c>
    </row>
    <row r="32" spans="1:9" x14ac:dyDescent="0.2">
      <c r="A32" s="308" t="s">
        <v>213</v>
      </c>
      <c r="B32" s="308"/>
      <c r="C32" s="308"/>
      <c r="D32" s="308"/>
      <c r="E32" s="308"/>
      <c r="F32" s="308"/>
      <c r="G32" s="92">
        <v>22</v>
      </c>
      <c r="H32" s="45">
        <v>31535826</v>
      </c>
      <c r="I32" s="45">
        <v>-403733741</v>
      </c>
    </row>
    <row r="33" spans="1:9" x14ac:dyDescent="0.2">
      <c r="A33" s="308" t="s">
        <v>214</v>
      </c>
      <c r="B33" s="308"/>
      <c r="C33" s="308"/>
      <c r="D33" s="308"/>
      <c r="E33" s="308"/>
      <c r="F33" s="308"/>
      <c r="G33" s="92">
        <v>23</v>
      </c>
      <c r="H33" s="45">
        <v>-176542558</v>
      </c>
      <c r="I33" s="45">
        <v>-240680542</v>
      </c>
    </row>
    <row r="34" spans="1:9" x14ac:dyDescent="0.2">
      <c r="A34" s="308" t="s">
        <v>215</v>
      </c>
      <c r="B34" s="308"/>
      <c r="C34" s="308"/>
      <c r="D34" s="308"/>
      <c r="E34" s="308"/>
      <c r="F34" s="308"/>
      <c r="G34" s="92">
        <v>24</v>
      </c>
      <c r="H34" s="45">
        <v>-1339924456</v>
      </c>
      <c r="I34" s="45">
        <v>-252268987</v>
      </c>
    </row>
    <row r="35" spans="1:9" x14ac:dyDescent="0.2">
      <c r="A35" s="308" t="s">
        <v>216</v>
      </c>
      <c r="B35" s="308"/>
      <c r="C35" s="308"/>
      <c r="D35" s="308"/>
      <c r="E35" s="308"/>
      <c r="F35" s="308"/>
      <c r="G35" s="92">
        <v>25</v>
      </c>
      <c r="H35" s="45">
        <v>6548909281</v>
      </c>
      <c r="I35" s="45">
        <v>3279785543</v>
      </c>
    </row>
    <row r="36" spans="1:9" x14ac:dyDescent="0.2">
      <c r="A36" s="308" t="s">
        <v>217</v>
      </c>
      <c r="B36" s="308"/>
      <c r="C36" s="308"/>
      <c r="D36" s="308"/>
      <c r="E36" s="308"/>
      <c r="F36" s="308"/>
      <c r="G36" s="92">
        <v>26</v>
      </c>
      <c r="H36" s="45">
        <v>225650847</v>
      </c>
      <c r="I36" s="45">
        <v>551047716</v>
      </c>
    </row>
    <row r="37" spans="1:9" x14ac:dyDescent="0.2">
      <c r="A37" s="308" t="s">
        <v>218</v>
      </c>
      <c r="B37" s="308"/>
      <c r="C37" s="308"/>
      <c r="D37" s="308"/>
      <c r="E37" s="308"/>
      <c r="F37" s="308"/>
      <c r="G37" s="92">
        <v>27</v>
      </c>
      <c r="H37" s="45">
        <v>-1190714997</v>
      </c>
      <c r="I37" s="45">
        <v>-1632269858</v>
      </c>
    </row>
    <row r="38" spans="1:9" x14ac:dyDescent="0.2">
      <c r="A38" s="308" t="s">
        <v>219</v>
      </c>
      <c r="B38" s="308"/>
      <c r="C38" s="308"/>
      <c r="D38" s="308"/>
      <c r="E38" s="308"/>
      <c r="F38" s="308"/>
      <c r="G38" s="92">
        <v>28</v>
      </c>
      <c r="H38" s="45">
        <v>-24504827</v>
      </c>
      <c r="I38" s="45">
        <v>9154667</v>
      </c>
    </row>
    <row r="39" spans="1:9" x14ac:dyDescent="0.2">
      <c r="A39" s="308" t="s">
        <v>220</v>
      </c>
      <c r="B39" s="308"/>
      <c r="C39" s="308"/>
      <c r="D39" s="308"/>
      <c r="E39" s="308"/>
      <c r="F39" s="308"/>
      <c r="G39" s="92">
        <v>29</v>
      </c>
      <c r="H39" s="45">
        <v>-63343516</v>
      </c>
      <c r="I39" s="45">
        <v>1501954077</v>
      </c>
    </row>
    <row r="40" spans="1:9" x14ac:dyDescent="0.2">
      <c r="A40" s="308" t="s">
        <v>221</v>
      </c>
      <c r="B40" s="308"/>
      <c r="C40" s="308"/>
      <c r="D40" s="308"/>
      <c r="E40" s="308"/>
      <c r="F40" s="308"/>
      <c r="G40" s="92">
        <v>30</v>
      </c>
      <c r="H40" s="45">
        <v>2450572109</v>
      </c>
      <c r="I40" s="45">
        <v>2266530188</v>
      </c>
    </row>
    <row r="41" spans="1:9" x14ac:dyDescent="0.2">
      <c r="A41" s="308" t="s">
        <v>222</v>
      </c>
      <c r="B41" s="308"/>
      <c r="C41" s="308"/>
      <c r="D41" s="308"/>
      <c r="E41" s="308"/>
      <c r="F41" s="308"/>
      <c r="G41" s="92">
        <v>31</v>
      </c>
      <c r="H41" s="45">
        <v>9973710</v>
      </c>
      <c r="I41" s="45">
        <v>10494718</v>
      </c>
    </row>
    <row r="42" spans="1:9" x14ac:dyDescent="0.2">
      <c r="A42" s="308" t="s">
        <v>223</v>
      </c>
      <c r="B42" s="308"/>
      <c r="C42" s="308"/>
      <c r="D42" s="308"/>
      <c r="E42" s="308"/>
      <c r="F42" s="308"/>
      <c r="G42" s="92">
        <v>32</v>
      </c>
      <c r="H42" s="45">
        <v>-443647508</v>
      </c>
      <c r="I42" s="45">
        <v>-337745146</v>
      </c>
    </row>
    <row r="43" spans="1:9" x14ac:dyDescent="0.2">
      <c r="A43" s="308" t="s">
        <v>224</v>
      </c>
      <c r="B43" s="308"/>
      <c r="C43" s="308"/>
      <c r="D43" s="308"/>
      <c r="E43" s="308"/>
      <c r="F43" s="308"/>
      <c r="G43" s="92">
        <v>33</v>
      </c>
      <c r="H43" s="45">
        <v>0</v>
      </c>
      <c r="I43" s="45">
        <v>-303239493</v>
      </c>
    </row>
    <row r="44" spans="1:9" ht="13.5" customHeight="1" x14ac:dyDescent="0.2">
      <c r="A44" s="322" t="s">
        <v>225</v>
      </c>
      <c r="B44" s="322"/>
      <c r="C44" s="322"/>
      <c r="D44" s="322"/>
      <c r="E44" s="322"/>
      <c r="F44" s="322"/>
      <c r="G44" s="92">
        <v>34</v>
      </c>
      <c r="H44" s="185">
        <f>SUM(H25:H43)+SUM(H17:H23)+SUM(H8:H15)</f>
        <v>2708618511</v>
      </c>
      <c r="I44" s="185">
        <f>SUM(I25:I43)+SUM(I17:I23)+SUM(I8:I15)</f>
        <v>-1458849049</v>
      </c>
    </row>
    <row r="45" spans="1:9" x14ac:dyDescent="0.2">
      <c r="A45" s="309" t="s">
        <v>226</v>
      </c>
      <c r="B45" s="310"/>
      <c r="C45" s="310"/>
      <c r="D45" s="310"/>
      <c r="E45" s="310"/>
      <c r="F45" s="310"/>
      <c r="G45" s="310"/>
      <c r="H45" s="310"/>
      <c r="I45" s="310"/>
    </row>
    <row r="46" spans="1:9" x14ac:dyDescent="0.2">
      <c r="A46" s="308" t="s">
        <v>227</v>
      </c>
      <c r="B46" s="308"/>
      <c r="C46" s="308"/>
      <c r="D46" s="308"/>
      <c r="E46" s="308"/>
      <c r="F46" s="308"/>
      <c r="G46" s="92">
        <v>35</v>
      </c>
      <c r="H46" s="45">
        <v>-215905850</v>
      </c>
      <c r="I46" s="45">
        <v>-231959864</v>
      </c>
    </row>
    <row r="47" spans="1:9" ht="26.25" customHeight="1" x14ac:dyDescent="0.2">
      <c r="A47" s="308" t="s">
        <v>228</v>
      </c>
      <c r="B47" s="308"/>
      <c r="C47" s="308"/>
      <c r="D47" s="308"/>
      <c r="E47" s="308"/>
      <c r="F47" s="308"/>
      <c r="G47" s="92">
        <v>36</v>
      </c>
      <c r="H47" s="45">
        <v>0</v>
      </c>
      <c r="I47" s="45">
        <v>0</v>
      </c>
    </row>
    <row r="48" spans="1:9" ht="24" customHeight="1" x14ac:dyDescent="0.2">
      <c r="A48" s="308" t="s">
        <v>229</v>
      </c>
      <c r="B48" s="308"/>
      <c r="C48" s="308"/>
      <c r="D48" s="308"/>
      <c r="E48" s="308"/>
      <c r="F48" s="308"/>
      <c r="G48" s="92">
        <v>37</v>
      </c>
      <c r="H48" s="45">
        <v>0</v>
      </c>
      <c r="I48" s="45">
        <v>0</v>
      </c>
    </row>
    <row r="49" spans="1:9" x14ac:dyDescent="0.2">
      <c r="A49" s="308" t="s">
        <v>230</v>
      </c>
      <c r="B49" s="308"/>
      <c r="C49" s="308"/>
      <c r="D49" s="308"/>
      <c r="E49" s="308"/>
      <c r="F49" s="308"/>
      <c r="G49" s="92">
        <v>38</v>
      </c>
      <c r="H49" s="45">
        <v>0</v>
      </c>
      <c r="I49" s="45">
        <v>0</v>
      </c>
    </row>
    <row r="50" spans="1:9" x14ac:dyDescent="0.2">
      <c r="A50" s="308" t="s">
        <v>231</v>
      </c>
      <c r="B50" s="308"/>
      <c r="C50" s="308"/>
      <c r="D50" s="308"/>
      <c r="E50" s="308"/>
      <c r="F50" s="308"/>
      <c r="G50" s="92">
        <v>39</v>
      </c>
      <c r="H50" s="45">
        <v>0</v>
      </c>
      <c r="I50" s="45">
        <v>0</v>
      </c>
    </row>
    <row r="51" spans="1:9" x14ac:dyDescent="0.2">
      <c r="A51" s="322" t="s">
        <v>232</v>
      </c>
      <c r="B51" s="322"/>
      <c r="C51" s="322"/>
      <c r="D51" s="322"/>
      <c r="E51" s="322"/>
      <c r="F51" s="322"/>
      <c r="G51" s="92">
        <v>40</v>
      </c>
      <c r="H51" s="185">
        <f>SUM(H46:H50)</f>
        <v>-215905850</v>
      </c>
      <c r="I51" s="185">
        <f>SUM(I46:I50)</f>
        <v>-231959864</v>
      </c>
    </row>
    <row r="52" spans="1:9" x14ac:dyDescent="0.2">
      <c r="A52" s="309" t="s">
        <v>233</v>
      </c>
      <c r="B52" s="310"/>
      <c r="C52" s="310"/>
      <c r="D52" s="310"/>
      <c r="E52" s="310"/>
      <c r="F52" s="310"/>
      <c r="G52" s="310"/>
      <c r="H52" s="310"/>
      <c r="I52" s="310"/>
    </row>
    <row r="53" spans="1:9" ht="23.25" customHeight="1" x14ac:dyDescent="0.2">
      <c r="A53" s="308" t="s">
        <v>234</v>
      </c>
      <c r="B53" s="308"/>
      <c r="C53" s="308"/>
      <c r="D53" s="308"/>
      <c r="E53" s="308"/>
      <c r="F53" s="308"/>
      <c r="G53" s="92">
        <v>41</v>
      </c>
      <c r="H53" s="45">
        <v>-1068552690</v>
      </c>
      <c r="I53" s="45">
        <v>0</v>
      </c>
    </row>
    <row r="54" spans="1:9" x14ac:dyDescent="0.2">
      <c r="A54" s="308" t="s">
        <v>235</v>
      </c>
      <c r="B54" s="308"/>
      <c r="C54" s="308"/>
      <c r="D54" s="308"/>
      <c r="E54" s="308"/>
      <c r="F54" s="308"/>
      <c r="G54" s="92">
        <v>42</v>
      </c>
      <c r="H54" s="45">
        <v>300926953</v>
      </c>
      <c r="I54" s="45">
        <v>0</v>
      </c>
    </row>
    <row r="55" spans="1:9" x14ac:dyDescent="0.2">
      <c r="A55" s="320" t="s">
        <v>236</v>
      </c>
      <c r="B55" s="320"/>
      <c r="C55" s="320"/>
      <c r="D55" s="320"/>
      <c r="E55" s="320"/>
      <c r="F55" s="320"/>
      <c r="G55" s="92">
        <v>43</v>
      </c>
      <c r="H55" s="45">
        <v>0</v>
      </c>
      <c r="I55" s="45">
        <v>0</v>
      </c>
    </row>
    <row r="56" spans="1:9" x14ac:dyDescent="0.2">
      <c r="A56" s="320" t="s">
        <v>237</v>
      </c>
      <c r="B56" s="320"/>
      <c r="C56" s="320"/>
      <c r="D56" s="320"/>
      <c r="E56" s="320"/>
      <c r="F56" s="320"/>
      <c r="G56" s="92">
        <v>44</v>
      </c>
      <c r="H56" s="45">
        <v>0</v>
      </c>
      <c r="I56" s="45">
        <v>0</v>
      </c>
    </row>
    <row r="57" spans="1:9" x14ac:dyDescent="0.2">
      <c r="A57" s="308" t="s">
        <v>238</v>
      </c>
      <c r="B57" s="308"/>
      <c r="C57" s="308"/>
      <c r="D57" s="308"/>
      <c r="E57" s="308"/>
      <c r="F57" s="308"/>
      <c r="G57" s="92">
        <v>45</v>
      </c>
      <c r="H57" s="45">
        <v>-160160770</v>
      </c>
      <c r="I57" s="45">
        <v>-290980710</v>
      </c>
    </row>
    <row r="58" spans="1:9" x14ac:dyDescent="0.2">
      <c r="A58" s="308" t="s">
        <v>239</v>
      </c>
      <c r="B58" s="308"/>
      <c r="C58" s="308"/>
      <c r="D58" s="308"/>
      <c r="E58" s="308"/>
      <c r="F58" s="308"/>
      <c r="G58" s="92">
        <v>46</v>
      </c>
      <c r="H58" s="45">
        <v>0</v>
      </c>
      <c r="I58" s="186">
        <v>-29645146</v>
      </c>
    </row>
    <row r="59" spans="1:9" x14ac:dyDescent="0.2">
      <c r="A59" s="322" t="s">
        <v>240</v>
      </c>
      <c r="B59" s="308"/>
      <c r="C59" s="308"/>
      <c r="D59" s="308"/>
      <c r="E59" s="308"/>
      <c r="F59" s="308"/>
      <c r="G59" s="92">
        <v>47</v>
      </c>
      <c r="H59" s="185">
        <f>H53+H54+H55+H56+H57+H58</f>
        <v>-927786507</v>
      </c>
      <c r="I59" s="185">
        <f>I53+I54+I55+I56+I57+I58</f>
        <v>-320625856</v>
      </c>
    </row>
    <row r="60" spans="1:9" x14ac:dyDescent="0.2">
      <c r="A60" s="322" t="s">
        <v>241</v>
      </c>
      <c r="B60" s="322"/>
      <c r="C60" s="322"/>
      <c r="D60" s="322"/>
      <c r="E60" s="322"/>
      <c r="F60" s="322"/>
      <c r="G60" s="92">
        <v>48</v>
      </c>
      <c r="H60" s="185">
        <f>H44+H51+H59</f>
        <v>1564926154</v>
      </c>
      <c r="I60" s="185">
        <f>I44+I51+I59</f>
        <v>-2011434769</v>
      </c>
    </row>
    <row r="61" spans="1:9" x14ac:dyDescent="0.2">
      <c r="A61" s="322" t="s">
        <v>242</v>
      </c>
      <c r="B61" s="308"/>
      <c r="C61" s="308"/>
      <c r="D61" s="308"/>
      <c r="E61" s="308"/>
      <c r="F61" s="308"/>
      <c r="G61" s="92">
        <v>49</v>
      </c>
      <c r="H61" s="187">
        <v>5343653435</v>
      </c>
      <c r="I61" s="187">
        <v>6908579590</v>
      </c>
    </row>
    <row r="62" spans="1:9" x14ac:dyDescent="0.2">
      <c r="A62" s="308" t="s">
        <v>243</v>
      </c>
      <c r="B62" s="308"/>
      <c r="C62" s="308"/>
      <c r="D62" s="308"/>
      <c r="E62" s="308"/>
      <c r="F62" s="308"/>
      <c r="G62" s="92">
        <v>50</v>
      </c>
      <c r="H62" s="187">
        <v>0</v>
      </c>
      <c r="I62" s="187">
        <v>0</v>
      </c>
    </row>
    <row r="63" spans="1:9" x14ac:dyDescent="0.2">
      <c r="A63" s="319" t="s">
        <v>244</v>
      </c>
      <c r="B63" s="320"/>
      <c r="C63" s="320"/>
      <c r="D63" s="320"/>
      <c r="E63" s="320"/>
      <c r="F63" s="320"/>
      <c r="G63" s="92">
        <v>51</v>
      </c>
      <c r="H63" s="185">
        <f>H60+H61+H62</f>
        <v>6908579589</v>
      </c>
      <c r="I63" s="185">
        <f>I60+I61+I62</f>
        <v>4897144821</v>
      </c>
    </row>
    <row r="64" spans="1:9" x14ac:dyDescent="0.2">
      <c r="A64" s="35"/>
      <c r="B64" s="35"/>
      <c r="C64" s="35"/>
      <c r="D64" s="35"/>
      <c r="E64" s="35"/>
      <c r="F64" s="35"/>
      <c r="G64" s="35"/>
    </row>
  </sheetData>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5">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Invalid entry" error="You can enter only whole numbers." sqref="H8:I15 H25:H44 H17:H23 H46:H51 H53:H63 I59:I60 I62:I63">
      <formula1>999999999</formula1>
    </dataValidation>
    <dataValidation type="whole" operator="notEqual" allowBlank="1" showInputMessage="1" showErrorMessage="1" errorTitle="Nedopušten upis" error="Dopušten je upis samo cjelobrojnih vrijednosti." sqref="I61 I46:I51 I17:I23 I25:I44 I53:I58">
      <formula1>999999999</formula1>
    </dataValidation>
  </dataValidations>
  <pageMargins left="0.71" right="0.22" top="1" bottom="1" header="0.5" footer="0.5"/>
  <pageSetup paperSize="9" scale="72"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zoomScaleNormal="100" zoomScaleSheetLayoutView="110" workbookViewId="0">
      <selection activeCell="B1" sqref="B1:E3"/>
    </sheetView>
  </sheetViews>
  <sheetFormatPr defaultRowHeight="12.75" x14ac:dyDescent="0.2"/>
  <cols>
    <col min="1" max="2" width="9.140625" style="1"/>
    <col min="3" max="3" width="16.85546875" style="1" customWidth="1"/>
    <col min="4" max="4" width="9.140625" style="1"/>
    <col min="5" max="6" width="12.28515625" style="37" bestFit="1" customWidth="1"/>
    <col min="7" max="7" width="9.140625" style="37" customWidth="1"/>
    <col min="8" max="8" width="9.28515625" style="37" bestFit="1" customWidth="1"/>
    <col min="9" max="9" width="11.28515625" style="37" bestFit="1" customWidth="1"/>
    <col min="10" max="10" width="12.28515625" style="37" bestFit="1" customWidth="1"/>
    <col min="11" max="11" width="8.7109375" style="37" bestFit="1" customWidth="1"/>
    <col min="12" max="12" width="9.85546875" style="37" bestFit="1" customWidth="1"/>
    <col min="13" max="13" width="6.5703125" style="37" bestFit="1" customWidth="1"/>
    <col min="14" max="14" width="12.85546875" style="37" bestFit="1" customWidth="1"/>
    <col min="15" max="15" width="7.42578125" style="37" bestFit="1" customWidth="1"/>
    <col min="16" max="16" width="10.5703125" style="37" customWidth="1"/>
    <col min="17" max="18" width="10.85546875" style="37" bestFit="1"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324" t="s">
        <v>245</v>
      </c>
      <c r="B1" s="325"/>
      <c r="C1" s="325"/>
      <c r="D1" s="325"/>
      <c r="E1" s="325"/>
      <c r="F1" s="325"/>
      <c r="G1" s="325"/>
      <c r="H1" s="325"/>
      <c r="I1" s="325"/>
      <c r="J1" s="36"/>
      <c r="K1" s="36"/>
      <c r="L1" s="36"/>
      <c r="M1" s="36"/>
      <c r="N1" s="36"/>
      <c r="O1" s="36"/>
    </row>
    <row r="2" spans="1:27" ht="15.75" x14ac:dyDescent="0.2">
      <c r="A2" s="2"/>
      <c r="B2" s="3"/>
      <c r="C2" s="326" t="s">
        <v>432</v>
      </c>
      <c r="D2" s="326"/>
      <c r="E2" s="38" t="s">
        <v>246</v>
      </c>
      <c r="F2" s="50">
        <v>43830</v>
      </c>
      <c r="G2" s="39"/>
      <c r="H2" s="39"/>
      <c r="I2" s="39"/>
      <c r="J2" s="40"/>
      <c r="K2" s="40"/>
      <c r="L2" s="40"/>
      <c r="M2" s="40"/>
      <c r="N2" s="40"/>
      <c r="O2" s="40"/>
      <c r="R2" s="41" t="s">
        <v>247</v>
      </c>
      <c r="AA2" s="4"/>
    </row>
    <row r="3" spans="1:27" ht="13.5" customHeight="1" x14ac:dyDescent="0.2">
      <c r="A3" s="327" t="s">
        <v>248</v>
      </c>
      <c r="B3" s="335"/>
      <c r="C3" s="335"/>
      <c r="D3" s="327" t="s">
        <v>249</v>
      </c>
      <c r="E3" s="333" t="s">
        <v>250</v>
      </c>
      <c r="F3" s="334"/>
      <c r="G3" s="334"/>
      <c r="H3" s="334"/>
      <c r="I3" s="334"/>
      <c r="J3" s="334"/>
      <c r="K3" s="334"/>
      <c r="L3" s="334"/>
      <c r="M3" s="334"/>
      <c r="N3" s="334"/>
      <c r="O3" s="334"/>
      <c r="P3" s="333" t="s">
        <v>251</v>
      </c>
      <c r="Q3" s="334"/>
      <c r="R3" s="333" t="s">
        <v>252</v>
      </c>
    </row>
    <row r="4" spans="1:27" ht="67.5" x14ac:dyDescent="0.2">
      <c r="A4" s="335"/>
      <c r="B4" s="335"/>
      <c r="C4" s="335"/>
      <c r="D4" s="328"/>
      <c r="E4" s="42" t="s">
        <v>253</v>
      </c>
      <c r="F4" s="42" t="s">
        <v>254</v>
      </c>
      <c r="G4" s="42" t="s">
        <v>255</v>
      </c>
      <c r="H4" s="42" t="s">
        <v>256</v>
      </c>
      <c r="I4" s="42" t="s">
        <v>257</v>
      </c>
      <c r="J4" s="43" t="s">
        <v>258</v>
      </c>
      <c r="K4" s="43" t="s">
        <v>259</v>
      </c>
      <c r="L4" s="43" t="s">
        <v>260</v>
      </c>
      <c r="M4" s="43" t="s">
        <v>261</v>
      </c>
      <c r="N4" s="43" t="s">
        <v>262</v>
      </c>
      <c r="O4" s="43" t="s">
        <v>263</v>
      </c>
      <c r="P4" s="42" t="s">
        <v>264</v>
      </c>
      <c r="Q4" s="42" t="s">
        <v>265</v>
      </c>
      <c r="R4" s="333"/>
    </row>
    <row r="5" spans="1:27" x14ac:dyDescent="0.2">
      <c r="A5" s="336">
        <v>1</v>
      </c>
      <c r="B5" s="336"/>
      <c r="C5" s="336"/>
      <c r="D5" s="5">
        <v>2</v>
      </c>
      <c r="E5" s="42" t="s">
        <v>266</v>
      </c>
      <c r="F5" s="44" t="s">
        <v>267</v>
      </c>
      <c r="G5" s="42" t="s">
        <v>268</v>
      </c>
      <c r="H5" s="44" t="s">
        <v>269</v>
      </c>
      <c r="I5" s="42" t="s">
        <v>270</v>
      </c>
      <c r="J5" s="44" t="s">
        <v>271</v>
      </c>
      <c r="K5" s="44" t="s">
        <v>272</v>
      </c>
      <c r="L5" s="44" t="s">
        <v>273</v>
      </c>
      <c r="M5" s="44" t="s">
        <v>274</v>
      </c>
      <c r="N5" s="44" t="s">
        <v>275</v>
      </c>
      <c r="O5" s="44" t="s">
        <v>276</v>
      </c>
      <c r="P5" s="42" t="s">
        <v>277</v>
      </c>
      <c r="Q5" s="42" t="s">
        <v>278</v>
      </c>
      <c r="R5" s="44" t="s">
        <v>279</v>
      </c>
    </row>
    <row r="6" spans="1:27" x14ac:dyDescent="0.2">
      <c r="A6" s="331" t="s">
        <v>280</v>
      </c>
      <c r="B6" s="332"/>
      <c r="C6" s="332"/>
      <c r="D6" s="6">
        <v>1</v>
      </c>
      <c r="E6" s="45">
        <v>1698417500</v>
      </c>
      <c r="F6" s="45">
        <v>1801947133</v>
      </c>
      <c r="G6" s="45">
        <v>0</v>
      </c>
      <c r="H6" s="45">
        <v>0</v>
      </c>
      <c r="I6" s="45">
        <v>223132910</v>
      </c>
      <c r="J6" s="45">
        <v>4074265057</v>
      </c>
      <c r="K6" s="45">
        <v>0</v>
      </c>
      <c r="L6" s="45">
        <v>84921058</v>
      </c>
      <c r="M6" s="45">
        <v>0</v>
      </c>
      <c r="N6" s="45">
        <v>1007745036</v>
      </c>
      <c r="O6" s="45">
        <v>0</v>
      </c>
      <c r="P6" s="45">
        <v>0</v>
      </c>
      <c r="Q6" s="45">
        <v>170433797</v>
      </c>
      <c r="R6" s="46">
        <f>SUM(E6:Q6)</f>
        <v>9060862491</v>
      </c>
      <c r="S6" s="37"/>
    </row>
    <row r="7" spans="1:27" x14ac:dyDescent="0.2">
      <c r="A7" s="329" t="s">
        <v>281</v>
      </c>
      <c r="B7" s="330"/>
      <c r="C7" s="330"/>
      <c r="D7" s="6">
        <v>2</v>
      </c>
      <c r="E7" s="45">
        <v>0</v>
      </c>
      <c r="F7" s="45">
        <v>0</v>
      </c>
      <c r="G7" s="45">
        <v>0</v>
      </c>
      <c r="H7" s="45">
        <v>0</v>
      </c>
      <c r="I7" s="45">
        <v>0</v>
      </c>
      <c r="J7" s="45">
        <v>0</v>
      </c>
      <c r="K7" s="45">
        <v>0</v>
      </c>
      <c r="L7" s="45">
        <v>0</v>
      </c>
      <c r="M7" s="45">
        <v>0</v>
      </c>
      <c r="N7" s="45">
        <v>0</v>
      </c>
      <c r="O7" s="45">
        <v>0</v>
      </c>
      <c r="P7" s="45">
        <v>0</v>
      </c>
      <c r="Q7" s="45">
        <v>0</v>
      </c>
      <c r="R7" s="46">
        <f t="shared" ref="R7:R26" si="0">SUM(E7:Q7)</f>
        <v>0</v>
      </c>
      <c r="S7" s="37"/>
    </row>
    <row r="8" spans="1:27" x14ac:dyDescent="0.2">
      <c r="A8" s="331" t="s">
        <v>282</v>
      </c>
      <c r="B8" s="332"/>
      <c r="C8" s="332"/>
      <c r="D8" s="6">
        <v>3</v>
      </c>
      <c r="E8" s="45">
        <v>0</v>
      </c>
      <c r="F8" s="45">
        <v>0</v>
      </c>
      <c r="G8" s="45">
        <v>0</v>
      </c>
      <c r="H8" s="45">
        <v>0</v>
      </c>
      <c r="I8" s="45">
        <v>0</v>
      </c>
      <c r="J8" s="45">
        <v>0</v>
      </c>
      <c r="K8" s="45">
        <v>0</v>
      </c>
      <c r="L8" s="45">
        <v>0</v>
      </c>
      <c r="M8" s="45">
        <v>0</v>
      </c>
      <c r="N8" s="45">
        <v>0</v>
      </c>
      <c r="O8" s="45">
        <v>0</v>
      </c>
      <c r="P8" s="45">
        <v>0</v>
      </c>
      <c r="Q8" s="45">
        <v>0</v>
      </c>
      <c r="R8" s="46">
        <f t="shared" si="0"/>
        <v>0</v>
      </c>
      <c r="S8" s="37"/>
    </row>
    <row r="9" spans="1:27" x14ac:dyDescent="0.2">
      <c r="A9" s="337" t="s">
        <v>283</v>
      </c>
      <c r="B9" s="337"/>
      <c r="C9" s="337"/>
      <c r="D9" s="7">
        <v>4</v>
      </c>
      <c r="E9" s="47">
        <f>E6+E7+E8</f>
        <v>1698417500</v>
      </c>
      <c r="F9" s="47">
        <f t="shared" ref="F9:Q9" si="1">F6+F7+F8</f>
        <v>1801947133</v>
      </c>
      <c r="G9" s="47">
        <f t="shared" si="1"/>
        <v>0</v>
      </c>
      <c r="H9" s="47">
        <f t="shared" si="1"/>
        <v>0</v>
      </c>
      <c r="I9" s="47">
        <f t="shared" si="1"/>
        <v>223132910</v>
      </c>
      <c r="J9" s="47">
        <f t="shared" si="1"/>
        <v>4074265057</v>
      </c>
      <c r="K9" s="47">
        <f t="shared" si="1"/>
        <v>0</v>
      </c>
      <c r="L9" s="47">
        <f t="shared" si="1"/>
        <v>84921058</v>
      </c>
      <c r="M9" s="47">
        <f t="shared" si="1"/>
        <v>0</v>
      </c>
      <c r="N9" s="47">
        <f t="shared" si="1"/>
        <v>1007745036</v>
      </c>
      <c r="O9" s="47">
        <f t="shared" si="1"/>
        <v>0</v>
      </c>
      <c r="P9" s="47">
        <f t="shared" si="1"/>
        <v>0</v>
      </c>
      <c r="Q9" s="47">
        <f t="shared" si="1"/>
        <v>170433797</v>
      </c>
      <c r="R9" s="46">
        <f t="shared" si="0"/>
        <v>9060862491</v>
      </c>
      <c r="S9" s="37"/>
    </row>
    <row r="10" spans="1:27" x14ac:dyDescent="0.2">
      <c r="A10" s="329" t="s">
        <v>284</v>
      </c>
      <c r="B10" s="330"/>
      <c r="C10" s="330"/>
      <c r="D10" s="6">
        <v>5</v>
      </c>
      <c r="E10" s="45">
        <v>0</v>
      </c>
      <c r="F10" s="45">
        <v>0</v>
      </c>
      <c r="G10" s="45">
        <v>0</v>
      </c>
      <c r="H10" s="45">
        <v>0</v>
      </c>
      <c r="I10" s="45">
        <v>0</v>
      </c>
      <c r="J10" s="45">
        <v>0</v>
      </c>
      <c r="K10" s="45">
        <v>0</v>
      </c>
      <c r="L10" s="45">
        <v>0</v>
      </c>
      <c r="M10" s="45">
        <v>0</v>
      </c>
      <c r="N10" s="45">
        <v>0</v>
      </c>
      <c r="O10" s="45">
        <v>0</v>
      </c>
      <c r="P10" s="45">
        <v>0</v>
      </c>
      <c r="Q10" s="45">
        <v>0</v>
      </c>
      <c r="R10" s="46">
        <f t="shared" si="0"/>
        <v>0</v>
      </c>
      <c r="S10" s="37"/>
    </row>
    <row r="11" spans="1:27" x14ac:dyDescent="0.2">
      <c r="A11" s="329" t="s">
        <v>285</v>
      </c>
      <c r="B11" s="330"/>
      <c r="C11" s="330"/>
      <c r="D11" s="6">
        <v>6</v>
      </c>
      <c r="E11" s="45">
        <v>0</v>
      </c>
      <c r="F11" s="45">
        <v>0</v>
      </c>
      <c r="G11" s="45">
        <v>0</v>
      </c>
      <c r="H11" s="45">
        <v>0</v>
      </c>
      <c r="I11" s="45">
        <v>0</v>
      </c>
      <c r="J11" s="45">
        <v>0</v>
      </c>
      <c r="K11" s="45">
        <v>0</v>
      </c>
      <c r="L11" s="45">
        <v>0</v>
      </c>
      <c r="M11" s="45">
        <v>0</v>
      </c>
      <c r="N11" s="45">
        <v>0</v>
      </c>
      <c r="O11" s="45">
        <v>0</v>
      </c>
      <c r="P11" s="45">
        <v>0</v>
      </c>
      <c r="Q11" s="45">
        <v>0</v>
      </c>
      <c r="R11" s="46">
        <f t="shared" si="0"/>
        <v>0</v>
      </c>
      <c r="S11" s="37"/>
    </row>
    <row r="12" spans="1:27" x14ac:dyDescent="0.2">
      <c r="A12" s="329" t="s">
        <v>286</v>
      </c>
      <c r="B12" s="330"/>
      <c r="C12" s="330"/>
      <c r="D12" s="6">
        <v>7</v>
      </c>
      <c r="E12" s="45">
        <v>0</v>
      </c>
      <c r="F12" s="45">
        <v>0</v>
      </c>
      <c r="G12" s="45">
        <v>0</v>
      </c>
      <c r="H12" s="45">
        <v>0</v>
      </c>
      <c r="I12" s="45">
        <v>0</v>
      </c>
      <c r="J12" s="45">
        <v>0</v>
      </c>
      <c r="K12" s="45">
        <v>0</v>
      </c>
      <c r="L12" s="45">
        <v>0</v>
      </c>
      <c r="M12" s="45">
        <v>0</v>
      </c>
      <c r="N12" s="45">
        <v>0</v>
      </c>
      <c r="O12" s="45">
        <v>0</v>
      </c>
      <c r="P12" s="45">
        <v>0</v>
      </c>
      <c r="Q12" s="45">
        <v>0</v>
      </c>
      <c r="R12" s="46">
        <f t="shared" si="0"/>
        <v>0</v>
      </c>
      <c r="S12" s="37"/>
    </row>
    <row r="13" spans="1:27" ht="24.75" customHeight="1" x14ac:dyDescent="0.2">
      <c r="A13" s="331" t="s">
        <v>287</v>
      </c>
      <c r="B13" s="332"/>
      <c r="C13" s="332"/>
      <c r="D13" s="6">
        <v>8</v>
      </c>
      <c r="E13" s="45">
        <v>0</v>
      </c>
      <c r="F13" s="45">
        <v>0</v>
      </c>
      <c r="G13" s="45">
        <v>0</v>
      </c>
      <c r="H13" s="45">
        <v>0</v>
      </c>
      <c r="I13" s="45">
        <v>0</v>
      </c>
      <c r="J13" s="45">
        <v>0</v>
      </c>
      <c r="K13" s="45">
        <v>0</v>
      </c>
      <c r="L13" s="45">
        <v>0</v>
      </c>
      <c r="M13" s="45">
        <v>0</v>
      </c>
      <c r="N13" s="45">
        <v>0</v>
      </c>
      <c r="O13" s="45">
        <v>0</v>
      </c>
      <c r="P13" s="45">
        <v>0</v>
      </c>
      <c r="Q13" s="45">
        <v>0</v>
      </c>
      <c r="R13" s="46">
        <f t="shared" si="0"/>
        <v>0</v>
      </c>
      <c r="S13" s="37"/>
    </row>
    <row r="14" spans="1:27" x14ac:dyDescent="0.2">
      <c r="A14" s="329" t="s">
        <v>288</v>
      </c>
      <c r="B14" s="330"/>
      <c r="C14" s="330"/>
      <c r="D14" s="6">
        <v>9</v>
      </c>
      <c r="E14" s="45">
        <v>0</v>
      </c>
      <c r="F14" s="45">
        <v>0</v>
      </c>
      <c r="G14" s="45">
        <v>0</v>
      </c>
      <c r="H14" s="45">
        <v>0</v>
      </c>
      <c r="I14" s="45">
        <v>0</v>
      </c>
      <c r="J14" s="45">
        <v>63401</v>
      </c>
      <c r="K14" s="45">
        <v>0</v>
      </c>
      <c r="L14" s="45">
        <v>0</v>
      </c>
      <c r="M14" s="45">
        <v>0</v>
      </c>
      <c r="N14" s="45">
        <v>0</v>
      </c>
      <c r="O14" s="45">
        <v>0</v>
      </c>
      <c r="P14" s="45">
        <v>0</v>
      </c>
      <c r="Q14" s="45">
        <v>0</v>
      </c>
      <c r="R14" s="46">
        <f t="shared" si="0"/>
        <v>63401</v>
      </c>
      <c r="S14" s="37"/>
    </row>
    <row r="15" spans="1:27" x14ac:dyDescent="0.2">
      <c r="A15" s="331" t="s">
        <v>289</v>
      </c>
      <c r="B15" s="332"/>
      <c r="C15" s="332"/>
      <c r="D15" s="6">
        <v>10</v>
      </c>
      <c r="E15" s="45">
        <v>0</v>
      </c>
      <c r="F15" s="45">
        <v>0</v>
      </c>
      <c r="G15" s="45">
        <v>0</v>
      </c>
      <c r="H15" s="45">
        <v>0</v>
      </c>
      <c r="I15" s="45">
        <v>0</v>
      </c>
      <c r="J15" s="45">
        <v>0</v>
      </c>
      <c r="K15" s="45">
        <v>0</v>
      </c>
      <c r="L15" s="45">
        <v>0</v>
      </c>
      <c r="M15" s="45">
        <v>0</v>
      </c>
      <c r="N15" s="45">
        <v>0</v>
      </c>
      <c r="O15" s="45">
        <v>0</v>
      </c>
      <c r="P15" s="45">
        <v>0</v>
      </c>
      <c r="Q15" s="45">
        <v>0</v>
      </c>
      <c r="R15" s="46">
        <f t="shared" si="0"/>
        <v>0</v>
      </c>
      <c r="S15" s="37"/>
    </row>
    <row r="16" spans="1:27" x14ac:dyDescent="0.2">
      <c r="A16" s="329" t="s">
        <v>290</v>
      </c>
      <c r="B16" s="330"/>
      <c r="C16" s="330"/>
      <c r="D16" s="6">
        <v>11</v>
      </c>
      <c r="E16" s="45">
        <v>0</v>
      </c>
      <c r="F16" s="45">
        <v>0</v>
      </c>
      <c r="G16" s="45">
        <v>0</v>
      </c>
      <c r="H16" s="45">
        <v>0</v>
      </c>
      <c r="I16" s="45">
        <v>0</v>
      </c>
      <c r="J16" s="45">
        <v>-288730975</v>
      </c>
      <c r="K16" s="45">
        <v>0</v>
      </c>
      <c r="L16" s="45">
        <v>0</v>
      </c>
      <c r="M16" s="45">
        <v>0</v>
      </c>
      <c r="N16" s="45">
        <v>0</v>
      </c>
      <c r="O16" s="45">
        <v>0</v>
      </c>
      <c r="P16" s="45">
        <v>0</v>
      </c>
      <c r="Q16" s="45">
        <v>-2249734</v>
      </c>
      <c r="R16" s="46">
        <f t="shared" si="0"/>
        <v>-290980709</v>
      </c>
      <c r="S16" s="37"/>
    </row>
    <row r="17" spans="1:19" x14ac:dyDescent="0.2">
      <c r="A17" s="329" t="s">
        <v>291</v>
      </c>
      <c r="B17" s="330"/>
      <c r="C17" s="330"/>
      <c r="D17" s="6">
        <v>12</v>
      </c>
      <c r="E17" s="45">
        <v>0</v>
      </c>
      <c r="F17" s="45">
        <v>0</v>
      </c>
      <c r="G17" s="45">
        <v>0</v>
      </c>
      <c r="H17" s="45">
        <v>0</v>
      </c>
      <c r="I17" s="45">
        <v>0</v>
      </c>
      <c r="J17" s="45">
        <v>0</v>
      </c>
      <c r="K17" s="45">
        <v>0</v>
      </c>
      <c r="L17" s="45">
        <v>0</v>
      </c>
      <c r="M17" s="45">
        <v>0</v>
      </c>
      <c r="N17" s="45">
        <v>0</v>
      </c>
      <c r="O17" s="45">
        <v>0</v>
      </c>
      <c r="P17" s="45">
        <v>0</v>
      </c>
      <c r="Q17" s="45">
        <v>0</v>
      </c>
      <c r="R17" s="46">
        <f t="shared" si="0"/>
        <v>0</v>
      </c>
      <c r="S17" s="37"/>
    </row>
    <row r="18" spans="1:19" x14ac:dyDescent="0.2">
      <c r="A18" s="329" t="s">
        <v>292</v>
      </c>
      <c r="B18" s="330"/>
      <c r="C18" s="330"/>
      <c r="D18" s="6">
        <v>13</v>
      </c>
      <c r="E18" s="45">
        <v>0</v>
      </c>
      <c r="F18" s="45">
        <v>0</v>
      </c>
      <c r="G18" s="45">
        <v>0</v>
      </c>
      <c r="H18" s="45">
        <v>0</v>
      </c>
      <c r="I18" s="45">
        <v>0</v>
      </c>
      <c r="J18" s="45">
        <v>0</v>
      </c>
      <c r="K18" s="45">
        <v>0</v>
      </c>
      <c r="L18" s="45">
        <v>0</v>
      </c>
      <c r="M18" s="45">
        <v>0</v>
      </c>
      <c r="N18" s="45">
        <v>0</v>
      </c>
      <c r="O18" s="45">
        <v>0</v>
      </c>
      <c r="P18" s="45">
        <v>0</v>
      </c>
      <c r="Q18" s="45">
        <v>0</v>
      </c>
      <c r="R18" s="46">
        <f t="shared" si="0"/>
        <v>0</v>
      </c>
      <c r="S18" s="37"/>
    </row>
    <row r="19" spans="1:19" ht="24" customHeight="1" x14ac:dyDescent="0.2">
      <c r="A19" s="329" t="s">
        <v>293</v>
      </c>
      <c r="B19" s="330"/>
      <c r="C19" s="330"/>
      <c r="D19" s="6">
        <v>14</v>
      </c>
      <c r="E19" s="45">
        <v>0</v>
      </c>
      <c r="F19" s="45">
        <v>0</v>
      </c>
      <c r="G19" s="45">
        <v>0</v>
      </c>
      <c r="H19" s="45">
        <v>0</v>
      </c>
      <c r="I19" s="45">
        <v>0</v>
      </c>
      <c r="J19" s="45">
        <v>0</v>
      </c>
      <c r="K19" s="45">
        <v>0</v>
      </c>
      <c r="L19" s="45">
        <v>0</v>
      </c>
      <c r="M19" s="45">
        <v>0</v>
      </c>
      <c r="N19" s="45">
        <v>0</v>
      </c>
      <c r="O19" s="45">
        <v>0</v>
      </c>
      <c r="P19" s="45">
        <v>0</v>
      </c>
      <c r="Q19" s="45">
        <v>0</v>
      </c>
      <c r="R19" s="46">
        <f t="shared" si="0"/>
        <v>0</v>
      </c>
      <c r="S19" s="37"/>
    </row>
    <row r="20" spans="1:19" ht="24" customHeight="1" x14ac:dyDescent="0.2">
      <c r="A20" s="329" t="s">
        <v>294</v>
      </c>
      <c r="B20" s="330"/>
      <c r="C20" s="330"/>
      <c r="D20" s="6">
        <v>15</v>
      </c>
      <c r="E20" s="45">
        <v>0</v>
      </c>
      <c r="F20" s="45">
        <v>0</v>
      </c>
      <c r="G20" s="45">
        <v>0</v>
      </c>
      <c r="H20" s="45">
        <v>0</v>
      </c>
      <c r="I20" s="45">
        <v>0</v>
      </c>
      <c r="J20" s="45">
        <v>0</v>
      </c>
      <c r="K20" s="45">
        <v>0</v>
      </c>
      <c r="L20" s="45">
        <v>0</v>
      </c>
      <c r="M20" s="45">
        <v>0</v>
      </c>
      <c r="N20" s="45">
        <v>0</v>
      </c>
      <c r="O20" s="45">
        <v>0</v>
      </c>
      <c r="P20" s="45">
        <v>0</v>
      </c>
      <c r="Q20" s="45">
        <v>0</v>
      </c>
      <c r="R20" s="46">
        <f t="shared" si="0"/>
        <v>0</v>
      </c>
      <c r="S20" s="37"/>
    </row>
    <row r="21" spans="1:19" ht="21" customHeight="1" x14ac:dyDescent="0.2">
      <c r="A21" s="331" t="s">
        <v>295</v>
      </c>
      <c r="B21" s="332"/>
      <c r="C21" s="332"/>
      <c r="D21" s="6">
        <v>16</v>
      </c>
      <c r="E21" s="45">
        <v>0</v>
      </c>
      <c r="F21" s="45">
        <v>0</v>
      </c>
      <c r="G21" s="45">
        <v>0</v>
      </c>
      <c r="H21" s="45">
        <v>0</v>
      </c>
      <c r="I21" s="45">
        <v>0</v>
      </c>
      <c r="J21" s="45">
        <v>1008000079</v>
      </c>
      <c r="K21" s="45">
        <v>0</v>
      </c>
      <c r="L21" s="45">
        <v>0</v>
      </c>
      <c r="M21" s="45">
        <v>0</v>
      </c>
      <c r="N21" s="45">
        <v>-1007745036</v>
      </c>
      <c r="O21" s="45">
        <v>0</v>
      </c>
      <c r="P21" s="45">
        <v>0</v>
      </c>
      <c r="Q21" s="45">
        <v>0</v>
      </c>
      <c r="R21" s="46">
        <f t="shared" si="0"/>
        <v>255043</v>
      </c>
      <c r="S21" s="37"/>
    </row>
    <row r="22" spans="1:19" x14ac:dyDescent="0.2">
      <c r="A22" s="331" t="s">
        <v>296</v>
      </c>
      <c r="B22" s="332"/>
      <c r="C22" s="332"/>
      <c r="D22" s="6">
        <v>17</v>
      </c>
      <c r="E22" s="45">
        <v>0</v>
      </c>
      <c r="F22" s="45">
        <v>0</v>
      </c>
      <c r="G22" s="45">
        <v>0</v>
      </c>
      <c r="H22" s="45">
        <v>0</v>
      </c>
      <c r="I22" s="45">
        <v>0</v>
      </c>
      <c r="J22" s="45">
        <v>0</v>
      </c>
      <c r="K22" s="45">
        <v>0</v>
      </c>
      <c r="L22" s="45">
        <v>0</v>
      </c>
      <c r="M22" s="45">
        <v>0</v>
      </c>
      <c r="N22" s="45">
        <v>0</v>
      </c>
      <c r="O22" s="45">
        <v>0</v>
      </c>
      <c r="P22" s="45">
        <v>0</v>
      </c>
      <c r="Q22" s="45">
        <v>0</v>
      </c>
      <c r="R22" s="46">
        <f t="shared" si="0"/>
        <v>0</v>
      </c>
      <c r="S22" s="37"/>
    </row>
    <row r="23" spans="1:19" ht="21" customHeight="1" x14ac:dyDescent="0.2">
      <c r="A23" s="331" t="s">
        <v>297</v>
      </c>
      <c r="B23" s="332"/>
      <c r="C23" s="332"/>
      <c r="D23" s="6">
        <v>18</v>
      </c>
      <c r="E23" s="45">
        <v>0</v>
      </c>
      <c r="F23" s="45">
        <v>-604078</v>
      </c>
      <c r="G23" s="45">
        <v>0</v>
      </c>
      <c r="H23" s="45">
        <v>0</v>
      </c>
      <c r="I23" s="45">
        <v>543471</v>
      </c>
      <c r="J23" s="45">
        <v>-257660</v>
      </c>
      <c r="K23" s="45">
        <v>0</v>
      </c>
      <c r="L23" s="45">
        <v>0</v>
      </c>
      <c r="M23" s="45">
        <v>0</v>
      </c>
      <c r="N23" s="45">
        <v>0</v>
      </c>
      <c r="O23" s="45">
        <v>0</v>
      </c>
      <c r="P23" s="45">
        <v>0</v>
      </c>
      <c r="Q23" s="45">
        <v>0</v>
      </c>
      <c r="R23" s="46">
        <f t="shared" si="0"/>
        <v>-318267</v>
      </c>
      <c r="S23" s="37"/>
    </row>
    <row r="24" spans="1:19" ht="24.75" customHeight="1" x14ac:dyDescent="0.2">
      <c r="A24" s="331" t="s">
        <v>298</v>
      </c>
      <c r="B24" s="332"/>
      <c r="C24" s="332"/>
      <c r="D24" s="6">
        <v>19</v>
      </c>
      <c r="E24" s="45">
        <v>0</v>
      </c>
      <c r="F24" s="45">
        <v>0</v>
      </c>
      <c r="G24" s="45">
        <v>0</v>
      </c>
      <c r="H24" s="45">
        <v>0</v>
      </c>
      <c r="I24" s="45">
        <v>126182701.99999999</v>
      </c>
      <c r="J24" s="45">
        <v>0</v>
      </c>
      <c r="K24" s="45">
        <v>0</v>
      </c>
      <c r="L24" s="45">
        <v>0</v>
      </c>
      <c r="M24" s="45">
        <v>0</v>
      </c>
      <c r="N24" s="45">
        <v>962284807</v>
      </c>
      <c r="O24" s="45">
        <v>0</v>
      </c>
      <c r="P24" s="45">
        <v>0</v>
      </c>
      <c r="Q24" s="45">
        <v>20061956</v>
      </c>
      <c r="R24" s="46">
        <f t="shared" si="0"/>
        <v>1108529465</v>
      </c>
      <c r="S24" s="37"/>
    </row>
    <row r="25" spans="1:19" ht="20.25" customHeight="1" x14ac:dyDescent="0.2">
      <c r="A25" s="331" t="s">
        <v>299</v>
      </c>
      <c r="B25" s="332"/>
      <c r="C25" s="332"/>
      <c r="D25" s="6">
        <v>20</v>
      </c>
      <c r="E25" s="45">
        <v>0</v>
      </c>
      <c r="F25" s="45">
        <v>0</v>
      </c>
      <c r="G25" s="45">
        <v>0</v>
      </c>
      <c r="H25" s="45">
        <v>0</v>
      </c>
      <c r="I25" s="45">
        <v>0</v>
      </c>
      <c r="J25" s="45">
        <v>0</v>
      </c>
      <c r="K25" s="45">
        <v>0</v>
      </c>
      <c r="L25" s="45">
        <v>0</v>
      </c>
      <c r="M25" s="45">
        <v>0</v>
      </c>
      <c r="N25" s="45">
        <v>0</v>
      </c>
      <c r="O25" s="45">
        <v>0</v>
      </c>
      <c r="P25" s="45">
        <v>0</v>
      </c>
      <c r="Q25" s="45">
        <v>0</v>
      </c>
      <c r="R25" s="46">
        <f t="shared" si="0"/>
        <v>0</v>
      </c>
      <c r="S25" s="37"/>
    </row>
    <row r="26" spans="1:19" x14ac:dyDescent="0.2">
      <c r="A26" s="323" t="s">
        <v>300</v>
      </c>
      <c r="B26" s="323"/>
      <c r="C26" s="323"/>
      <c r="D26" s="7">
        <v>21</v>
      </c>
      <c r="E26" s="46">
        <f>SUM(E9:E25)</f>
        <v>1698417500</v>
      </c>
      <c r="F26" s="46">
        <f t="shared" ref="F26:Q26" si="2">SUM(F9:F25)</f>
        <v>1801343055</v>
      </c>
      <c r="G26" s="46">
        <f t="shared" si="2"/>
        <v>0</v>
      </c>
      <c r="H26" s="46">
        <f t="shared" si="2"/>
        <v>0</v>
      </c>
      <c r="I26" s="46">
        <f t="shared" si="2"/>
        <v>349859083</v>
      </c>
      <c r="J26" s="46">
        <f t="shared" si="2"/>
        <v>4793339902</v>
      </c>
      <c r="K26" s="46">
        <f t="shared" si="2"/>
        <v>0</v>
      </c>
      <c r="L26" s="46">
        <f t="shared" si="2"/>
        <v>84921058</v>
      </c>
      <c r="M26" s="46">
        <f t="shared" si="2"/>
        <v>0</v>
      </c>
      <c r="N26" s="46">
        <f t="shared" si="2"/>
        <v>962284807</v>
      </c>
      <c r="O26" s="46">
        <f t="shared" si="2"/>
        <v>0</v>
      </c>
      <c r="P26" s="46">
        <f t="shared" si="2"/>
        <v>0</v>
      </c>
      <c r="Q26" s="46">
        <f t="shared" si="2"/>
        <v>188246019</v>
      </c>
      <c r="R26" s="46">
        <f t="shared" si="0"/>
        <v>9878411424</v>
      </c>
      <c r="S26" s="37"/>
    </row>
    <row r="27" spans="1:19" ht="21" customHeight="1" x14ac:dyDescent="0.2">
      <c r="A27" s="8"/>
      <c r="B27" s="9"/>
      <c r="C27" s="9"/>
      <c r="D27" s="10"/>
      <c r="E27" s="48"/>
      <c r="F27" s="48"/>
      <c r="G27" s="48"/>
      <c r="H27" s="48"/>
      <c r="I27" s="48"/>
      <c r="J27" s="48"/>
      <c r="K27" s="48"/>
      <c r="L27" s="48"/>
      <c r="M27" s="48"/>
      <c r="N27" s="48"/>
      <c r="O27" s="48"/>
      <c r="P27" s="48"/>
      <c r="Q27" s="48"/>
      <c r="R27" s="48"/>
      <c r="S27" s="37"/>
    </row>
    <row r="28" spans="1:19" x14ac:dyDescent="0.2">
      <c r="C28" s="4"/>
      <c r="S28" s="37"/>
    </row>
  </sheetData>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6"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6">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Invalid entry" error="You can enter only (positive or negative) whole numbers" sqref="R6:R27 E26:Q27 E6:Q9">
      <formula1>9999999999</formula1>
    </dataValidation>
    <dataValidation type="whole" operator="notEqual" allowBlank="1" showInputMessage="1" showErrorMessage="1" errorTitle="Neispravan unos" error="Unose se samo cjelobrojne (pozitivne ili negativne) vrijednosti" sqref="E10:Q25">
      <formula1>9999999999</formula1>
    </dataValidation>
  </dataValidations>
  <pageMargins left="0.74803149606299213" right="0.74803149606299213" top="0.98425196850393704" bottom="0.98425196850393704" header="0.51181102362204722" footer="0.51181102362204722"/>
  <pageSetup paperSize="9" scale="70" orientation="landscape" r:id="rId1"/>
  <headerFooter>
    <oddHeader>&amp;L&amp;G</oddHeader>
  </headerFooter>
  <rowBreaks count="1" manualBreakCount="1">
    <brk id="2" max="1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tabSelected="1" zoomScaleNormal="100" workbookViewId="0">
      <selection activeCell="G10" sqref="G10"/>
    </sheetView>
  </sheetViews>
  <sheetFormatPr defaultRowHeight="12.75" x14ac:dyDescent="0.2"/>
  <cols>
    <col min="1" max="1" width="15.7109375" style="86" customWidth="1"/>
    <col min="2" max="2" width="49.42578125" style="86" bestFit="1" customWidth="1"/>
    <col min="3" max="3" width="14" style="86" customWidth="1"/>
    <col min="4" max="4" width="45.5703125" style="86" customWidth="1"/>
    <col min="5" max="5" width="15.42578125" style="86" customWidth="1"/>
    <col min="6" max="6" width="15.7109375" style="86" customWidth="1"/>
    <col min="7" max="7" width="35.85546875" style="86" customWidth="1"/>
    <col min="8" max="8" width="16" style="86" customWidth="1"/>
    <col min="9" max="16384" width="9.140625" style="86"/>
  </cols>
  <sheetData>
    <row r="1" spans="1:10" ht="17.45" customHeight="1" x14ac:dyDescent="0.2">
      <c r="B1" s="357" t="s">
        <v>420</v>
      </c>
      <c r="C1" s="357"/>
      <c r="D1" s="357"/>
      <c r="E1" s="357"/>
      <c r="F1" s="88"/>
      <c r="G1" s="87"/>
      <c r="H1" s="87"/>
      <c r="I1" s="87"/>
      <c r="J1" s="87"/>
    </row>
    <row r="2" spans="1:10" ht="17.45" customHeight="1" x14ac:dyDescent="0.2">
      <c r="A2" s="88"/>
      <c r="B2" s="357"/>
      <c r="C2" s="357"/>
      <c r="D2" s="357"/>
      <c r="E2" s="357"/>
      <c r="F2" s="88"/>
      <c r="G2" s="87"/>
      <c r="H2" s="87"/>
      <c r="I2" s="87"/>
      <c r="J2" s="87"/>
    </row>
    <row r="3" spans="1:10" ht="17.45" customHeight="1" x14ac:dyDescent="0.2">
      <c r="A3" s="88"/>
      <c r="B3" s="357"/>
      <c r="C3" s="357"/>
      <c r="D3" s="357"/>
      <c r="E3" s="357"/>
      <c r="F3" s="88"/>
      <c r="G3" s="87"/>
      <c r="H3" s="87"/>
      <c r="I3" s="87"/>
      <c r="J3" s="87"/>
    </row>
    <row r="4" spans="1:10" x14ac:dyDescent="0.2">
      <c r="A4" s="89"/>
      <c r="B4" s="89"/>
      <c r="C4" s="89"/>
      <c r="D4" s="89"/>
      <c r="E4" s="87"/>
      <c r="F4" s="87"/>
      <c r="G4" s="87"/>
      <c r="H4" s="87"/>
      <c r="I4" s="87"/>
      <c r="J4" s="87"/>
    </row>
    <row r="5" spans="1:10" x14ac:dyDescent="0.2">
      <c r="A5" s="89"/>
      <c r="B5" s="89"/>
      <c r="C5" s="89"/>
      <c r="D5" s="89"/>
      <c r="E5" s="87"/>
      <c r="F5" s="87"/>
      <c r="G5" s="87"/>
      <c r="H5" s="87"/>
      <c r="I5" s="87"/>
      <c r="J5" s="87"/>
    </row>
    <row r="6" spans="1:10" ht="22.5" customHeight="1" x14ac:dyDescent="0.2">
      <c r="B6" s="358" t="s">
        <v>336</v>
      </c>
      <c r="C6" s="358"/>
      <c r="D6" s="358"/>
      <c r="E6" s="358"/>
      <c r="F6" s="358"/>
      <c r="G6" s="90"/>
      <c r="H6" s="90"/>
      <c r="I6" s="87"/>
      <c r="J6" s="87"/>
    </row>
    <row r="7" spans="1:10" ht="22.5" customHeight="1" x14ac:dyDescent="0.2">
      <c r="A7" s="90"/>
      <c r="B7" s="358"/>
      <c r="C7" s="358"/>
      <c r="D7" s="358"/>
      <c r="E7" s="358"/>
      <c r="F7" s="358"/>
      <c r="G7" s="90"/>
      <c r="H7" s="90"/>
      <c r="I7" s="87"/>
      <c r="J7" s="87"/>
    </row>
    <row r="8" spans="1:10" ht="22.5" customHeight="1" x14ac:dyDescent="0.2">
      <c r="A8" s="90"/>
      <c r="B8" s="358"/>
      <c r="C8" s="358"/>
      <c r="D8" s="358"/>
      <c r="E8" s="358"/>
      <c r="F8" s="358"/>
      <c r="G8" s="90"/>
      <c r="H8" s="90"/>
      <c r="I8" s="87"/>
      <c r="J8" s="87"/>
    </row>
    <row r="10" spans="1:10" ht="26.25" customHeight="1" x14ac:dyDescent="0.2">
      <c r="B10" s="359" t="s">
        <v>337</v>
      </c>
      <c r="C10" s="359"/>
      <c r="D10" s="359"/>
      <c r="E10" s="359"/>
      <c r="F10" s="359"/>
      <c r="G10" s="91"/>
    </row>
    <row r="11" spans="1:10" ht="26.25" customHeight="1" x14ac:dyDescent="0.2">
      <c r="B11" s="364" t="s">
        <v>433</v>
      </c>
      <c r="C11" s="188"/>
      <c r="D11" s="188"/>
      <c r="E11" s="188"/>
      <c r="F11" s="188"/>
      <c r="G11" s="91"/>
    </row>
    <row r="12" spans="1:10" ht="10.5" customHeight="1" thickBot="1" x14ac:dyDescent="0.25">
      <c r="A12" s="88"/>
      <c r="B12" s="88"/>
      <c r="C12" s="88"/>
      <c r="D12" s="88"/>
      <c r="E12" s="88"/>
    </row>
    <row r="13" spans="1:10" ht="13.5" thickBot="1" x14ac:dyDescent="0.25">
      <c r="B13" s="93"/>
      <c r="C13" s="94"/>
      <c r="D13" s="95"/>
      <c r="E13" s="93"/>
      <c r="F13" s="96"/>
      <c r="G13" s="97" t="s">
        <v>338</v>
      </c>
    </row>
    <row r="14" spans="1:10" ht="13.5" thickBot="1" x14ac:dyDescent="0.25">
      <c r="B14" s="98" t="s">
        <v>339</v>
      </c>
      <c r="C14" s="99" t="s">
        <v>340</v>
      </c>
      <c r="D14" s="100" t="s">
        <v>341</v>
      </c>
      <c r="E14" s="101" t="s">
        <v>340</v>
      </c>
      <c r="F14" s="102" t="s">
        <v>342</v>
      </c>
      <c r="G14" s="93" t="s">
        <v>343</v>
      </c>
    </row>
    <row r="15" spans="1:10" x14ac:dyDescent="0.2">
      <c r="B15" s="353" t="s">
        <v>344</v>
      </c>
      <c r="C15" s="351">
        <v>5105</v>
      </c>
      <c r="D15" s="340" t="s">
        <v>345</v>
      </c>
      <c r="E15" s="103">
        <v>2558</v>
      </c>
      <c r="F15" s="355" t="s">
        <v>346</v>
      </c>
      <c r="G15" s="104"/>
    </row>
    <row r="16" spans="1:10" x14ac:dyDescent="0.2">
      <c r="B16" s="360"/>
      <c r="C16" s="361"/>
      <c r="D16" s="362"/>
      <c r="E16" s="105">
        <v>1958</v>
      </c>
      <c r="F16" s="363"/>
      <c r="G16" s="106"/>
    </row>
    <row r="17" spans="2:7" ht="13.5" thickBot="1" x14ac:dyDescent="0.25">
      <c r="B17" s="354"/>
      <c r="C17" s="352"/>
      <c r="D17" s="342"/>
      <c r="E17" s="107">
        <v>589</v>
      </c>
      <c r="F17" s="356"/>
      <c r="G17" s="108"/>
    </row>
    <row r="18" spans="2:7" ht="13.5" thickBot="1" x14ac:dyDescent="0.25">
      <c r="B18" s="108" t="s">
        <v>347</v>
      </c>
      <c r="C18" s="107">
        <v>225</v>
      </c>
      <c r="D18" s="108" t="s">
        <v>347</v>
      </c>
      <c r="E18" s="107">
        <v>225</v>
      </c>
      <c r="F18" s="109" t="s">
        <v>346</v>
      </c>
      <c r="G18" s="98"/>
    </row>
    <row r="19" spans="2:7" ht="21.75" customHeight="1" x14ac:dyDescent="0.2">
      <c r="B19" s="110" t="s">
        <v>348</v>
      </c>
      <c r="C19" s="103">
        <v>16</v>
      </c>
      <c r="D19" s="110" t="s">
        <v>348</v>
      </c>
      <c r="E19" s="111">
        <v>176</v>
      </c>
      <c r="F19" s="112">
        <f>+C19-E19</f>
        <v>-160</v>
      </c>
      <c r="G19" s="110" t="s">
        <v>349</v>
      </c>
    </row>
    <row r="20" spans="2:7" ht="17.25" customHeight="1" thickBot="1" x14ac:dyDescent="0.25">
      <c r="B20" s="113" t="s">
        <v>350</v>
      </c>
      <c r="C20" s="107">
        <v>183</v>
      </c>
      <c r="D20" s="113" t="s">
        <v>350</v>
      </c>
      <c r="E20" s="114">
        <v>23</v>
      </c>
      <c r="F20" s="109">
        <f>+C20-E20</f>
        <v>160</v>
      </c>
      <c r="G20" s="108" t="s">
        <v>351</v>
      </c>
    </row>
    <row r="21" spans="2:7" ht="13.5" thickBot="1" x14ac:dyDescent="0.25">
      <c r="B21" s="115" t="s">
        <v>352</v>
      </c>
      <c r="C21" s="116">
        <v>10604</v>
      </c>
      <c r="D21" s="117" t="s">
        <v>352</v>
      </c>
      <c r="E21" s="116">
        <v>10604</v>
      </c>
      <c r="F21" s="118" t="s">
        <v>346</v>
      </c>
      <c r="G21" s="119" t="s">
        <v>346</v>
      </c>
    </row>
    <row r="22" spans="2:7" x14ac:dyDescent="0.2">
      <c r="B22" s="104" t="s">
        <v>353</v>
      </c>
      <c r="C22" s="103">
        <v>49653</v>
      </c>
      <c r="D22" s="110" t="s">
        <v>353</v>
      </c>
      <c r="E22" s="111">
        <v>53643</v>
      </c>
      <c r="F22" s="120" t="s">
        <v>346</v>
      </c>
      <c r="G22" s="104" t="s">
        <v>346</v>
      </c>
    </row>
    <row r="23" spans="2:7" x14ac:dyDescent="0.2">
      <c r="B23" s="106" t="s">
        <v>354</v>
      </c>
      <c r="C23" s="105">
        <v>1537</v>
      </c>
      <c r="D23" s="106"/>
      <c r="E23" s="121"/>
      <c r="F23" s="122"/>
      <c r="G23" s="106"/>
    </row>
    <row r="24" spans="2:7" ht="13.5" thickBot="1" x14ac:dyDescent="0.25">
      <c r="B24" s="115" t="s">
        <v>355</v>
      </c>
      <c r="C24" s="107">
        <v>2453</v>
      </c>
      <c r="D24" s="115"/>
      <c r="E24" s="123"/>
      <c r="F24" s="118"/>
      <c r="G24" s="119"/>
    </row>
    <row r="25" spans="2:7" ht="13.5" thickBot="1" x14ac:dyDescent="0.25">
      <c r="B25" s="115" t="s">
        <v>356</v>
      </c>
      <c r="C25" s="116">
        <v>1642</v>
      </c>
      <c r="D25" s="115" t="s">
        <v>356</v>
      </c>
      <c r="E25" s="116">
        <v>1642</v>
      </c>
      <c r="F25" s="118" t="s">
        <v>346</v>
      </c>
      <c r="G25" s="115" t="s">
        <v>346</v>
      </c>
    </row>
    <row r="26" spans="2:7" x14ac:dyDescent="0.2">
      <c r="B26" s="104" t="s">
        <v>357</v>
      </c>
      <c r="C26" s="103" t="s">
        <v>346</v>
      </c>
      <c r="D26" s="340" t="s">
        <v>358</v>
      </c>
      <c r="E26" s="351">
        <v>58</v>
      </c>
      <c r="F26" s="120"/>
      <c r="G26"/>
    </row>
    <row r="27" spans="2:7" ht="13.5" thickBot="1" x14ac:dyDescent="0.25">
      <c r="B27" s="108" t="s">
        <v>359</v>
      </c>
      <c r="C27" s="107">
        <v>58</v>
      </c>
      <c r="D27" s="342"/>
      <c r="E27" s="352"/>
      <c r="F27" s="118" t="s">
        <v>346</v>
      </c>
      <c r="G27" t="s">
        <v>346</v>
      </c>
    </row>
    <row r="28" spans="2:7" x14ac:dyDescent="0.2">
      <c r="B28" s="104" t="s">
        <v>360</v>
      </c>
      <c r="C28" s="103">
        <v>1311</v>
      </c>
      <c r="D28" s="353" t="s">
        <v>361</v>
      </c>
      <c r="E28" s="103">
        <v>1344</v>
      </c>
      <c r="F28" s="355" t="s">
        <v>346</v>
      </c>
      <c r="G28" s="104" t="s">
        <v>346</v>
      </c>
    </row>
    <row r="29" spans="2:7" ht="13.5" thickBot="1" x14ac:dyDescent="0.25">
      <c r="B29" s="108" t="s">
        <v>362</v>
      </c>
      <c r="C29" s="107">
        <v>33</v>
      </c>
      <c r="D29" s="354"/>
      <c r="E29" s="107"/>
      <c r="F29" s="356"/>
      <c r="G29" s="108"/>
    </row>
    <row r="30" spans="2:7" ht="13.5" thickBot="1" x14ac:dyDescent="0.25">
      <c r="B30" s="115" t="s">
        <v>363</v>
      </c>
      <c r="C30" s="116">
        <v>376</v>
      </c>
      <c r="D30" s="115" t="s">
        <v>363</v>
      </c>
      <c r="E30" s="116">
        <v>376</v>
      </c>
      <c r="F30" s="118" t="s">
        <v>346</v>
      </c>
      <c r="G30" s="119" t="s">
        <v>346</v>
      </c>
    </row>
    <row r="31" spans="2:7" ht="13.5" thickBot="1" x14ac:dyDescent="0.25">
      <c r="B31" s="115" t="s">
        <v>364</v>
      </c>
      <c r="C31" s="116">
        <v>199</v>
      </c>
      <c r="D31" s="115" t="s">
        <v>364</v>
      </c>
      <c r="E31" s="116">
        <v>199</v>
      </c>
      <c r="F31" s="118" t="s">
        <v>346</v>
      </c>
      <c r="G31" s="119" t="s">
        <v>346</v>
      </c>
    </row>
    <row r="32" spans="2:7" ht="13.5" thickBot="1" x14ac:dyDescent="0.25">
      <c r="B32" s="115" t="s">
        <v>365</v>
      </c>
      <c r="C32" s="116">
        <v>471</v>
      </c>
      <c r="D32" s="115" t="s">
        <v>365</v>
      </c>
      <c r="E32" s="116">
        <v>471</v>
      </c>
      <c r="F32" s="118" t="s">
        <v>346</v>
      </c>
      <c r="G32" s="119" t="s">
        <v>346</v>
      </c>
    </row>
    <row r="33" spans="2:7" ht="13.5" thickBot="1" x14ac:dyDescent="0.25">
      <c r="B33" s="98" t="s">
        <v>366</v>
      </c>
      <c r="C33" s="124">
        <v>73866</v>
      </c>
      <c r="D33" s="98" t="s">
        <v>366</v>
      </c>
      <c r="E33" s="125">
        <v>73866</v>
      </c>
      <c r="F33" s="109">
        <f>SUM(F15:F32)</f>
        <v>0</v>
      </c>
      <c r="G33" s="98"/>
    </row>
    <row r="35" spans="2:7" ht="13.5" thickBot="1" x14ac:dyDescent="0.25"/>
    <row r="36" spans="2:7" ht="13.5" thickBot="1" x14ac:dyDescent="0.25">
      <c r="B36" s="93"/>
      <c r="C36" s="126"/>
      <c r="D36" s="95"/>
      <c r="E36" s="93"/>
      <c r="F36" s="93"/>
      <c r="G36" s="97" t="s">
        <v>338</v>
      </c>
    </row>
    <row r="37" spans="2:7" ht="13.5" thickBot="1" x14ac:dyDescent="0.25">
      <c r="B37" s="98" t="s">
        <v>339</v>
      </c>
      <c r="C37" s="99" t="s">
        <v>340</v>
      </c>
      <c r="D37" s="100" t="s">
        <v>341</v>
      </c>
      <c r="E37" s="101" t="s">
        <v>340</v>
      </c>
      <c r="F37" s="102" t="s">
        <v>367</v>
      </c>
      <c r="G37" s="98" t="s">
        <v>343</v>
      </c>
    </row>
    <row r="38" spans="2:7" ht="13.5" thickBot="1" x14ac:dyDescent="0.25">
      <c r="B38" s="119" t="s">
        <v>368</v>
      </c>
      <c r="C38" s="127">
        <v>36</v>
      </c>
      <c r="D38" s="119" t="s">
        <v>368</v>
      </c>
      <c r="E38" s="127">
        <v>36</v>
      </c>
      <c r="F38" s="128">
        <f>+C38-E38</f>
        <v>0</v>
      </c>
      <c r="G38" s="129"/>
    </row>
    <row r="39" spans="2:7" ht="19.5" customHeight="1" thickBot="1" x14ac:dyDescent="0.25">
      <c r="B39" s="119" t="s">
        <v>369</v>
      </c>
      <c r="C39" s="130">
        <v>61139</v>
      </c>
      <c r="D39" s="119" t="s">
        <v>369</v>
      </c>
      <c r="E39" s="130">
        <v>61139</v>
      </c>
      <c r="F39" s="128">
        <f t="shared" ref="F39:F46" si="0">+C39-E39</f>
        <v>0</v>
      </c>
      <c r="G39" s="129"/>
    </row>
    <row r="40" spans="2:7" ht="13.5" thickBot="1" x14ac:dyDescent="0.25">
      <c r="B40" s="119" t="s">
        <v>370</v>
      </c>
      <c r="C40" s="127">
        <v>672</v>
      </c>
      <c r="D40" s="119" t="s">
        <v>370</v>
      </c>
      <c r="E40" s="127">
        <v>672</v>
      </c>
      <c r="F40" s="128">
        <f t="shared" si="0"/>
        <v>0</v>
      </c>
      <c r="G40" s="129"/>
    </row>
    <row r="41" spans="2:7" x14ac:dyDescent="0.2">
      <c r="B41" s="104" t="s">
        <v>371</v>
      </c>
      <c r="C41" s="111">
        <v>879</v>
      </c>
      <c r="D41" s="104" t="s">
        <v>371</v>
      </c>
      <c r="E41" s="103">
        <v>977</v>
      </c>
      <c r="F41" s="131"/>
      <c r="G41" s="104"/>
    </row>
    <row r="42" spans="2:7" ht="13.5" thickBot="1" x14ac:dyDescent="0.25">
      <c r="B42" s="108" t="s">
        <v>372</v>
      </c>
      <c r="C42" s="132">
        <v>98</v>
      </c>
      <c r="D42" s="108"/>
      <c r="E42" s="133"/>
      <c r="F42" s="134"/>
      <c r="G42" s="108"/>
    </row>
    <row r="43" spans="2:7" ht="13.5" thickBot="1" x14ac:dyDescent="0.25">
      <c r="B43" s="119" t="s">
        <v>373</v>
      </c>
      <c r="C43" s="127">
        <v>494</v>
      </c>
      <c r="D43" s="119" t="s">
        <v>373</v>
      </c>
      <c r="E43" s="127">
        <v>494</v>
      </c>
      <c r="F43" s="128">
        <f t="shared" si="0"/>
        <v>0</v>
      </c>
      <c r="G43" s="129"/>
    </row>
    <row r="44" spans="2:7" ht="13.5" thickBot="1" x14ac:dyDescent="0.25">
      <c r="B44" s="119" t="s">
        <v>374</v>
      </c>
      <c r="C44" s="127">
        <v>29</v>
      </c>
      <c r="D44" s="119" t="s">
        <v>374</v>
      </c>
      <c r="E44" s="127">
        <v>29</v>
      </c>
      <c r="F44" s="128">
        <f t="shared" si="0"/>
        <v>0</v>
      </c>
      <c r="G44" s="129"/>
    </row>
    <row r="45" spans="2:7" ht="13.5" thickBot="1" x14ac:dyDescent="0.25">
      <c r="B45" s="119" t="s">
        <v>375</v>
      </c>
      <c r="C45" s="127">
        <v>641</v>
      </c>
      <c r="D45" s="119" t="s">
        <v>375</v>
      </c>
      <c r="E45" s="127">
        <v>641</v>
      </c>
      <c r="F45" s="128">
        <f t="shared" si="0"/>
        <v>0</v>
      </c>
      <c r="G45" s="129"/>
    </row>
    <row r="46" spans="2:7" ht="13.5" thickBot="1" x14ac:dyDescent="0.25">
      <c r="B46" s="119" t="s">
        <v>376</v>
      </c>
      <c r="C46" s="130">
        <v>9878</v>
      </c>
      <c r="D46" s="119" t="s">
        <v>376</v>
      </c>
      <c r="E46" s="130">
        <v>9878</v>
      </c>
      <c r="F46" s="135">
        <f t="shared" si="0"/>
        <v>0</v>
      </c>
      <c r="G46" s="129"/>
    </row>
    <row r="47" spans="2:7" ht="13.5" thickBot="1" x14ac:dyDescent="0.25">
      <c r="B47" s="98" t="s">
        <v>377</v>
      </c>
      <c r="C47" s="136">
        <v>73866</v>
      </c>
      <c r="D47" s="98" t="s">
        <v>377</v>
      </c>
      <c r="E47" s="136">
        <v>73866</v>
      </c>
      <c r="F47" s="102"/>
      <c r="G47" s="137"/>
    </row>
    <row r="49" spans="2:7" ht="13.5" thickBot="1" x14ac:dyDescent="0.25"/>
    <row r="50" spans="2:7" ht="13.5" thickBot="1" x14ac:dyDescent="0.25">
      <c r="B50" s="93"/>
      <c r="C50" s="138"/>
      <c r="D50" s="93"/>
      <c r="E50" s="138"/>
      <c r="F50" s="139"/>
      <c r="G50" s="97" t="s">
        <v>338</v>
      </c>
    </row>
    <row r="51" spans="2:7" ht="13.5" thickBot="1" x14ac:dyDescent="0.25">
      <c r="B51" s="98" t="s">
        <v>378</v>
      </c>
      <c r="C51" s="140" t="s">
        <v>340</v>
      </c>
      <c r="D51" s="98" t="s">
        <v>379</v>
      </c>
      <c r="E51" s="140" t="s">
        <v>340</v>
      </c>
      <c r="F51" s="140" t="s">
        <v>367</v>
      </c>
      <c r="G51" s="98" t="s">
        <v>380</v>
      </c>
    </row>
    <row r="52" spans="2:7" x14ac:dyDescent="0.2">
      <c r="B52" s="141" t="s">
        <v>381</v>
      </c>
      <c r="C52" s="142">
        <v>2232</v>
      </c>
      <c r="D52" s="346" t="s">
        <v>381</v>
      </c>
      <c r="E52" s="142">
        <v>2386</v>
      </c>
      <c r="F52" s="338">
        <f>+C52+C53-E52</f>
        <v>15</v>
      </c>
      <c r="G52" s="340" t="s">
        <v>382</v>
      </c>
    </row>
    <row r="53" spans="2:7" ht="13.5" thickBot="1" x14ac:dyDescent="0.25">
      <c r="B53" s="143" t="s">
        <v>383</v>
      </c>
      <c r="C53" s="144">
        <v>169</v>
      </c>
      <c r="D53" s="347"/>
      <c r="E53" s="144"/>
      <c r="F53" s="348"/>
      <c r="G53" s="342"/>
    </row>
    <row r="54" spans="2:7" x14ac:dyDescent="0.2">
      <c r="B54" s="141" t="s">
        <v>384</v>
      </c>
      <c r="C54" s="142">
        <v>-280</v>
      </c>
      <c r="D54" s="346" t="s">
        <v>384</v>
      </c>
      <c r="E54" s="142">
        <v>-340</v>
      </c>
      <c r="F54" s="338">
        <f>+C54+C55-E54</f>
        <v>-15</v>
      </c>
      <c r="G54" s="340" t="s">
        <v>382</v>
      </c>
    </row>
    <row r="55" spans="2:7" ht="13.5" thickBot="1" x14ac:dyDescent="0.25">
      <c r="B55" s="143" t="s">
        <v>385</v>
      </c>
      <c r="C55" s="144">
        <v>-75</v>
      </c>
      <c r="D55" s="347"/>
      <c r="E55" s="144"/>
      <c r="F55" s="348"/>
      <c r="G55" s="342"/>
    </row>
    <row r="56" spans="2:7" ht="13.5" thickBot="1" x14ac:dyDescent="0.25">
      <c r="B56" s="143" t="s">
        <v>386</v>
      </c>
      <c r="C56" s="144">
        <v>1057</v>
      </c>
      <c r="D56" s="143" t="s">
        <v>387</v>
      </c>
      <c r="E56" s="144">
        <v>1057</v>
      </c>
      <c r="F56" s="145" t="s">
        <v>346</v>
      </c>
      <c r="G56" s="117"/>
    </row>
    <row r="57" spans="2:7" ht="13.5" thickBot="1" x14ac:dyDescent="0.25">
      <c r="B57" s="143" t="s">
        <v>388</v>
      </c>
      <c r="C57" s="146">
        <v>-254</v>
      </c>
      <c r="D57" s="143" t="s">
        <v>389</v>
      </c>
      <c r="E57" s="146">
        <v>-254</v>
      </c>
      <c r="F57" s="145" t="s">
        <v>346</v>
      </c>
      <c r="G57" s="147" t="s">
        <v>346</v>
      </c>
    </row>
    <row r="58" spans="2:7" ht="21" customHeight="1" x14ac:dyDescent="0.2">
      <c r="B58" s="346" t="s">
        <v>390</v>
      </c>
      <c r="C58" s="349">
        <v>234</v>
      </c>
      <c r="D58" s="141" t="s">
        <v>391</v>
      </c>
      <c r="E58" s="148">
        <v>211</v>
      </c>
      <c r="F58" s="338" t="s">
        <v>346</v>
      </c>
      <c r="G58" s="149" t="s">
        <v>346</v>
      </c>
    </row>
    <row r="59" spans="2:7" ht="15" customHeight="1" thickBot="1" x14ac:dyDescent="0.25">
      <c r="B59" s="347"/>
      <c r="C59" s="350"/>
      <c r="D59" s="150" t="s">
        <v>392</v>
      </c>
      <c r="E59" s="151">
        <v>23</v>
      </c>
      <c r="F59" s="348"/>
      <c r="G59" s="117" t="s">
        <v>346</v>
      </c>
    </row>
    <row r="60" spans="2:7" x14ac:dyDescent="0.2">
      <c r="B60" s="152" t="s">
        <v>393</v>
      </c>
      <c r="C60" s="153">
        <v>-747</v>
      </c>
      <c r="D60" s="154" t="s">
        <v>394</v>
      </c>
      <c r="E60" s="153">
        <v>-1322</v>
      </c>
      <c r="F60" s="338">
        <f>+C60+C61-E60-E61</f>
        <v>-85</v>
      </c>
      <c r="G60" s="340" t="s">
        <v>395</v>
      </c>
    </row>
    <row r="61" spans="2:7" x14ac:dyDescent="0.2">
      <c r="B61" s="152" t="s">
        <v>396</v>
      </c>
      <c r="C61" s="155">
        <v>-660</v>
      </c>
      <c r="D61" s="156"/>
      <c r="E61" s="155"/>
      <c r="F61" s="339"/>
      <c r="G61" s="341"/>
    </row>
    <row r="62" spans="2:7" ht="13.5" thickBot="1" x14ac:dyDescent="0.25">
      <c r="B62" s="143" t="s">
        <v>397</v>
      </c>
      <c r="C62" s="144">
        <v>-248</v>
      </c>
      <c r="D62" s="157" t="s">
        <v>398</v>
      </c>
      <c r="E62" s="155">
        <v>-248</v>
      </c>
      <c r="F62" s="109">
        <f>+C62-E62</f>
        <v>0</v>
      </c>
      <c r="G62" s="342"/>
    </row>
    <row r="63" spans="2:7" ht="14.25" customHeight="1" x14ac:dyDescent="0.2">
      <c r="B63" s="158" t="s">
        <v>399</v>
      </c>
      <c r="C63" s="142">
        <v>-284</v>
      </c>
      <c r="D63" s="158" t="s">
        <v>400</v>
      </c>
      <c r="E63" s="142">
        <v>26</v>
      </c>
      <c r="F63" s="343">
        <f>+C63+C64+C65-E63-E64-E65-E66-E67-E68</f>
        <v>85</v>
      </c>
      <c r="G63" s="340" t="s">
        <v>401</v>
      </c>
    </row>
    <row r="64" spans="2:7" ht="14.25" customHeight="1" x14ac:dyDescent="0.2">
      <c r="B64" s="154" t="s">
        <v>402</v>
      </c>
      <c r="C64" s="153">
        <v>95</v>
      </c>
      <c r="D64" s="154" t="s">
        <v>403</v>
      </c>
      <c r="E64" s="153">
        <v>157</v>
      </c>
      <c r="F64" s="344"/>
      <c r="G64" s="341"/>
    </row>
    <row r="65" spans="2:7" ht="14.25" customHeight="1" x14ac:dyDescent="0.2">
      <c r="B65" s="154" t="s">
        <v>404</v>
      </c>
      <c r="C65" s="153">
        <v>-43</v>
      </c>
      <c r="D65" s="154" t="s">
        <v>405</v>
      </c>
      <c r="E65" s="153">
        <v>-159</v>
      </c>
      <c r="F65" s="344"/>
      <c r="G65" s="341"/>
    </row>
    <row r="66" spans="2:7" ht="14.25" customHeight="1" x14ac:dyDescent="0.2">
      <c r="B66" s="154"/>
      <c r="C66" s="159"/>
      <c r="D66" s="154" t="s">
        <v>406</v>
      </c>
      <c r="E66" s="159">
        <v>-321</v>
      </c>
      <c r="F66" s="344"/>
      <c r="G66" s="341"/>
    </row>
    <row r="67" spans="2:7" ht="14.25" customHeight="1" x14ac:dyDescent="0.2">
      <c r="B67" s="154"/>
      <c r="C67" s="159"/>
      <c r="D67" s="156" t="s">
        <v>407</v>
      </c>
      <c r="E67" s="155">
        <v>-1</v>
      </c>
      <c r="F67" s="344"/>
      <c r="G67" s="341"/>
    </row>
    <row r="68" spans="2:7" ht="14.25" customHeight="1" thickBot="1" x14ac:dyDescent="0.25">
      <c r="B68" s="160"/>
      <c r="C68" s="146"/>
      <c r="D68" s="160" t="s">
        <v>408</v>
      </c>
      <c r="E68" s="146">
        <v>-19</v>
      </c>
      <c r="F68" s="345"/>
      <c r="G68" s="342"/>
    </row>
    <row r="69" spans="2:7" ht="33.75" customHeight="1" thickBot="1" x14ac:dyDescent="0.25">
      <c r="B69" s="160" t="s">
        <v>409</v>
      </c>
      <c r="C69" s="146">
        <v>9</v>
      </c>
      <c r="D69" s="143" t="s">
        <v>410</v>
      </c>
      <c r="E69" s="146">
        <v>9</v>
      </c>
      <c r="F69" s="145" t="s">
        <v>346</v>
      </c>
      <c r="G69" s="117"/>
    </row>
    <row r="70" spans="2:7" ht="13.5" thickBot="1" x14ac:dyDescent="0.25">
      <c r="B70" s="143" t="s">
        <v>411</v>
      </c>
      <c r="C70" s="146">
        <v>1</v>
      </c>
      <c r="D70" s="143" t="s">
        <v>411</v>
      </c>
      <c r="E70" s="146">
        <v>1</v>
      </c>
      <c r="F70" s="145" t="s">
        <v>346</v>
      </c>
      <c r="G70" s="147" t="s">
        <v>346</v>
      </c>
    </row>
    <row r="71" spans="2:7" ht="20.25" customHeight="1" thickBot="1" x14ac:dyDescent="0.25">
      <c r="B71" s="143" t="s">
        <v>412</v>
      </c>
      <c r="C71" s="146">
        <v>1</v>
      </c>
      <c r="D71" s="143" t="s">
        <v>413</v>
      </c>
      <c r="E71" s="146">
        <v>1</v>
      </c>
      <c r="F71" s="145" t="s">
        <v>346</v>
      </c>
      <c r="G71" s="147" t="s">
        <v>346</v>
      </c>
    </row>
    <row r="72" spans="2:7" ht="19.5" customHeight="1" thickBot="1" x14ac:dyDescent="0.25">
      <c r="B72" s="143" t="s">
        <v>414</v>
      </c>
      <c r="C72" s="146">
        <v>4</v>
      </c>
      <c r="D72" s="143" t="s">
        <v>414</v>
      </c>
      <c r="E72" s="146">
        <v>4</v>
      </c>
      <c r="F72" s="145" t="s">
        <v>346</v>
      </c>
      <c r="G72" s="147" t="s">
        <v>346</v>
      </c>
    </row>
    <row r="73" spans="2:7" ht="13.5" thickBot="1" x14ac:dyDescent="0.25">
      <c r="B73" s="161" t="s">
        <v>415</v>
      </c>
      <c r="C73" s="162">
        <v>1211</v>
      </c>
      <c r="D73" s="161" t="s">
        <v>416</v>
      </c>
      <c r="E73" s="162">
        <v>1211</v>
      </c>
      <c r="F73" s="145" t="s">
        <v>346</v>
      </c>
      <c r="G73" s="147" t="s">
        <v>346</v>
      </c>
    </row>
    <row r="74" spans="2:7" ht="13.5" thickBot="1" x14ac:dyDescent="0.25">
      <c r="B74" s="143" t="s">
        <v>417</v>
      </c>
      <c r="C74" s="162">
        <v>-229</v>
      </c>
      <c r="D74" s="143" t="s">
        <v>417</v>
      </c>
      <c r="E74" s="162">
        <v>-229</v>
      </c>
      <c r="F74" s="145" t="s">
        <v>346</v>
      </c>
      <c r="G74" s="147" t="s">
        <v>346</v>
      </c>
    </row>
    <row r="75" spans="2:7" ht="13.5" thickBot="1" x14ac:dyDescent="0.25">
      <c r="B75" s="161" t="s">
        <v>418</v>
      </c>
      <c r="C75" s="163">
        <v>982</v>
      </c>
      <c r="D75" s="161" t="s">
        <v>419</v>
      </c>
      <c r="E75" s="163">
        <v>982</v>
      </c>
      <c r="F75" s="145" t="s">
        <v>346</v>
      </c>
      <c r="G75" s="147" t="s">
        <v>346</v>
      </c>
    </row>
  </sheetData>
  <mergeCells count="24">
    <mergeCell ref="B1:E3"/>
    <mergeCell ref="B6:F8"/>
    <mergeCell ref="B10:F10"/>
    <mergeCell ref="B15:B17"/>
    <mergeCell ref="C15:C17"/>
    <mergeCell ref="D15:D17"/>
    <mergeCell ref="F15:F17"/>
    <mergeCell ref="D26:D27"/>
    <mergeCell ref="E26:E27"/>
    <mergeCell ref="D28:D29"/>
    <mergeCell ref="F28:F29"/>
    <mergeCell ref="D52:D53"/>
    <mergeCell ref="F52:F53"/>
    <mergeCell ref="D54:D55"/>
    <mergeCell ref="F54:F55"/>
    <mergeCell ref="G54:G55"/>
    <mergeCell ref="B58:B59"/>
    <mergeCell ref="C58:C59"/>
    <mergeCell ref="F58:F59"/>
    <mergeCell ref="F60:F61"/>
    <mergeCell ref="G60:G62"/>
    <mergeCell ref="F63:F68"/>
    <mergeCell ref="G63:G68"/>
    <mergeCell ref="G52:G53"/>
  </mergeCells>
  <pageMargins left="0.32" right="0.70866141732283472" top="0.74803149606299213" bottom="0.68" header="0.31496062992125984" footer="0.34"/>
  <pageSetup paperSize="9" scale="72" fitToHeight="0" orientation="landscape" r:id="rId1"/>
  <headerFooter>
    <oddHeader>&amp;L&amp;G</oddHeader>
  </headerFooter>
  <rowBreaks count="1" manualBreakCount="1">
    <brk id="34" max="6"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www.w3.org/XML/1998/namespace"/>
    <ds:schemaRef ds:uri="http://schemas.microsoft.com/office/2006/metadata/properties"/>
    <ds:schemaRef ds:uri="http://purl.org/dc/terms/"/>
    <ds:schemaRef ds:uri="http://purl.org/dc/elements/1.1/"/>
    <ds:schemaRef ds:uri="http://purl.org/dc/dcmitype/"/>
    <ds:schemaRef ds:uri="22baa3bd-a2fa-4ea9-9ebb-3a9c6a55952b"/>
    <ds:schemaRef ds:uri="http://schemas.microsoft.com/office/infopath/2007/PartnerControls"/>
    <ds:schemaRef ds:uri="http://schemas.microsoft.com/office/2006/documentManagement/types"/>
    <ds:schemaRef ds:uri="d8745bc5-821e-4205-946a-621c2da728c8"/>
    <ds:schemaRef ds:uri="http://schemas.openxmlformats.org/package/2006/metadata/core-properties"/>
  </ds:schemaRefs>
</ds:datastoreItem>
</file>

<file path=customXml/itemProps2.xml><?xml version="1.0" encoding="utf-8"?>
<ds:datastoreItem xmlns:ds="http://schemas.openxmlformats.org/officeDocument/2006/customXml" ds:itemID="{59C566BE-59B9-42F0-842C-4046AD9483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data</vt:lpstr>
      <vt:lpstr>Balance sheet</vt:lpstr>
      <vt:lpstr>P&amp;L</vt:lpstr>
      <vt:lpstr>CF_D</vt:lpstr>
      <vt:lpstr>SOCE</vt:lpstr>
      <vt:lpstr>Notes</vt:lpstr>
      <vt:lpstr>'Balance sheet'!Print_Area</vt:lpstr>
      <vt:lpstr>CF_D!Print_Area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Hadzovic Lana ES</cp:lastModifiedBy>
  <cp:lastPrinted>2020-03-16T09:56:32Z</cp:lastPrinted>
  <dcterms:created xsi:type="dcterms:W3CDTF">2008-10-17T11:51:54Z</dcterms:created>
  <dcterms:modified xsi:type="dcterms:W3CDTF">2020-03-17T22:05:18Z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