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746" activeTab="4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'RDG'!$A$1:$M$43</definedName>
  </definedNames>
  <calcPr fullCalcOnLoad="1"/>
</workbook>
</file>

<file path=xl/sharedStrings.xml><?xml version="1.0" encoding="utf-8"?>
<sst xmlns="http://schemas.openxmlformats.org/spreadsheetml/2006/main" count="255" uniqueCount="234">
  <si>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</si>
  <si>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</si>
  <si>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</si>
  <si>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</si>
  <si>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</si>
  <si>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</si>
  <si>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</si>
  <si>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</si>
  <si>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</si>
  <si>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</si>
  <si>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</si>
  <si>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</si>
  <si>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</si>
  <si>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</si>
  <si>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</si>
  <si>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</si>
  <si>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</si>
  <si>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</si>
  <si>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</si>
  <si>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</si>
  <si>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</si>
  <si>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</si>
  <si>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</si>
  <si>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</si>
  <si>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</si>
  <si>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</si>
  <si>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</si>
  <si>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</si>
  <si>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</si>
  <si>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</si>
  <si>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</si>
  <si>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</si>
  <si>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</si>
  <si>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</si>
  <si>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</si>
  <si>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</si>
  <si>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</si>
  <si>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</si>
  <si>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</si>
  <si>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</si>
  <si>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</si>
  <si>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</si>
  <si>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</si>
  <si>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</si>
  <si>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</si>
  <si>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</si>
  <si>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</si>
  <si>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</si>
  <si>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</si>
  <si>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</si>
  <si>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</si>
  <si>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</si>
  <si>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</si>
  <si>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</si>
  <si>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</si>
  <si>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</si>
  <si>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</si>
  <si>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</si>
  <si>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</si>
  <si>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</si>
  <si>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</si>
  <si>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</si>
  <si>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</si>
  <si>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</si>
  <si>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</si>
  <si>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</si>
  <si>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</si>
  <si>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</si>
  <si>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</si>
  <si>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</si>
  <si>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</si>
  <si>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</si>
  <si>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</si>
  <si>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</si>
  <si>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</si>
  <si>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</si>
  <si>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</si>
  <si>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</si>
  <si>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</si>
  <si>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</si>
  <si>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</si>
  <si>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</si>
  <si>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</si>
  <si>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</si>
  <si>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</si>
  <si>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</si>
  <si>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</si>
  <si>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</si>
  <si>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</si>
  <si>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</si>
  <si>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</si>
  <si>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</si>
  <si>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</si>
  <si>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</si>
  <si>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</si>
  <si>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</si>
  <si>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</si>
  <si>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</si>
  <si>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</si>
  <si>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</si>
  <si>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</si>
  <si>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</si>
  <si>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</si>
  <si>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</si>
  <si>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</si>
  <si>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</si>
  <si>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</si>
  <si>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</si>
  <si>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</si>
  <si>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</si>
  <si>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</si>
  <si>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</si>
  <si>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</si>
  <si>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</si>
  <si>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</si>
  <si>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</si>
  <si>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</si>
  <si>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</si>
  <si>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</si>
  <si>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</si>
  <si>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</si>
  <si>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</si>
  <si>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</si>
  <si>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</si>
  <si>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</si>
  <si>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</si>
  <si>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</si>
  <si>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</si>
  <si>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</si>
  <si>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</si>
  <si>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</si>
  <si>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</si>
  <si>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</si>
  <si>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</si>
  <si>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</si>
  <si>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</si>
  <si>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</si>
  <si>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</si>
  <si>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</si>
  <si>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</si>
  <si>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</si>
  <si>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</si>
  <si>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</si>
  <si>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</si>
  <si>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</si>
  <si>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</si>
  <si>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</si>
  <si>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</si>
  <si>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</si>
  <si>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</si>
  <si>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</si>
  <si>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</si>
  <si>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</si>
  <si>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</si>
  <si>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</si>
  <si>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</si>
  <si>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</si>
  <si>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</si>
  <si>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</si>
  <si>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</si>
  <si>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</si>
  <si>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</si>
  <si>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</si>
  <si>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</si>
  <si>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</si>
  <si>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</si>
  <si>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</si>
  <si>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</si>
  <si>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</si>
  <si>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</si>
  <si>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</si>
  <si>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</si>
  <si>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</si>
  <si>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</si>
  <si>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</si>
  <si>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</si>
  <si>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</si>
  <si>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</si>
  <si>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</si>
  <si>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</si>
  <si>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</si>
  <si>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</si>
  <si>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</si>
  <si>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</si>
  <si>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</si>
  <si>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</si>
  <si>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</si>
  <si>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</si>
  <si>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</si>
  <si>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</si>
  <si>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</si>
  <si>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</si>
  <si>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</si>
  <si>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</si>
  <si>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</si>
  <si>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</si>
  <si>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</si>
  <si>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</si>
  <si>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</si>
  <si>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</si>
  <si>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</si>
  <si>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1.1.2010.</t>
  </si>
  <si>
    <t>31.3.2010.</t>
  </si>
  <si>
    <t>03337367</t>
  </si>
  <si>
    <t>040001037</t>
  </si>
  <si>
    <t>23057039320</t>
  </si>
  <si>
    <t xml:space="preserve">ERSTE &amp; STEIERMARKISCHE BANK DD </t>
  </si>
  <si>
    <t>RIJEKA</t>
  </si>
  <si>
    <t>JADRANSKI TRG 3a</t>
  </si>
  <si>
    <t>erstebank@erstebank.hr</t>
  </si>
  <si>
    <t>www.erstebank.com</t>
  </si>
  <si>
    <t>PRIMORSKO GORANSKA</t>
  </si>
  <si>
    <t>DA</t>
  </si>
  <si>
    <t>6419</t>
  </si>
  <si>
    <t>Erste DMD d.o.o. za upravljanje dobrovoljnim mirovinskim fondom</t>
  </si>
  <si>
    <t>Zagreb, Ivana Lučića 2a</t>
  </si>
  <si>
    <t>01893670</t>
  </si>
  <si>
    <t>Erste Nekretnine d.o.o.</t>
  </si>
  <si>
    <t>Zagreb, Ivana Lučića 2</t>
  </si>
  <si>
    <t>02068249</t>
  </si>
  <si>
    <t>MBU d.o.o. za informatički inženjering i međubankarske usluge</t>
  </si>
  <si>
    <t>Zagreb, Andrije Žaje 61</t>
  </si>
  <si>
    <t>00608190</t>
  </si>
  <si>
    <t>Erste Delta d.o.o. za poslovanje nekretninama</t>
  </si>
  <si>
    <t>01541919</t>
  </si>
  <si>
    <t>Crna Gora, Podgorica, Marka Miljanova 46</t>
  </si>
  <si>
    <t>08499002</t>
  </si>
  <si>
    <t>DERIŠ-GABERŠEK DANIJELA</t>
  </si>
  <si>
    <t>062 37 1093</t>
  </si>
  <si>
    <t>dderis@erstebank.com</t>
  </si>
  <si>
    <t>31.03.2010.</t>
  </si>
  <si>
    <t>01.01.2010.</t>
  </si>
  <si>
    <t>JAGAR SLAĐANA</t>
  </si>
  <si>
    <t>Erste Bank a.d., Podgorica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</si>
</sst>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5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4" fontId="17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167" fontId="10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3" fontId="14" fillId="5" borderId="16" xfId="0" applyNumberFormat="1" applyFont="1" applyFill="1" applyBorder="1" applyAlignment="1" applyProtection="1">
      <alignment horizontal="center" vertical="center"/>
      <protection hidden="1"/>
    </xf>
    <xf numFmtId="167" fontId="1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 locked="0"/>
    </xf>
    <xf numFmtId="167" fontId="10" fillId="0" borderId="13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center" vertical="center"/>
      <protection hidden="1"/>
    </xf>
    <xf numFmtId="3" fontId="14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19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3" fontId="14" fillId="0" borderId="11" xfId="0" applyNumberFormat="1" applyFont="1" applyFill="1" applyBorder="1" applyAlignment="1" applyProtection="1">
      <alignment horizontal="right" vertical="center"/>
      <protection hidden="1"/>
    </xf>
    <xf numFmtId="3" fontId="14" fillId="5" borderId="11" xfId="0" applyNumberFormat="1" applyFont="1" applyFill="1" applyBorder="1" applyAlignment="1" applyProtection="1">
      <alignment horizontal="right" vertical="center"/>
      <protection hidden="1"/>
    </xf>
    <xf numFmtId="3" fontId="14" fillId="0" borderId="11" xfId="21" applyNumberFormat="1" applyFont="1" applyFill="1" applyBorder="1" applyAlignment="1" applyProtection="1">
      <alignment horizontal="right" vertical="center"/>
      <protection hidden="1"/>
    </xf>
    <xf numFmtId="3" fontId="0" fillId="2" borderId="0" xfId="0" applyNumberFormat="1" applyFill="1" applyAlignment="1">
      <alignment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hidden="1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hidden="1"/>
    </xf>
    <xf numFmtId="3" fontId="6" fillId="2" borderId="0" xfId="21" applyNumberFormat="1" applyFill="1">
      <alignment vertical="top"/>
      <protection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hidden="1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" fontId="10" fillId="3" borderId="24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4" fillId="3" borderId="24" xfId="20" applyFill="1" applyBorder="1" applyAlignment="1" applyProtection="1">
      <alignment/>
      <protection hidden="1" locked="0"/>
    </xf>
    <xf numFmtId="0" fontId="10" fillId="3" borderId="24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5" xfId="0" applyFont="1" applyBorder="1" applyAlignment="1" applyProtection="1">
      <alignment horizontal="left" wrapText="1"/>
      <protection hidden="1"/>
    </xf>
    <xf numFmtId="49" fontId="10" fillId="3" borderId="24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wrapText="1"/>
      <protection hidden="1"/>
    </xf>
    <xf numFmtId="3" fontId="14" fillId="0" borderId="16" xfId="0" applyNumberFormat="1" applyFont="1" applyFill="1" applyBorder="1" applyAlignment="1" applyProtection="1">
      <alignment horizontal="right" vertical="center"/>
      <protection hidden="1"/>
    </xf>
    <xf numFmtId="3" fontId="14" fillId="0" borderId="16" xfId="0" applyNumberFormat="1" applyFont="1" applyFill="1" applyBorder="1" applyAlignment="1" applyProtection="1">
      <alignment vertical="center"/>
      <protection hidden="1"/>
    </xf>
    <xf numFmtId="3" fontId="14" fillId="0" borderId="11" xfId="0" applyNumberFormat="1" applyFont="1" applyFill="1" applyBorder="1" applyAlignment="1" applyProtection="1">
      <alignment vertical="center"/>
      <protection hidden="1"/>
    </xf>
    <xf numFmtId="3" fontId="6" fillId="2" borderId="0" xfId="21" applyNumberFormat="1" applyFill="1" applyBorder="1">
      <alignment vertical="top"/>
      <protection/>
    </xf>
    <xf numFmtId="3" fontId="14" fillId="0" borderId="18" xfId="0" applyNumberFormat="1" applyFont="1" applyFill="1" applyBorder="1" applyAlignment="1" applyProtection="1">
      <alignment horizontal="right" vertical="center"/>
      <protection hidden="1"/>
    </xf>
    <xf numFmtId="3" fontId="14" fillId="0" borderId="14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3" borderId="24" xfId="0" applyFont="1" applyFill="1" applyBorder="1" applyAlignment="1" applyProtection="1">
      <alignment horizontal="right" vertical="center"/>
      <protection hidden="1" locked="0"/>
    </xf>
    <xf numFmtId="0" fontId="9" fillId="0" borderId="22" xfId="0" applyFont="1" applyBorder="1" applyAlignment="1">
      <alignment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23" xfId="0" applyFont="1" applyBorder="1" applyAlignment="1">
      <alignment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5" xfId="0" applyFont="1" applyBorder="1" applyAlignment="1" applyProtection="1">
      <alignment horizontal="right" wrapText="1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left" vertical="center"/>
      <protection hidden="1" locked="0"/>
    </xf>
    <xf numFmtId="49" fontId="10" fillId="3" borderId="24" xfId="0" applyNumberFormat="1" applyFont="1" applyFill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4" fillId="3" borderId="24" xfId="20" applyNumberForma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26" xfId="0" applyFont="1" applyBorder="1" applyAlignment="1" applyProtection="1">
      <alignment horizontal="center" vertical="top"/>
      <protection hidden="1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49" fontId="10" fillId="3" borderId="27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8" xfId="0" applyNumberFormat="1" applyFont="1" applyBorder="1" applyAlignment="1" applyProtection="1">
      <alignment horizontal="center" vertical="center"/>
      <protection hidden="1" locked="0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3" fillId="3" borderId="27" xfId="0" applyFont="1" applyFill="1" applyBorder="1" applyAlignment="1" applyProtection="1">
      <alignment horizontal="left" vertical="center"/>
      <protection hidden="1" locked="0"/>
    </xf>
    <xf numFmtId="0" fontId="14" fillId="0" borderId="2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10" fillId="4" borderId="30" xfId="0" applyFont="1" applyFill="1" applyBorder="1" applyAlignment="1" applyProtection="1">
      <alignment horizontal="center" vertical="center" wrapText="1"/>
      <protection hidden="1"/>
    </xf>
    <xf numFmtId="0" fontId="10" fillId="4" borderId="31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14" fontId="17" fillId="3" borderId="27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28" xfId="0" applyFont="1" applyBorder="1" applyAlignment="1">
      <alignment/>
    </xf>
    <xf numFmtId="0" fontId="17" fillId="3" borderId="27" xfId="0" applyFont="1" applyFill="1" applyBorder="1" applyAlignment="1" applyProtection="1">
      <alignment horizontal="left" vertical="center"/>
      <protection hidden="1" locked="0"/>
    </xf>
    <xf numFmtId="0" fontId="16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27" xfId="0" applyFont="1" applyFill="1" applyBorder="1" applyAlignment="1" applyProtection="1">
      <alignment horizontal="center" vertical="center" wrapText="1"/>
      <protection hidden="1"/>
    </xf>
    <xf numFmtId="0" fontId="13" fillId="4" borderId="27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Border="1" applyAlignment="1">
      <alignment horizontal="center" vertical="center" wrapText="1"/>
    </xf>
    <xf numFmtId="0" fontId="10" fillId="4" borderId="40" xfId="0" applyFont="1" applyFill="1" applyBorder="1" applyAlignment="1" applyProtection="1">
      <alignment horizontal="center" vertical="center"/>
      <protection hidden="1"/>
    </xf>
    <xf numFmtId="0" fontId="10" fillId="4" borderId="41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42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7" fillId="2" borderId="29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0" fontId="17" fillId="0" borderId="22" xfId="0" applyFont="1" applyFill="1" applyBorder="1" applyAlignment="1">
      <alignment horizontal="left" wrapText="1"/>
    </xf>
    <xf numFmtId="0" fontId="17" fillId="3" borderId="27" xfId="0" applyFont="1" applyFill="1" applyBorder="1" applyAlignment="1" applyProtection="1">
      <alignment horizontal="left" vertical="center"/>
      <protection hidden="1" locked="0"/>
    </xf>
    <xf numFmtId="0" fontId="17" fillId="3" borderId="29" xfId="0" applyFont="1" applyFill="1" applyBorder="1" applyAlignment="1" applyProtection="1">
      <alignment horizontal="left" vertical="center"/>
      <protection hidden="1" locked="0"/>
    </xf>
    <xf numFmtId="0" fontId="17" fillId="3" borderId="28" xfId="0" applyFont="1" applyFill="1" applyBorder="1" applyAlignment="1" applyProtection="1">
      <alignment horizontal="left" vertical="center"/>
      <protection hidden="1" locked="0"/>
    </xf>
    <xf numFmtId="0" fontId="10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6" fillId="6" borderId="29" xfId="0" applyFont="1" applyFill="1" applyBorder="1" applyAlignment="1">
      <alignment vertical="center" wrapText="1"/>
    </xf>
    <xf numFmtId="0" fontId="16" fillId="6" borderId="2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Alignment="1">
      <alignment/>
    </xf>
    <xf numFmtId="3" fontId="14" fillId="0" borderId="16" xfId="22" applyNumberFormat="1" applyFont="1" applyFill="1" applyBorder="1" applyAlignment="1" applyProtection="1">
      <alignment horizontal="right" vertical="center"/>
      <protection hidden="1"/>
    </xf>
    <xf numFmtId="3" fontId="14" fillId="0" borderId="13" xfId="22" applyNumberFormat="1" applyFont="1" applyFill="1" applyBorder="1" applyAlignment="1" applyProtection="1">
      <alignment horizontal="right" vertical="center"/>
      <protection hidden="1"/>
    </xf>
    <xf numFmtId="3" fontId="14" fillId="0" borderId="16" xfId="22" applyNumberFormat="1" applyFont="1" applyFill="1" applyBorder="1" applyAlignment="1" applyProtection="1">
      <alignment horizontal="right" vertical="center"/>
      <protection locked="0"/>
    </xf>
    <xf numFmtId="3" fontId="14" fillId="0" borderId="11" xfId="22" applyNumberFormat="1" applyFont="1" applyFill="1" applyBorder="1" applyAlignment="1" applyProtection="1">
      <alignment horizontal="right" vertical="center"/>
      <protection locked="0"/>
    </xf>
    <xf numFmtId="3" fontId="14" fillId="0" borderId="11" xfId="22" applyNumberFormat="1" applyFont="1" applyFill="1" applyBorder="1" applyAlignment="1" applyProtection="1">
      <alignment horizontal="right" vertical="center"/>
      <protection hidden="1"/>
    </xf>
    <xf numFmtId="3" fontId="14" fillId="0" borderId="19" xfId="22" applyNumberFormat="1" applyFont="1" applyFill="1" applyBorder="1" applyAlignment="1" applyProtection="1">
      <alignment horizontal="right" vertical="center"/>
      <protection locked="0"/>
    </xf>
    <xf numFmtId="3" fontId="14" fillId="0" borderId="14" xfId="22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0" borderId="11" xfId="0" applyNumberFormat="1" applyFont="1" applyFill="1" applyBorder="1" applyAlignment="1" applyProtection="1">
      <alignment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14" fillId="0" borderId="3" xfId="0" applyNumberFormat="1" applyFont="1" applyFill="1" applyBorder="1" applyAlignment="1" applyProtection="1">
      <alignment vertical="center"/>
      <protection hidden="1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10" fontId="0" fillId="0" borderId="0" xfId="23" applyNumberFormat="1" applyAlignment="1">
      <alignment/>
    </xf>
    <xf numFmtId="3" fontId="3" fillId="2" borderId="0" xfId="0" applyNumberFormat="1" applyFont="1" applyFill="1" applyAlignment="1">
      <alignment/>
    </xf>
    <xf numFmtId="194" fontId="3" fillId="2" borderId="0" xfId="23" applyNumberFormat="1" applyFont="1" applyFill="1" applyAlignment="1">
      <alignment/>
    </xf>
    <xf numFmtId="10" fontId="3" fillId="2" borderId="0" xfId="23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LANCE  tok 30 06 09 FINAL" xfId="21"/>
    <cellStyle name="Normal_TFI-KI - Banka" xfId="22"/>
    <cellStyle name="Percent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stebank@erstebank.hr" TargetMode="External" /><Relationship Id="rId2" Type="http://schemas.openxmlformats.org/officeDocument/2006/relationships/hyperlink" Target="http://www.erstebank.com/" TargetMode="External" /><Relationship Id="rId3" Type="http://schemas.openxmlformats.org/officeDocument/2006/relationships/hyperlink" Target="mailto:dderis@erstebank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9">
      <selection activeCell="E33" sqref="E33"/>
    </sheetView>
  </sheetViews>
  <sheetFormatPr defaultColWidth="9.140625" defaultRowHeight="12.75"/>
  <cols>
    <col min="2" max="2" width="14.140625" style="0" customWidth="1"/>
    <col min="4" max="4" width="21.28125" style="0" customWidth="1"/>
    <col min="5" max="5" width="10.7109375" style="0" customWidth="1"/>
    <col min="6" max="6" width="11.28125" style="0" customWidth="1"/>
    <col min="7" max="7" width="13.421875" style="0" customWidth="1"/>
    <col min="8" max="8" width="14.00390625" style="0" customWidth="1"/>
    <col min="9" max="9" width="12.00390625" style="0" customWidth="1"/>
  </cols>
  <sheetData>
    <row r="1" spans="1:10" ht="15.75">
      <c r="A1" s="167" t="s">
        <v>197</v>
      </c>
      <c r="B1" s="168"/>
      <c r="C1" s="10"/>
      <c r="D1" s="10"/>
      <c r="E1" s="10"/>
      <c r="F1" s="10"/>
      <c r="G1" s="10"/>
      <c r="H1" s="10"/>
      <c r="I1" s="10"/>
      <c r="J1" s="10"/>
    </row>
    <row r="2" spans="1:10" ht="12.75">
      <c r="A2" s="169" t="s">
        <v>39</v>
      </c>
      <c r="B2" s="170"/>
      <c r="C2" s="170"/>
      <c r="D2" s="171"/>
      <c r="E2" s="11" t="s">
        <v>201</v>
      </c>
      <c r="F2" s="12"/>
      <c r="G2" s="13" t="s">
        <v>40</v>
      </c>
      <c r="H2" s="11" t="s">
        <v>202</v>
      </c>
      <c r="I2" s="14"/>
      <c r="J2" s="10"/>
    </row>
    <row r="3" spans="1:10" ht="12.75">
      <c r="A3" s="15"/>
      <c r="B3" s="15"/>
      <c r="C3" s="15"/>
      <c r="D3" s="15"/>
      <c r="E3" s="16"/>
      <c r="F3" s="16"/>
      <c r="G3" s="15"/>
      <c r="H3" s="15"/>
      <c r="I3" s="14"/>
      <c r="J3" s="10"/>
    </row>
    <row r="4" spans="1:10" ht="15">
      <c r="A4" s="172" t="s">
        <v>156</v>
      </c>
      <c r="B4" s="172"/>
      <c r="C4" s="172"/>
      <c r="D4" s="172"/>
      <c r="E4" s="172"/>
      <c r="F4" s="172"/>
      <c r="G4" s="172"/>
      <c r="H4" s="172"/>
      <c r="I4" s="172"/>
      <c r="J4" s="10"/>
    </row>
    <row r="5" spans="1:10" ht="12.75">
      <c r="A5" s="17"/>
      <c r="B5" s="18"/>
      <c r="C5" s="18"/>
      <c r="D5" s="19"/>
      <c r="E5" s="20"/>
      <c r="F5" s="21"/>
      <c r="G5" s="22"/>
      <c r="H5" s="23"/>
      <c r="I5" s="24"/>
      <c r="J5" s="10"/>
    </row>
    <row r="6" spans="1:10" ht="12.75">
      <c r="A6" s="173" t="s">
        <v>41</v>
      </c>
      <c r="B6" s="174"/>
      <c r="C6" s="157" t="s">
        <v>203</v>
      </c>
      <c r="D6" s="158"/>
      <c r="E6" s="159"/>
      <c r="F6" s="159"/>
      <c r="G6" s="159"/>
      <c r="H6" s="159"/>
      <c r="I6" s="26"/>
      <c r="J6" s="10"/>
    </row>
    <row r="7" spans="1:10" ht="12.75">
      <c r="A7" s="27"/>
      <c r="B7" s="27"/>
      <c r="C7" s="17"/>
      <c r="D7" s="17"/>
      <c r="E7" s="159"/>
      <c r="F7" s="159"/>
      <c r="G7" s="159"/>
      <c r="H7" s="159"/>
      <c r="I7" s="26"/>
      <c r="J7" s="10"/>
    </row>
    <row r="8" spans="1:10" ht="12.75">
      <c r="A8" s="155" t="s">
        <v>198</v>
      </c>
      <c r="B8" s="156"/>
      <c r="C8" s="157" t="s">
        <v>204</v>
      </c>
      <c r="D8" s="158"/>
      <c r="E8" s="159"/>
      <c r="F8" s="159"/>
      <c r="G8" s="159"/>
      <c r="H8" s="159"/>
      <c r="I8" s="28"/>
      <c r="J8" s="10"/>
    </row>
    <row r="9" spans="1:10" ht="12.75">
      <c r="A9" s="29"/>
      <c r="B9" s="29"/>
      <c r="C9" s="30"/>
      <c r="D9" s="17"/>
      <c r="E9" s="17"/>
      <c r="F9" s="17"/>
      <c r="G9" s="17"/>
      <c r="H9" s="17"/>
      <c r="I9" s="17"/>
      <c r="J9" s="10"/>
    </row>
    <row r="10" spans="1:10" ht="12.75">
      <c r="A10" s="152" t="s">
        <v>42</v>
      </c>
      <c r="B10" s="153"/>
      <c r="C10" s="157" t="s">
        <v>205</v>
      </c>
      <c r="D10" s="158"/>
      <c r="E10" s="17"/>
      <c r="F10" s="17"/>
      <c r="G10" s="17"/>
      <c r="H10" s="17"/>
      <c r="I10" s="17"/>
      <c r="J10" s="10"/>
    </row>
    <row r="11" spans="1:10" ht="12.75">
      <c r="A11" s="154"/>
      <c r="B11" s="154"/>
      <c r="C11" s="17"/>
      <c r="D11" s="17"/>
      <c r="E11" s="17"/>
      <c r="F11" s="17"/>
      <c r="G11" s="17"/>
      <c r="H11" s="17"/>
      <c r="I11" s="17"/>
      <c r="J11" s="10"/>
    </row>
    <row r="12" spans="1:10" ht="12.75">
      <c r="A12" s="173" t="s">
        <v>193</v>
      </c>
      <c r="B12" s="174"/>
      <c r="C12" s="151" t="s">
        <v>206</v>
      </c>
      <c r="D12" s="144"/>
      <c r="E12" s="144"/>
      <c r="F12" s="144"/>
      <c r="G12" s="144"/>
      <c r="H12" s="144"/>
      <c r="I12" s="145"/>
      <c r="J12" s="10"/>
    </row>
    <row r="13" spans="1:10" ht="12.75">
      <c r="A13" s="27"/>
      <c r="B13" s="27"/>
      <c r="C13" s="31"/>
      <c r="D13" s="17"/>
      <c r="E13" s="17"/>
      <c r="F13" s="17"/>
      <c r="G13" s="17"/>
      <c r="H13" s="17"/>
      <c r="I13" s="17"/>
      <c r="J13" s="10"/>
    </row>
    <row r="14" spans="1:10" ht="12.75">
      <c r="A14" s="173" t="s">
        <v>43</v>
      </c>
      <c r="B14" s="174"/>
      <c r="C14" s="146">
        <v>51000</v>
      </c>
      <c r="D14" s="147"/>
      <c r="E14" s="17"/>
      <c r="F14" s="151" t="s">
        <v>207</v>
      </c>
      <c r="G14" s="148"/>
      <c r="H14" s="148"/>
      <c r="I14" s="149"/>
      <c r="J14" s="10"/>
    </row>
    <row r="15" spans="1:10" ht="12.75">
      <c r="A15" s="27"/>
      <c r="B15" s="27"/>
      <c r="C15" s="17"/>
      <c r="D15" s="17"/>
      <c r="E15" s="17"/>
      <c r="F15" s="17"/>
      <c r="G15" s="17"/>
      <c r="H15" s="17"/>
      <c r="I15" s="17"/>
      <c r="J15" s="10"/>
    </row>
    <row r="16" spans="1:10" ht="12.75">
      <c r="A16" s="173" t="s">
        <v>44</v>
      </c>
      <c r="B16" s="174"/>
      <c r="C16" s="151" t="s">
        <v>208</v>
      </c>
      <c r="D16" s="148"/>
      <c r="E16" s="148"/>
      <c r="F16" s="148"/>
      <c r="G16" s="148"/>
      <c r="H16" s="148"/>
      <c r="I16" s="149"/>
      <c r="J16" s="10"/>
    </row>
    <row r="17" spans="1:10" ht="12.75">
      <c r="A17" s="27"/>
      <c r="B17" s="27"/>
      <c r="C17" s="17"/>
      <c r="D17" s="17"/>
      <c r="E17" s="17"/>
      <c r="F17" s="17"/>
      <c r="G17" s="17"/>
      <c r="H17" s="17"/>
      <c r="I17" s="17"/>
      <c r="J17" s="10"/>
    </row>
    <row r="18" spans="1:10" ht="12.75">
      <c r="A18" s="173" t="s">
        <v>45</v>
      </c>
      <c r="B18" s="174"/>
      <c r="C18" s="150" t="s">
        <v>209</v>
      </c>
      <c r="D18" s="142"/>
      <c r="E18" s="142"/>
      <c r="F18" s="142"/>
      <c r="G18" s="142"/>
      <c r="H18" s="142"/>
      <c r="I18" s="143"/>
      <c r="J18" s="10"/>
    </row>
    <row r="19" spans="1:10" ht="12.75">
      <c r="A19" s="27"/>
      <c r="B19" s="27"/>
      <c r="C19" s="31"/>
      <c r="D19" s="17"/>
      <c r="E19" s="17"/>
      <c r="F19" s="17"/>
      <c r="G19" s="17"/>
      <c r="H19" s="17"/>
      <c r="I19" s="17"/>
      <c r="J19" s="10"/>
    </row>
    <row r="20" spans="1:10" ht="12.75">
      <c r="A20" s="173" t="s">
        <v>46</v>
      </c>
      <c r="B20" s="174"/>
      <c r="C20" s="150" t="s">
        <v>210</v>
      </c>
      <c r="D20" s="142"/>
      <c r="E20" s="142"/>
      <c r="F20" s="142"/>
      <c r="G20" s="142"/>
      <c r="H20" s="142"/>
      <c r="I20" s="143"/>
      <c r="J20" s="10"/>
    </row>
    <row r="21" spans="1:10" ht="12.75">
      <c r="A21" s="27"/>
      <c r="B21" s="27"/>
      <c r="C21" s="31"/>
      <c r="D21" s="17"/>
      <c r="E21" s="17"/>
      <c r="F21" s="17"/>
      <c r="G21" s="17"/>
      <c r="H21" s="17"/>
      <c r="I21" s="17"/>
      <c r="J21" s="10"/>
    </row>
    <row r="22" spans="1:10" ht="12.75">
      <c r="A22" s="173" t="s">
        <v>72</v>
      </c>
      <c r="B22" s="174"/>
      <c r="C22" s="32">
        <v>373</v>
      </c>
      <c r="D22" s="151" t="s">
        <v>207</v>
      </c>
      <c r="E22" s="175"/>
      <c r="F22" s="176"/>
      <c r="G22" s="177"/>
      <c r="H22" s="178"/>
      <c r="I22" s="34"/>
      <c r="J22" s="10"/>
    </row>
    <row r="23" spans="1:10" ht="12.75">
      <c r="A23" s="27"/>
      <c r="B23" s="27"/>
      <c r="C23" s="17"/>
      <c r="D23" s="35"/>
      <c r="E23" s="35"/>
      <c r="F23" s="35"/>
      <c r="G23" s="35"/>
      <c r="H23" s="17"/>
      <c r="I23" s="28"/>
      <c r="J23" s="10"/>
    </row>
    <row r="24" spans="1:10" ht="12.75">
      <c r="A24" s="173" t="s">
        <v>73</v>
      </c>
      <c r="B24" s="174"/>
      <c r="C24" s="32">
        <v>8</v>
      </c>
      <c r="D24" s="151" t="s">
        <v>211</v>
      </c>
      <c r="E24" s="175"/>
      <c r="F24" s="175"/>
      <c r="G24" s="176"/>
      <c r="H24" s="25" t="s">
        <v>68</v>
      </c>
      <c r="I24" s="36">
        <v>2446</v>
      </c>
      <c r="J24" s="10"/>
    </row>
    <row r="25" spans="1:10" ht="12.75">
      <c r="A25" s="27"/>
      <c r="B25" s="27"/>
      <c r="C25" s="17"/>
      <c r="D25" s="35"/>
      <c r="E25" s="35"/>
      <c r="F25" s="35"/>
      <c r="G25" s="27"/>
      <c r="H25" s="27" t="s">
        <v>69</v>
      </c>
      <c r="I25" s="31"/>
      <c r="J25" s="10"/>
    </row>
    <row r="26" spans="1:10" ht="12.75">
      <c r="A26" s="173" t="s">
        <v>48</v>
      </c>
      <c r="B26" s="174"/>
      <c r="C26" s="37" t="s">
        <v>212</v>
      </c>
      <c r="D26" s="38"/>
      <c r="E26" s="10"/>
      <c r="F26" s="39"/>
      <c r="G26" s="173" t="s">
        <v>47</v>
      </c>
      <c r="H26" s="174"/>
      <c r="I26" s="40" t="s">
        <v>213</v>
      </c>
      <c r="J26" s="10"/>
    </row>
    <row r="27" spans="1:10" ht="12.75">
      <c r="A27" s="27"/>
      <c r="B27" s="27"/>
      <c r="C27" s="17"/>
      <c r="D27" s="39"/>
      <c r="E27" s="39"/>
      <c r="F27" s="39"/>
      <c r="G27" s="39"/>
      <c r="H27" s="17"/>
      <c r="I27" s="41"/>
      <c r="J27" s="10"/>
    </row>
    <row r="28" spans="1:10" ht="12.75">
      <c r="A28" s="179" t="s">
        <v>200</v>
      </c>
      <c r="B28" s="180"/>
      <c r="C28" s="181"/>
      <c r="D28" s="181"/>
      <c r="E28" s="182" t="s">
        <v>71</v>
      </c>
      <c r="F28" s="183"/>
      <c r="G28" s="183"/>
      <c r="H28" s="184" t="s">
        <v>70</v>
      </c>
      <c r="I28" s="184"/>
      <c r="J28" s="10"/>
    </row>
    <row r="29" spans="1:10" ht="12.75">
      <c r="A29" s="10"/>
      <c r="B29" s="10"/>
      <c r="C29" s="10"/>
      <c r="D29" s="42"/>
      <c r="E29" s="17"/>
      <c r="F29" s="17"/>
      <c r="G29" s="17"/>
      <c r="H29" s="43"/>
      <c r="I29" s="41"/>
      <c r="J29" s="10"/>
    </row>
    <row r="30" spans="1:10" ht="12.75">
      <c r="A30" s="151" t="s">
        <v>214</v>
      </c>
      <c r="B30" s="175"/>
      <c r="C30" s="175"/>
      <c r="D30" s="176"/>
      <c r="E30" s="185" t="s">
        <v>215</v>
      </c>
      <c r="F30" s="186"/>
      <c r="G30" s="186"/>
      <c r="H30" s="157" t="s">
        <v>216</v>
      </c>
      <c r="I30" s="158"/>
      <c r="J30" s="10"/>
    </row>
    <row r="31" spans="1:10" ht="12.75">
      <c r="A31" s="33"/>
      <c r="B31" s="33"/>
      <c r="C31" s="31"/>
      <c r="D31" s="187"/>
      <c r="E31" s="187"/>
      <c r="F31" s="187"/>
      <c r="G31" s="188"/>
      <c r="H31" s="17"/>
      <c r="I31" s="46"/>
      <c r="J31" s="10"/>
    </row>
    <row r="32" spans="1:10" ht="12.75">
      <c r="A32" s="151" t="s">
        <v>217</v>
      </c>
      <c r="B32" s="175"/>
      <c r="C32" s="175"/>
      <c r="D32" s="176"/>
      <c r="E32" s="185" t="s">
        <v>215</v>
      </c>
      <c r="F32" s="186"/>
      <c r="G32" s="186"/>
      <c r="H32" s="157" t="s">
        <v>219</v>
      </c>
      <c r="I32" s="158"/>
      <c r="J32" s="10"/>
    </row>
    <row r="33" spans="1:10" ht="12.75">
      <c r="A33" s="33"/>
      <c r="B33" s="33"/>
      <c r="C33" s="31"/>
      <c r="D33" s="44"/>
      <c r="E33" s="44"/>
      <c r="F33" s="44"/>
      <c r="G33" s="45"/>
      <c r="H33" s="17"/>
      <c r="I33" s="47"/>
      <c r="J33" s="10"/>
    </row>
    <row r="34" spans="1:10" ht="12.75">
      <c r="A34" s="151" t="s">
        <v>220</v>
      </c>
      <c r="B34" s="175"/>
      <c r="C34" s="175"/>
      <c r="D34" s="176"/>
      <c r="E34" s="185" t="s">
        <v>221</v>
      </c>
      <c r="F34" s="186"/>
      <c r="G34" s="186"/>
      <c r="H34" s="157" t="s">
        <v>222</v>
      </c>
      <c r="I34" s="158"/>
      <c r="J34" s="10"/>
    </row>
    <row r="35" spans="1:10" ht="12.75">
      <c r="A35" s="33"/>
      <c r="B35" s="33"/>
      <c r="C35" s="31"/>
      <c r="D35" s="44"/>
      <c r="E35" s="44"/>
      <c r="F35" s="44"/>
      <c r="G35" s="45"/>
      <c r="H35" s="17"/>
      <c r="I35" s="47"/>
      <c r="J35" s="10"/>
    </row>
    <row r="36" spans="1:10" ht="12.75">
      <c r="A36" s="151" t="s">
        <v>223</v>
      </c>
      <c r="B36" s="175"/>
      <c r="C36" s="175"/>
      <c r="D36" s="176"/>
      <c r="E36" s="185" t="s">
        <v>218</v>
      </c>
      <c r="F36" s="186"/>
      <c r="G36" s="186"/>
      <c r="H36" s="157" t="s">
        <v>224</v>
      </c>
      <c r="I36" s="158"/>
      <c r="J36" s="10"/>
    </row>
    <row r="37" spans="1:10" ht="12.75">
      <c r="A37" s="48"/>
      <c r="B37" s="48"/>
      <c r="C37" s="189"/>
      <c r="D37" s="190"/>
      <c r="E37" s="17"/>
      <c r="F37" s="189"/>
      <c r="G37" s="190"/>
      <c r="H37" s="17"/>
      <c r="I37" s="17"/>
      <c r="J37" s="10"/>
    </row>
    <row r="38" spans="1:10" ht="12.75">
      <c r="A38" s="151" t="s">
        <v>233</v>
      </c>
      <c r="B38" s="175"/>
      <c r="C38" s="175"/>
      <c r="D38" s="176"/>
      <c r="E38" s="185" t="s">
        <v>225</v>
      </c>
      <c r="F38" s="186"/>
      <c r="G38" s="186"/>
      <c r="H38" s="157" t="s">
        <v>226</v>
      </c>
      <c r="I38" s="158"/>
      <c r="J38" s="10"/>
    </row>
    <row r="39" spans="1:10" ht="12.75">
      <c r="A39" s="48"/>
      <c r="B39" s="48"/>
      <c r="C39" s="49"/>
      <c r="D39" s="50"/>
      <c r="E39" s="17"/>
      <c r="F39" s="49"/>
      <c r="G39" s="50"/>
      <c r="H39" s="17"/>
      <c r="I39" s="17"/>
      <c r="J39" s="10"/>
    </row>
    <row r="40" spans="1:10" ht="12.75">
      <c r="A40" s="185"/>
      <c r="B40" s="186"/>
      <c r="C40" s="186"/>
      <c r="D40" s="191"/>
      <c r="E40" s="185"/>
      <c r="F40" s="186"/>
      <c r="G40" s="186"/>
      <c r="H40" s="157"/>
      <c r="I40" s="158"/>
      <c r="J40" s="10"/>
    </row>
    <row r="41" spans="1:10" ht="12.75">
      <c r="A41" s="51"/>
      <c r="B41" s="52"/>
      <c r="C41" s="52"/>
      <c r="D41" s="52"/>
      <c r="E41" s="51"/>
      <c r="F41" s="52"/>
      <c r="G41" s="52"/>
      <c r="H41" s="53"/>
      <c r="I41" s="54"/>
      <c r="J41" s="10"/>
    </row>
    <row r="42" spans="1:10" ht="12.75">
      <c r="A42" s="48"/>
      <c r="B42" s="48"/>
      <c r="C42" s="49"/>
      <c r="D42" s="50"/>
      <c r="E42" s="17"/>
      <c r="F42" s="49"/>
      <c r="G42" s="50"/>
      <c r="H42" s="17"/>
      <c r="I42" s="17"/>
      <c r="J42" s="10"/>
    </row>
    <row r="43" spans="1:10" ht="12.75">
      <c r="A43" s="55"/>
      <c r="B43" s="55"/>
      <c r="C43" s="55"/>
      <c r="D43" s="30"/>
      <c r="E43" s="30"/>
      <c r="F43" s="55"/>
      <c r="G43" s="30"/>
      <c r="H43" s="30"/>
      <c r="I43" s="30"/>
      <c r="J43" s="10"/>
    </row>
    <row r="44" spans="1:10" ht="12.75">
      <c r="A44" s="192" t="s">
        <v>49</v>
      </c>
      <c r="B44" s="193"/>
      <c r="C44" s="157"/>
      <c r="D44" s="158"/>
      <c r="E44" s="28"/>
      <c r="F44" s="151"/>
      <c r="G44" s="186"/>
      <c r="H44" s="186"/>
      <c r="I44" s="191"/>
      <c r="J44" s="10"/>
    </row>
    <row r="45" spans="1:10" ht="12.75">
      <c r="A45" s="48"/>
      <c r="B45" s="48"/>
      <c r="C45" s="189"/>
      <c r="D45" s="190"/>
      <c r="E45" s="17"/>
      <c r="F45" s="189"/>
      <c r="G45" s="194"/>
      <c r="H45" s="56"/>
      <c r="I45" s="56"/>
      <c r="J45" s="10"/>
    </row>
    <row r="46" spans="1:10" ht="12.75">
      <c r="A46" s="192" t="s">
        <v>199</v>
      </c>
      <c r="B46" s="193"/>
      <c r="C46" s="151" t="s">
        <v>227</v>
      </c>
      <c r="D46" s="195"/>
      <c r="E46" s="195"/>
      <c r="F46" s="195"/>
      <c r="G46" s="195"/>
      <c r="H46" s="195"/>
      <c r="I46" s="195"/>
      <c r="J46" s="10"/>
    </row>
    <row r="47" spans="1:10" ht="12.75">
      <c r="A47" s="27"/>
      <c r="B47" s="27"/>
      <c r="C47" s="57" t="s">
        <v>50</v>
      </c>
      <c r="D47" s="28"/>
      <c r="E47" s="28"/>
      <c r="F47" s="28"/>
      <c r="G47" s="28"/>
      <c r="H47" s="28"/>
      <c r="I47" s="28"/>
      <c r="J47" s="10"/>
    </row>
    <row r="48" spans="1:10" ht="12.75">
      <c r="A48" s="192" t="s">
        <v>51</v>
      </c>
      <c r="B48" s="193"/>
      <c r="C48" s="196" t="s">
        <v>228</v>
      </c>
      <c r="D48" s="197"/>
      <c r="E48" s="198"/>
      <c r="F48" s="28"/>
      <c r="G48" s="25" t="s">
        <v>52</v>
      </c>
      <c r="H48" s="196"/>
      <c r="I48" s="198"/>
      <c r="J48" s="10"/>
    </row>
    <row r="49" spans="1:10" ht="12.75">
      <c r="A49" s="27"/>
      <c r="B49" s="27"/>
      <c r="C49" s="57"/>
      <c r="D49" s="28"/>
      <c r="E49" s="28"/>
      <c r="F49" s="28"/>
      <c r="G49" s="28"/>
      <c r="H49" s="28"/>
      <c r="I49" s="28"/>
      <c r="J49" s="10"/>
    </row>
    <row r="50" spans="1:10" ht="12.75">
      <c r="A50" s="192" t="s">
        <v>45</v>
      </c>
      <c r="B50" s="193"/>
      <c r="C50" s="199" t="s">
        <v>229</v>
      </c>
      <c r="D50" s="197"/>
      <c r="E50" s="197"/>
      <c r="F50" s="197"/>
      <c r="G50" s="197"/>
      <c r="H50" s="197"/>
      <c r="I50" s="198"/>
      <c r="J50" s="10"/>
    </row>
    <row r="51" spans="1:10" ht="12.75">
      <c r="A51" s="27"/>
      <c r="B51" s="27"/>
      <c r="C51" s="28"/>
      <c r="D51" s="28"/>
      <c r="E51" s="28"/>
      <c r="F51" s="28"/>
      <c r="G51" s="28"/>
      <c r="H51" s="28"/>
      <c r="I51" s="28"/>
      <c r="J51" s="10"/>
    </row>
    <row r="52" spans="1:10" ht="12.75">
      <c r="A52" s="173" t="s">
        <v>53</v>
      </c>
      <c r="B52" s="174"/>
      <c r="C52" s="196" t="s">
        <v>232</v>
      </c>
      <c r="D52" s="197"/>
      <c r="E52" s="197"/>
      <c r="F52" s="197"/>
      <c r="G52" s="197"/>
      <c r="H52" s="197"/>
      <c r="I52" s="149"/>
      <c r="J52" s="10"/>
    </row>
    <row r="53" spans="1:10" ht="12.75">
      <c r="A53" s="58"/>
      <c r="B53" s="58"/>
      <c r="C53" s="200" t="s">
        <v>54</v>
      </c>
      <c r="D53" s="200"/>
      <c r="E53" s="200"/>
      <c r="F53" s="200"/>
      <c r="G53" s="200"/>
      <c r="H53" s="200"/>
      <c r="I53" s="60"/>
      <c r="J53" s="10"/>
    </row>
    <row r="54" spans="1:10" ht="12.75">
      <c r="A54" s="58"/>
      <c r="B54" s="58"/>
      <c r="C54" s="59"/>
      <c r="D54" s="59"/>
      <c r="E54" s="59"/>
      <c r="F54" s="59"/>
      <c r="G54" s="59"/>
      <c r="H54" s="59"/>
      <c r="I54" s="60"/>
      <c r="J54" s="10"/>
    </row>
    <row r="55" spans="1:10" ht="12.75">
      <c r="A55" s="58"/>
      <c r="B55" s="58"/>
      <c r="C55" s="59"/>
      <c r="D55" s="59"/>
      <c r="E55" s="59"/>
      <c r="F55" s="59"/>
      <c r="G55" s="59"/>
      <c r="H55" s="59"/>
      <c r="I55" s="60"/>
      <c r="J55" s="10"/>
    </row>
    <row r="56" spans="1:10" ht="12.75">
      <c r="A56" s="58"/>
      <c r="B56" s="201" t="s">
        <v>188</v>
      </c>
      <c r="C56" s="202"/>
      <c r="D56" s="202"/>
      <c r="E56" s="202"/>
      <c r="F56" s="121"/>
      <c r="G56" s="121"/>
      <c r="H56" s="121"/>
      <c r="I56" s="60"/>
      <c r="J56" s="10"/>
    </row>
    <row r="57" spans="1:10" ht="12.75">
      <c r="A57" s="58"/>
      <c r="B57" s="201" t="s">
        <v>189</v>
      </c>
      <c r="C57" s="202"/>
      <c r="D57" s="202"/>
      <c r="E57" s="202"/>
      <c r="F57" s="202"/>
      <c r="G57" s="202"/>
      <c r="H57" s="202"/>
      <c r="I57" s="202"/>
      <c r="J57" s="10"/>
    </row>
    <row r="58" spans="1:10" ht="12.75">
      <c r="A58" s="58"/>
      <c r="B58" s="201" t="s">
        <v>190</v>
      </c>
      <c r="C58" s="202"/>
      <c r="D58" s="202"/>
      <c r="E58" s="202"/>
      <c r="F58" s="202"/>
      <c r="G58" s="202"/>
      <c r="H58" s="202"/>
      <c r="I58" s="60"/>
      <c r="J58" s="10"/>
    </row>
    <row r="59" spans="1:10" ht="12.75">
      <c r="A59" s="58"/>
      <c r="B59" s="201" t="s">
        <v>191</v>
      </c>
      <c r="C59" s="202"/>
      <c r="D59" s="202"/>
      <c r="E59" s="202"/>
      <c r="F59" s="202"/>
      <c r="G59" s="202"/>
      <c r="H59" s="202"/>
      <c r="I59" s="202"/>
      <c r="J59" s="10"/>
    </row>
    <row r="60" spans="1:10" ht="12.75">
      <c r="A60" s="58"/>
      <c r="B60" s="201" t="s">
        <v>192</v>
      </c>
      <c r="C60" s="202"/>
      <c r="D60" s="202"/>
      <c r="E60" s="202"/>
      <c r="F60" s="202"/>
      <c r="G60" s="202"/>
      <c r="H60" s="202"/>
      <c r="I60" s="202"/>
      <c r="J60" s="10"/>
    </row>
    <row r="61" spans="1:10" ht="12.75">
      <c r="A61" s="58"/>
      <c r="B61" s="122"/>
      <c r="C61" s="123"/>
      <c r="D61" s="123"/>
      <c r="E61" s="123"/>
      <c r="F61" s="123"/>
      <c r="G61" s="123"/>
      <c r="H61" s="123"/>
      <c r="I61" s="123"/>
      <c r="J61" s="10"/>
    </row>
    <row r="62" spans="1:10" ht="13.5" thickBot="1">
      <c r="A62" s="61" t="s">
        <v>57</v>
      </c>
      <c r="B62" s="28"/>
      <c r="C62" s="28"/>
      <c r="D62" s="28"/>
      <c r="E62" s="28"/>
      <c r="F62" s="28"/>
      <c r="G62" s="62"/>
      <c r="H62" s="63"/>
      <c r="I62" s="62"/>
      <c r="J62" s="10"/>
    </row>
    <row r="63" spans="1:10" ht="12.75">
      <c r="A63" s="28"/>
      <c r="B63" s="28"/>
      <c r="C63" s="28"/>
      <c r="D63" s="28"/>
      <c r="E63" s="58" t="s">
        <v>55</v>
      </c>
      <c r="F63" s="10"/>
      <c r="G63" s="203" t="s">
        <v>56</v>
      </c>
      <c r="H63" s="204"/>
      <c r="I63" s="205"/>
      <c r="J63" s="10"/>
    </row>
    <row r="64" spans="1:10" ht="12.75">
      <c r="A64" s="64"/>
      <c r="B64" s="64"/>
      <c r="C64" s="42"/>
      <c r="D64" s="42"/>
      <c r="E64" s="42"/>
      <c r="F64" s="42"/>
      <c r="G64" s="206"/>
      <c r="H64" s="207"/>
      <c r="I64" s="42"/>
      <c r="J64" s="10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B59:I59"/>
    <mergeCell ref="B60:I60"/>
    <mergeCell ref="G63:I63"/>
    <mergeCell ref="G64:H64"/>
    <mergeCell ref="C53:H53"/>
    <mergeCell ref="B56:E56"/>
    <mergeCell ref="B57:I57"/>
    <mergeCell ref="B58:H58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rstebank@erstebank.hr"/>
    <hyperlink ref="C20" r:id="rId2" display="www.erstebank.com"/>
    <hyperlink ref="C50" r:id="rId3" display="dderis@erstebank.com"/>
  </hyperlinks>
  <printOptions/>
  <pageMargins left="0.75" right="0.75" top="1" bottom="1" header="0.5" footer="0.5"/>
  <pageSetup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37">
      <selection activeCell="J52" sqref="J52:K52"/>
    </sheetView>
  </sheetViews>
  <sheetFormatPr defaultColWidth="9.140625" defaultRowHeight="12.75"/>
  <cols>
    <col min="3" max="3" width="2.28125" style="0" customWidth="1"/>
    <col min="4" max="4" width="1.7109375" style="0" customWidth="1"/>
    <col min="6" max="6" width="3.7109375" style="0" customWidth="1"/>
    <col min="8" max="8" width="6.7109375" style="0" customWidth="1"/>
    <col min="9" max="9" width="7.421875" style="0" customWidth="1"/>
    <col min="10" max="10" width="13.421875" style="0" bestFit="1" customWidth="1"/>
    <col min="11" max="11" width="15.00390625" style="0" bestFit="1" customWidth="1"/>
    <col min="12" max="12" width="12.7109375" style="0" bestFit="1" customWidth="1"/>
    <col min="13" max="13" width="14.8515625" style="0" customWidth="1"/>
    <col min="14" max="14" width="15.8515625" style="0" customWidth="1"/>
    <col min="15" max="15" width="11.140625" style="0" bestFit="1" customWidth="1"/>
  </cols>
  <sheetData>
    <row r="1" spans="1:11" ht="15.75">
      <c r="A1" s="208" t="s">
        <v>64</v>
      </c>
      <c r="B1" s="208"/>
      <c r="C1" s="208"/>
      <c r="D1" s="208"/>
      <c r="E1" s="208"/>
      <c r="F1" s="208"/>
      <c r="G1" s="208"/>
      <c r="H1" s="208"/>
      <c r="I1" s="208"/>
      <c r="J1" s="208"/>
      <c r="K1" s="65"/>
    </row>
    <row r="2" spans="1:11" ht="15.75">
      <c r="A2" s="119"/>
      <c r="B2" s="68"/>
      <c r="C2" s="68"/>
      <c r="D2" s="68"/>
      <c r="E2" s="120" t="s">
        <v>65</v>
      </c>
      <c r="F2" s="70"/>
      <c r="G2" s="209" t="s">
        <v>202</v>
      </c>
      <c r="H2" s="210"/>
      <c r="I2" s="68"/>
      <c r="J2" s="68"/>
      <c r="K2" s="65"/>
    </row>
    <row r="3" spans="1:11" ht="12.75">
      <c r="A3" s="65"/>
      <c r="B3" s="65"/>
      <c r="C3" s="65"/>
      <c r="D3" s="65"/>
      <c r="E3" s="65"/>
      <c r="F3" s="65"/>
      <c r="G3" s="65"/>
      <c r="H3" s="65"/>
      <c r="I3" s="65"/>
      <c r="J3" s="211"/>
      <c r="K3" s="212"/>
    </row>
    <row r="4" spans="1:11" ht="12.7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6.75" thickBot="1">
      <c r="A5" s="216" t="s">
        <v>13</v>
      </c>
      <c r="B5" s="217"/>
      <c r="C5" s="217"/>
      <c r="D5" s="217"/>
      <c r="E5" s="217"/>
      <c r="F5" s="217"/>
      <c r="G5" s="217"/>
      <c r="H5" s="218"/>
      <c r="I5" s="110" t="s">
        <v>157</v>
      </c>
      <c r="J5" s="109" t="s">
        <v>75</v>
      </c>
      <c r="K5" s="110" t="s">
        <v>76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112">
        <v>2</v>
      </c>
      <c r="J6" s="111">
        <v>3</v>
      </c>
      <c r="K6" s="111">
        <v>4</v>
      </c>
    </row>
    <row r="7" spans="1:11" ht="12.75">
      <c r="A7" s="220" t="s">
        <v>3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79</v>
      </c>
      <c r="B8" s="224"/>
      <c r="C8" s="224"/>
      <c r="D8" s="224"/>
      <c r="E8" s="224"/>
      <c r="F8" s="224"/>
      <c r="G8" s="224"/>
      <c r="H8" s="225"/>
      <c r="I8" s="83">
        <v>1</v>
      </c>
      <c r="J8" s="137">
        <f>J9+J10</f>
        <v>6308703485</v>
      </c>
      <c r="K8" s="357">
        <f>K9+K10</f>
        <v>5585985112</v>
      </c>
    </row>
    <row r="9" spans="1:14" ht="12.75">
      <c r="A9" s="226" t="s">
        <v>80</v>
      </c>
      <c r="B9" s="227"/>
      <c r="C9" s="227"/>
      <c r="D9" s="227"/>
      <c r="E9" s="227"/>
      <c r="F9" s="227"/>
      <c r="G9" s="227"/>
      <c r="H9" s="228"/>
      <c r="I9" s="83">
        <v>2</v>
      </c>
      <c r="J9" s="137">
        <v>552883621</v>
      </c>
      <c r="K9" s="138">
        <v>507443331</v>
      </c>
      <c r="M9" s="132"/>
      <c r="N9" s="132"/>
    </row>
    <row r="10" spans="1:14" ht="12.75">
      <c r="A10" s="226" t="s">
        <v>81</v>
      </c>
      <c r="B10" s="227"/>
      <c r="C10" s="227"/>
      <c r="D10" s="227"/>
      <c r="E10" s="227"/>
      <c r="F10" s="227"/>
      <c r="G10" s="227"/>
      <c r="H10" s="228"/>
      <c r="I10" s="83">
        <v>3</v>
      </c>
      <c r="J10" s="137">
        <v>5755819864</v>
      </c>
      <c r="K10" s="138">
        <v>5078541781</v>
      </c>
      <c r="M10" s="132"/>
      <c r="N10" s="132"/>
    </row>
    <row r="11" spans="1:14" ht="12.75">
      <c r="A11" s="226" t="s">
        <v>82</v>
      </c>
      <c r="B11" s="227"/>
      <c r="C11" s="227"/>
      <c r="D11" s="227"/>
      <c r="E11" s="227"/>
      <c r="F11" s="227"/>
      <c r="G11" s="227"/>
      <c r="H11" s="228"/>
      <c r="I11" s="83">
        <v>4</v>
      </c>
      <c r="J11" s="137">
        <v>4927532768</v>
      </c>
      <c r="K11" s="138">
        <v>3906237271</v>
      </c>
      <c r="M11" s="132"/>
      <c r="N11" s="132"/>
    </row>
    <row r="12" spans="1:14" ht="12.75">
      <c r="A12" s="226" t="s">
        <v>159</v>
      </c>
      <c r="B12" s="227"/>
      <c r="C12" s="227"/>
      <c r="D12" s="227"/>
      <c r="E12" s="227"/>
      <c r="F12" s="227"/>
      <c r="G12" s="227"/>
      <c r="H12" s="228"/>
      <c r="I12" s="83">
        <v>5</v>
      </c>
      <c r="J12" s="137">
        <v>2211847750</v>
      </c>
      <c r="K12" s="138">
        <v>2046897537</v>
      </c>
      <c r="M12" s="132"/>
      <c r="N12" s="132"/>
    </row>
    <row r="13" spans="1:14" ht="21.75" customHeight="1">
      <c r="A13" s="226" t="s">
        <v>83</v>
      </c>
      <c r="B13" s="227"/>
      <c r="C13" s="227"/>
      <c r="D13" s="227"/>
      <c r="E13" s="227"/>
      <c r="F13" s="227"/>
      <c r="G13" s="227"/>
      <c r="H13" s="228"/>
      <c r="I13" s="83">
        <v>6</v>
      </c>
      <c r="J13" s="137">
        <v>0</v>
      </c>
      <c r="K13" s="138">
        <v>0</v>
      </c>
      <c r="M13" s="132"/>
      <c r="N13" s="132"/>
    </row>
    <row r="14" spans="1:14" ht="21.75" customHeight="1">
      <c r="A14" s="226" t="s">
        <v>84</v>
      </c>
      <c r="B14" s="227"/>
      <c r="C14" s="227"/>
      <c r="D14" s="227"/>
      <c r="E14" s="227"/>
      <c r="F14" s="227"/>
      <c r="G14" s="227"/>
      <c r="H14" s="228"/>
      <c r="I14" s="83">
        <v>7</v>
      </c>
      <c r="J14" s="137">
        <v>1756676294</v>
      </c>
      <c r="K14" s="138">
        <v>1871657513</v>
      </c>
      <c r="M14" s="132"/>
      <c r="N14" s="132"/>
    </row>
    <row r="15" spans="1:14" ht="21" customHeight="1">
      <c r="A15" s="226" t="s">
        <v>160</v>
      </c>
      <c r="B15" s="227"/>
      <c r="C15" s="227"/>
      <c r="D15" s="227"/>
      <c r="E15" s="227"/>
      <c r="F15" s="227"/>
      <c r="G15" s="227"/>
      <c r="H15" s="228"/>
      <c r="I15" s="83">
        <v>8</v>
      </c>
      <c r="J15" s="137">
        <v>312001128</v>
      </c>
      <c r="K15" s="138">
        <v>288695782</v>
      </c>
      <c r="M15" s="132"/>
      <c r="N15" s="132"/>
    </row>
    <row r="16" spans="1:14" ht="33" customHeight="1">
      <c r="A16" s="226" t="s">
        <v>161</v>
      </c>
      <c r="B16" s="227"/>
      <c r="C16" s="227"/>
      <c r="D16" s="227"/>
      <c r="E16" s="227"/>
      <c r="F16" s="227"/>
      <c r="G16" s="227"/>
      <c r="H16" s="228"/>
      <c r="I16" s="83">
        <v>9</v>
      </c>
      <c r="J16" s="137">
        <v>0</v>
      </c>
      <c r="K16" s="138">
        <v>0</v>
      </c>
      <c r="M16" s="132"/>
      <c r="N16" s="132"/>
    </row>
    <row r="17" spans="1:14" ht="12.75">
      <c r="A17" s="226" t="s">
        <v>85</v>
      </c>
      <c r="B17" s="227"/>
      <c r="C17" s="227"/>
      <c r="D17" s="227"/>
      <c r="E17" s="227"/>
      <c r="F17" s="227"/>
      <c r="G17" s="227"/>
      <c r="H17" s="228"/>
      <c r="I17" s="83">
        <v>10</v>
      </c>
      <c r="J17" s="137">
        <v>49499493</v>
      </c>
      <c r="K17" s="138">
        <v>48057612</v>
      </c>
      <c r="M17" s="132"/>
      <c r="N17" s="132"/>
    </row>
    <row r="18" spans="1:14" ht="12.75">
      <c r="A18" s="226" t="s">
        <v>86</v>
      </c>
      <c r="B18" s="227"/>
      <c r="C18" s="227"/>
      <c r="D18" s="227"/>
      <c r="E18" s="227"/>
      <c r="F18" s="227"/>
      <c r="G18" s="227"/>
      <c r="H18" s="228"/>
      <c r="I18" s="83">
        <v>11</v>
      </c>
      <c r="J18" s="137">
        <v>179289217</v>
      </c>
      <c r="K18" s="138">
        <v>428711779</v>
      </c>
      <c r="M18" s="132"/>
      <c r="N18" s="132"/>
    </row>
    <row r="19" spans="1:14" ht="12.75">
      <c r="A19" s="226" t="s">
        <v>87</v>
      </c>
      <c r="B19" s="227"/>
      <c r="C19" s="227"/>
      <c r="D19" s="227"/>
      <c r="E19" s="227"/>
      <c r="F19" s="227"/>
      <c r="G19" s="227"/>
      <c r="H19" s="228"/>
      <c r="I19" s="83">
        <v>12</v>
      </c>
      <c r="J19" s="137">
        <v>33113081097</v>
      </c>
      <c r="K19" s="138">
        <v>33507179145</v>
      </c>
      <c r="L19" s="132"/>
      <c r="M19" s="358"/>
      <c r="N19" s="132"/>
    </row>
    <row r="20" spans="1:14" ht="25.5" customHeight="1">
      <c r="A20" s="226" t="s">
        <v>88</v>
      </c>
      <c r="B20" s="227"/>
      <c r="C20" s="227"/>
      <c r="D20" s="227"/>
      <c r="E20" s="227"/>
      <c r="F20" s="227"/>
      <c r="G20" s="227"/>
      <c r="H20" s="228"/>
      <c r="I20" s="83">
        <v>13</v>
      </c>
      <c r="J20" s="137">
        <v>74179164</v>
      </c>
      <c r="K20" s="138">
        <v>77318584</v>
      </c>
      <c r="M20" s="132"/>
      <c r="N20" s="132"/>
    </row>
    <row r="21" spans="1:14" ht="12.75">
      <c r="A21" s="226" t="s">
        <v>167</v>
      </c>
      <c r="B21" s="227"/>
      <c r="C21" s="227"/>
      <c r="D21" s="227"/>
      <c r="E21" s="227"/>
      <c r="F21" s="227"/>
      <c r="G21" s="227"/>
      <c r="H21" s="228"/>
      <c r="I21" s="83">
        <v>14</v>
      </c>
      <c r="J21" s="137">
        <v>48421137</v>
      </c>
      <c r="K21" s="138">
        <v>48761423</v>
      </c>
      <c r="M21" s="132"/>
      <c r="N21" s="132"/>
    </row>
    <row r="22" spans="1:14" ht="12.75">
      <c r="A22" s="229" t="s">
        <v>168</v>
      </c>
      <c r="B22" s="230"/>
      <c r="C22" s="230"/>
      <c r="D22" s="230"/>
      <c r="E22" s="230"/>
      <c r="F22" s="230"/>
      <c r="G22" s="230"/>
      <c r="H22" s="231"/>
      <c r="I22" s="83">
        <v>15</v>
      </c>
      <c r="J22" s="137">
        <v>700419777</v>
      </c>
      <c r="K22" s="138">
        <v>696346130</v>
      </c>
      <c r="M22" s="132"/>
      <c r="N22" s="132"/>
    </row>
    <row r="23" spans="1:14" ht="12.75">
      <c r="A23" s="226" t="s">
        <v>169</v>
      </c>
      <c r="B23" s="227"/>
      <c r="C23" s="227"/>
      <c r="D23" s="227"/>
      <c r="E23" s="227"/>
      <c r="F23" s="227"/>
      <c r="G23" s="227"/>
      <c r="H23" s="227"/>
      <c r="I23" s="83">
        <v>16</v>
      </c>
      <c r="J23" s="139">
        <v>758125323</v>
      </c>
      <c r="K23" s="138">
        <v>650608298</v>
      </c>
      <c r="M23" s="132"/>
      <c r="N23" s="132"/>
    </row>
    <row r="24" spans="1:15" ht="12.75">
      <c r="A24" s="232" t="s">
        <v>170</v>
      </c>
      <c r="B24" s="233"/>
      <c r="C24" s="233"/>
      <c r="D24" s="233"/>
      <c r="E24" s="233"/>
      <c r="F24" s="233"/>
      <c r="G24" s="233"/>
      <c r="H24" s="234"/>
      <c r="I24" s="83">
        <v>17</v>
      </c>
      <c r="J24" s="137">
        <f>SUM(J9:J23)</f>
        <v>50439776633</v>
      </c>
      <c r="K24" s="138">
        <f>SUM(K9:K23)</f>
        <v>49156456186</v>
      </c>
      <c r="L24" s="132"/>
      <c r="M24" s="358"/>
      <c r="N24" s="132"/>
      <c r="O24" s="358"/>
    </row>
    <row r="25" spans="1:15" ht="12.75">
      <c r="A25" s="235" t="s">
        <v>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7"/>
      <c r="N25" s="132"/>
      <c r="O25" s="132"/>
    </row>
    <row r="26" spans="1:15" ht="12.75">
      <c r="A26" s="223" t="s">
        <v>163</v>
      </c>
      <c r="B26" s="224"/>
      <c r="C26" s="224"/>
      <c r="D26" s="224"/>
      <c r="E26" s="224"/>
      <c r="F26" s="224"/>
      <c r="G26" s="224"/>
      <c r="H26" s="225"/>
      <c r="I26" s="83">
        <v>18</v>
      </c>
      <c r="J26" s="137">
        <f>J27+J28+J29+J30+J31+J32+J33+J34+J35+J36</f>
        <v>5652803330</v>
      </c>
      <c r="K26" s="138">
        <f>K27+K28+K29+K30+K31+K32+K33+K34+K35+K36</f>
        <v>5808805556</v>
      </c>
      <c r="N26" s="132"/>
      <c r="O26" s="358"/>
    </row>
    <row r="27" spans="1:14" ht="12.75">
      <c r="A27" s="226" t="s">
        <v>5</v>
      </c>
      <c r="B27" s="227"/>
      <c r="C27" s="227"/>
      <c r="D27" s="227"/>
      <c r="E27" s="227"/>
      <c r="F27" s="227"/>
      <c r="G27" s="227"/>
      <c r="H27" s="228"/>
      <c r="I27" s="82">
        <v>19</v>
      </c>
      <c r="J27" s="137">
        <v>1698417500</v>
      </c>
      <c r="K27" s="138">
        <v>1698417500</v>
      </c>
      <c r="L27" s="132"/>
      <c r="M27" s="132"/>
      <c r="N27" s="132"/>
    </row>
    <row r="28" spans="1:14" ht="12.75">
      <c r="A28" s="226" t="s">
        <v>6</v>
      </c>
      <c r="B28" s="227"/>
      <c r="C28" s="227"/>
      <c r="D28" s="227"/>
      <c r="E28" s="227"/>
      <c r="F28" s="227"/>
      <c r="G28" s="227"/>
      <c r="H28" s="228"/>
      <c r="I28" s="83">
        <v>20</v>
      </c>
      <c r="J28" s="137">
        <v>1801943282</v>
      </c>
      <c r="K28" s="138">
        <v>1801943282</v>
      </c>
      <c r="M28" s="132"/>
      <c r="N28" s="132"/>
    </row>
    <row r="29" spans="1:14" ht="12.75">
      <c r="A29" s="226" t="s">
        <v>74</v>
      </c>
      <c r="B29" s="227"/>
      <c r="C29" s="227"/>
      <c r="D29" s="227"/>
      <c r="E29" s="227"/>
      <c r="F29" s="227"/>
      <c r="G29" s="227"/>
      <c r="H29" s="228"/>
      <c r="I29" s="82">
        <v>21</v>
      </c>
      <c r="J29" s="137">
        <v>216619601</v>
      </c>
      <c r="K29" s="138">
        <v>216619601</v>
      </c>
      <c r="M29" s="132"/>
      <c r="N29" s="132"/>
    </row>
    <row r="30" spans="1:14" ht="12.75">
      <c r="A30" s="226" t="s">
        <v>7</v>
      </c>
      <c r="B30" s="227"/>
      <c r="C30" s="227"/>
      <c r="D30" s="227"/>
      <c r="E30" s="227"/>
      <c r="F30" s="227"/>
      <c r="G30" s="227"/>
      <c r="H30" s="228"/>
      <c r="I30" s="83">
        <v>22</v>
      </c>
      <c r="J30" s="137">
        <v>5628386</v>
      </c>
      <c r="K30" s="138">
        <v>5551582</v>
      </c>
      <c r="M30" s="132"/>
      <c r="N30" s="132"/>
    </row>
    <row r="31" spans="1:14" ht="12.75">
      <c r="A31" s="226" t="s">
        <v>8</v>
      </c>
      <c r="B31" s="227"/>
      <c r="C31" s="227"/>
      <c r="D31" s="227"/>
      <c r="E31" s="227"/>
      <c r="F31" s="227"/>
      <c r="G31" s="227"/>
      <c r="H31" s="228"/>
      <c r="I31" s="82">
        <v>23</v>
      </c>
      <c r="J31" s="137">
        <v>1233389118</v>
      </c>
      <c r="K31" s="138">
        <v>1935685898</v>
      </c>
      <c r="L31" s="132"/>
      <c r="M31" s="132"/>
      <c r="N31" s="132"/>
    </row>
    <row r="32" spans="1:14" ht="12.75">
      <c r="A32" s="226" t="s">
        <v>9</v>
      </c>
      <c r="B32" s="227"/>
      <c r="C32" s="227"/>
      <c r="D32" s="227"/>
      <c r="E32" s="227"/>
      <c r="F32" s="227"/>
      <c r="G32" s="227"/>
      <c r="H32" s="228"/>
      <c r="I32" s="83">
        <v>24</v>
      </c>
      <c r="J32" s="137">
        <v>0</v>
      </c>
      <c r="K32" s="138">
        <v>0</v>
      </c>
      <c r="M32" s="132"/>
      <c r="N32" s="132"/>
    </row>
    <row r="33" spans="1:14" ht="12.75">
      <c r="A33" s="226" t="s">
        <v>10</v>
      </c>
      <c r="B33" s="227"/>
      <c r="C33" s="227"/>
      <c r="D33" s="227"/>
      <c r="E33" s="227"/>
      <c r="F33" s="227"/>
      <c r="G33" s="227"/>
      <c r="H33" s="228"/>
      <c r="I33" s="82">
        <v>25</v>
      </c>
      <c r="J33" s="137">
        <v>702220661</v>
      </c>
      <c r="K33" s="138">
        <v>130776183</v>
      </c>
      <c r="M33" s="132"/>
      <c r="N33" s="132"/>
    </row>
    <row r="34" spans="1:14" ht="12.75">
      <c r="A34" s="226" t="s">
        <v>11</v>
      </c>
      <c r="B34" s="227"/>
      <c r="C34" s="227"/>
      <c r="D34" s="227"/>
      <c r="E34" s="227"/>
      <c r="F34" s="227"/>
      <c r="G34" s="227"/>
      <c r="H34" s="228"/>
      <c r="I34" s="83">
        <v>26</v>
      </c>
      <c r="J34" s="137">
        <v>0</v>
      </c>
      <c r="K34" s="138">
        <v>0</v>
      </c>
      <c r="L34" s="132"/>
      <c r="M34" s="132"/>
      <c r="N34" s="132"/>
    </row>
    <row r="35" spans="1:14" ht="21" customHeight="1">
      <c r="A35" s="226" t="s">
        <v>97</v>
      </c>
      <c r="B35" s="238"/>
      <c r="C35" s="238"/>
      <c r="D35" s="238"/>
      <c r="E35" s="238"/>
      <c r="F35" s="238"/>
      <c r="G35" s="238"/>
      <c r="H35" s="239"/>
      <c r="I35" s="83">
        <v>27</v>
      </c>
      <c r="J35" s="137">
        <v>-6427532</v>
      </c>
      <c r="K35" s="138">
        <v>18801131</v>
      </c>
      <c r="L35" s="132"/>
      <c r="M35" s="132"/>
      <c r="N35" s="132"/>
    </row>
    <row r="36" spans="1:14" ht="12.75">
      <c r="A36" s="226" t="s">
        <v>175</v>
      </c>
      <c r="B36" s="227"/>
      <c r="C36" s="227"/>
      <c r="D36" s="227"/>
      <c r="E36" s="227"/>
      <c r="F36" s="227"/>
      <c r="G36" s="227"/>
      <c r="H36" s="228"/>
      <c r="I36" s="82">
        <v>28</v>
      </c>
      <c r="J36" s="137">
        <v>1012314</v>
      </c>
      <c r="K36" s="138">
        <v>1010379</v>
      </c>
      <c r="M36" s="132"/>
      <c r="N36" s="132"/>
    </row>
    <row r="37" spans="1:14" ht="12.75">
      <c r="A37" s="226" t="s">
        <v>89</v>
      </c>
      <c r="B37" s="227"/>
      <c r="C37" s="227"/>
      <c r="D37" s="227"/>
      <c r="E37" s="227"/>
      <c r="F37" s="227"/>
      <c r="G37" s="227"/>
      <c r="H37" s="228"/>
      <c r="I37" s="83">
        <v>29</v>
      </c>
      <c r="J37" s="137">
        <v>10818105923</v>
      </c>
      <c r="K37" s="138">
        <v>10301653918</v>
      </c>
      <c r="M37" s="132"/>
      <c r="N37" s="132"/>
    </row>
    <row r="38" spans="1:14" ht="12.75">
      <c r="A38" s="226" t="s">
        <v>90</v>
      </c>
      <c r="B38" s="227"/>
      <c r="C38" s="227"/>
      <c r="D38" s="227"/>
      <c r="E38" s="227"/>
      <c r="F38" s="227"/>
      <c r="G38" s="227"/>
      <c r="H38" s="228"/>
      <c r="I38" s="82">
        <v>30</v>
      </c>
      <c r="J38" s="137">
        <v>31331850803</v>
      </c>
      <c r="K38" s="138">
        <v>30417491523</v>
      </c>
      <c r="L38" s="132"/>
      <c r="M38" s="358"/>
      <c r="N38" s="132"/>
    </row>
    <row r="39" spans="1:14" ht="12.75">
      <c r="A39" s="226" t="s">
        <v>91</v>
      </c>
      <c r="B39" s="227"/>
      <c r="C39" s="227"/>
      <c r="D39" s="227"/>
      <c r="E39" s="227"/>
      <c r="F39" s="227"/>
      <c r="G39" s="227"/>
      <c r="H39" s="228"/>
      <c r="I39" s="83">
        <v>31</v>
      </c>
      <c r="J39" s="137">
        <v>1634994993</v>
      </c>
      <c r="K39" s="138">
        <v>1604268178</v>
      </c>
      <c r="M39" s="132"/>
      <c r="N39" s="132"/>
    </row>
    <row r="40" spans="1:14" ht="24" customHeight="1">
      <c r="A40" s="226" t="s">
        <v>92</v>
      </c>
      <c r="B40" s="227"/>
      <c r="C40" s="227"/>
      <c r="D40" s="227"/>
      <c r="E40" s="227"/>
      <c r="F40" s="227"/>
      <c r="G40" s="227"/>
      <c r="H40" s="228"/>
      <c r="I40" s="82">
        <v>32</v>
      </c>
      <c r="J40" s="137">
        <v>80168052</v>
      </c>
      <c r="K40" s="138">
        <v>117912175</v>
      </c>
      <c r="M40" s="132"/>
      <c r="N40" s="132"/>
    </row>
    <row r="41" spans="1:14" ht="12.75">
      <c r="A41" s="226" t="s">
        <v>93</v>
      </c>
      <c r="B41" s="238"/>
      <c r="C41" s="238"/>
      <c r="D41" s="238"/>
      <c r="E41" s="238"/>
      <c r="F41" s="238"/>
      <c r="G41" s="238"/>
      <c r="H41" s="239"/>
      <c r="I41" s="83">
        <v>33</v>
      </c>
      <c r="J41" s="137">
        <v>0</v>
      </c>
      <c r="K41" s="138">
        <v>0</v>
      </c>
      <c r="M41" s="132"/>
      <c r="N41" s="132"/>
    </row>
    <row r="42" spans="1:14" ht="12.75">
      <c r="A42" s="226" t="s">
        <v>94</v>
      </c>
      <c r="B42" s="238"/>
      <c r="C42" s="238"/>
      <c r="D42" s="238"/>
      <c r="E42" s="238"/>
      <c r="F42" s="238"/>
      <c r="G42" s="238"/>
      <c r="H42" s="239"/>
      <c r="I42" s="83">
        <v>34</v>
      </c>
      <c r="J42" s="137">
        <v>28999522</v>
      </c>
      <c r="K42" s="138">
        <v>28822581</v>
      </c>
      <c r="M42" s="132"/>
      <c r="N42" s="132"/>
    </row>
    <row r="43" spans="1:14" ht="12.75">
      <c r="A43" s="226" t="s">
        <v>95</v>
      </c>
      <c r="B43" s="238"/>
      <c r="C43" s="238"/>
      <c r="D43" s="238"/>
      <c r="E43" s="238"/>
      <c r="F43" s="238"/>
      <c r="G43" s="238"/>
      <c r="H43" s="239"/>
      <c r="I43" s="83">
        <v>35</v>
      </c>
      <c r="J43" s="137"/>
      <c r="K43" s="138">
        <v>0</v>
      </c>
      <c r="M43" s="132"/>
      <c r="N43" s="132"/>
    </row>
    <row r="44" spans="1:14" ht="12.75">
      <c r="A44" s="226" t="s">
        <v>96</v>
      </c>
      <c r="B44" s="238"/>
      <c r="C44" s="238"/>
      <c r="D44" s="238"/>
      <c r="E44" s="238"/>
      <c r="F44" s="238"/>
      <c r="G44" s="238"/>
      <c r="H44" s="239"/>
      <c r="I44" s="83">
        <v>36</v>
      </c>
      <c r="J44" s="137">
        <v>892854010</v>
      </c>
      <c r="K44" s="138">
        <v>877502255</v>
      </c>
      <c r="M44" s="132"/>
      <c r="N44" s="132"/>
    </row>
    <row r="45" spans="1:14" ht="12.75">
      <c r="A45" s="226" t="s">
        <v>171</v>
      </c>
      <c r="B45" s="227"/>
      <c r="C45" s="227"/>
      <c r="D45" s="227"/>
      <c r="E45" s="227"/>
      <c r="F45" s="227"/>
      <c r="G45" s="227"/>
      <c r="H45" s="228"/>
      <c r="I45" s="83">
        <v>37</v>
      </c>
      <c r="J45" s="137">
        <f>J26+J37+J38+J39+J40+J41+J42+J43+J44</f>
        <v>50439776633</v>
      </c>
      <c r="K45" s="138">
        <f>K26+K37+K38+K39+K40+K41+K42+K43+K44</f>
        <v>49156456186</v>
      </c>
      <c r="N45" s="132"/>
    </row>
    <row r="46" spans="1:14" ht="12.75">
      <c r="A46" s="246" t="s">
        <v>172</v>
      </c>
      <c r="B46" s="247"/>
      <c r="C46" s="247"/>
      <c r="D46" s="247"/>
      <c r="E46" s="247"/>
      <c r="F46" s="247"/>
      <c r="G46" s="247"/>
      <c r="H46" s="248"/>
      <c r="I46" s="85">
        <v>38</v>
      </c>
      <c r="J46" s="137">
        <v>3449248766</v>
      </c>
      <c r="K46" s="138">
        <v>3494735153</v>
      </c>
      <c r="N46" s="132"/>
    </row>
    <row r="47" spans="1:11" ht="12.75">
      <c r="A47" s="235" t="s">
        <v>158</v>
      </c>
      <c r="B47" s="249"/>
      <c r="C47" s="249"/>
      <c r="D47" s="249"/>
      <c r="E47" s="249"/>
      <c r="F47" s="249"/>
      <c r="G47" s="249"/>
      <c r="H47" s="249"/>
      <c r="I47" s="250"/>
      <c r="J47" s="250"/>
      <c r="K47" s="251"/>
    </row>
    <row r="48" spans="1:11" ht="12.75">
      <c r="A48" s="252" t="s">
        <v>0</v>
      </c>
      <c r="B48" s="253"/>
      <c r="C48" s="253"/>
      <c r="D48" s="253"/>
      <c r="E48" s="253"/>
      <c r="F48" s="253"/>
      <c r="G48" s="253"/>
      <c r="H48" s="253"/>
      <c r="I48" s="254"/>
      <c r="J48" s="254"/>
      <c r="K48" s="255"/>
    </row>
    <row r="49" spans="1:11" ht="12.75">
      <c r="A49" s="240" t="s">
        <v>1</v>
      </c>
      <c r="B49" s="241"/>
      <c r="C49" s="241"/>
      <c r="D49" s="241"/>
      <c r="E49" s="241"/>
      <c r="F49" s="241"/>
      <c r="G49" s="241"/>
      <c r="H49" s="242"/>
      <c r="I49" s="82">
        <v>39</v>
      </c>
      <c r="J49" s="137">
        <f>J26-J36</f>
        <v>5651791016</v>
      </c>
      <c r="K49" s="138">
        <f>K26-K36</f>
        <v>5807795177</v>
      </c>
    </row>
    <row r="50" spans="1:11" ht="12.75">
      <c r="A50" s="243" t="s">
        <v>2</v>
      </c>
      <c r="B50" s="244"/>
      <c r="C50" s="244"/>
      <c r="D50" s="244"/>
      <c r="E50" s="244"/>
      <c r="F50" s="244"/>
      <c r="G50" s="244"/>
      <c r="H50" s="245"/>
      <c r="I50" s="85">
        <v>40</v>
      </c>
      <c r="J50" s="140">
        <v>1012314</v>
      </c>
      <c r="K50" s="141">
        <v>1010379</v>
      </c>
    </row>
    <row r="52" spans="10:11" ht="12.75">
      <c r="J52" s="133"/>
      <c r="K52" s="133"/>
    </row>
  </sheetData>
  <sheetProtection/>
  <protectedRanges>
    <protectedRange sqref="G2:H2 J46:K46 J9:K23 J49:K50 J27:K44" name="Range1"/>
    <protectedRange sqref="J8:K8" name="Range1_1"/>
    <protectedRange sqref="J24:K24" name="Range1_2"/>
    <protectedRange sqref="J26:K26" name="Range1_3"/>
    <protectedRange sqref="J45:K45" name="Range1_4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4"/>
  <sheetViews>
    <sheetView workbookViewId="0" topLeftCell="A13">
      <selection activeCell="J47" sqref="J47:L50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" width="11.140625" style="3" bestFit="1" customWidth="1"/>
    <col min="15" max="146" width="9.140625" style="3" customWidth="1"/>
  </cols>
  <sheetData>
    <row r="1" spans="1:13" ht="15.75">
      <c r="A1" s="208" t="s">
        <v>63</v>
      </c>
      <c r="B1" s="208"/>
      <c r="C1" s="208"/>
      <c r="D1" s="208"/>
      <c r="E1" s="208"/>
      <c r="F1" s="208"/>
      <c r="G1" s="208"/>
      <c r="H1" s="208"/>
      <c r="I1" s="208"/>
      <c r="J1" s="256"/>
      <c r="K1" s="256"/>
      <c r="L1" s="256"/>
      <c r="M1" s="256"/>
    </row>
    <row r="2" spans="1:13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5"/>
      <c r="L2" s="65"/>
      <c r="M2" s="70"/>
    </row>
    <row r="3" spans="1:13" ht="15" customHeight="1">
      <c r="A3" s="70"/>
      <c r="B3" s="70"/>
      <c r="C3" s="70"/>
      <c r="D3" s="257" t="s">
        <v>62</v>
      </c>
      <c r="E3" s="258"/>
      <c r="F3" s="71" t="s">
        <v>201</v>
      </c>
      <c r="G3" s="118" t="s">
        <v>40</v>
      </c>
      <c r="H3" s="72"/>
      <c r="I3" s="259" t="s">
        <v>202</v>
      </c>
      <c r="J3" s="260"/>
      <c r="K3" s="65"/>
      <c r="L3" s="65"/>
      <c r="M3" s="70"/>
    </row>
    <row r="4" spans="1:13" ht="12.75">
      <c r="A4" s="70"/>
      <c r="B4" s="70"/>
      <c r="C4" s="73"/>
      <c r="D4" s="74"/>
      <c r="E4" s="75"/>
      <c r="F4" s="70"/>
      <c r="G4" s="75"/>
      <c r="H4" s="70"/>
      <c r="I4" s="76"/>
      <c r="J4" s="76"/>
      <c r="K4" s="65"/>
      <c r="L4" s="211"/>
      <c r="M4" s="212"/>
    </row>
    <row r="5" spans="1:13" ht="12.75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3"/>
      <c r="L5" s="263"/>
      <c r="M5" s="260"/>
    </row>
    <row r="6" spans="1:13" ht="28.5" customHeight="1">
      <c r="A6" s="264" t="s">
        <v>13</v>
      </c>
      <c r="B6" s="264"/>
      <c r="C6" s="264"/>
      <c r="D6" s="264"/>
      <c r="E6" s="264"/>
      <c r="F6" s="264"/>
      <c r="G6" s="264"/>
      <c r="H6" s="265"/>
      <c r="I6" s="77" t="s">
        <v>185</v>
      </c>
      <c r="J6" s="266" t="s">
        <v>77</v>
      </c>
      <c r="K6" s="267"/>
      <c r="L6" s="266" t="s">
        <v>78</v>
      </c>
      <c r="M6" s="267"/>
    </row>
    <row r="7" spans="1:13" ht="16.5" customHeight="1" thickBot="1">
      <c r="A7" s="268"/>
      <c r="B7" s="269"/>
      <c r="C7" s="269"/>
      <c r="D7" s="269"/>
      <c r="E7" s="269"/>
      <c r="F7" s="269"/>
      <c r="G7" s="269"/>
      <c r="H7" s="269"/>
      <c r="I7" s="78"/>
      <c r="J7" s="79" t="s">
        <v>66</v>
      </c>
      <c r="K7" s="80" t="s">
        <v>67</v>
      </c>
      <c r="L7" s="79" t="s">
        <v>66</v>
      </c>
      <c r="M7" s="81" t="s">
        <v>67</v>
      </c>
    </row>
    <row r="8" spans="1:13" ht="12.75" customHeight="1">
      <c r="A8" s="270">
        <v>1</v>
      </c>
      <c r="B8" s="270"/>
      <c r="C8" s="270"/>
      <c r="D8" s="270"/>
      <c r="E8" s="270"/>
      <c r="F8" s="270"/>
      <c r="G8" s="270"/>
      <c r="H8" s="271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72" t="s">
        <v>98</v>
      </c>
      <c r="B9" s="273"/>
      <c r="C9" s="273"/>
      <c r="D9" s="273"/>
      <c r="E9" s="273"/>
      <c r="F9" s="273"/>
      <c r="G9" s="273"/>
      <c r="H9" s="274"/>
      <c r="I9" s="82">
        <v>41</v>
      </c>
      <c r="J9" s="345">
        <f>SUM(J10:J13)</f>
        <v>916116110</v>
      </c>
      <c r="K9" s="345">
        <f>SUM(K10:K13)</f>
        <v>916116110</v>
      </c>
      <c r="L9" s="345">
        <f>SUM(L10:L13)</f>
        <v>756524957</v>
      </c>
      <c r="M9" s="346">
        <f>SUM(M10:M13)</f>
        <v>756524957</v>
      </c>
    </row>
    <row r="10" spans="1:14" ht="12.75" customHeight="1">
      <c r="A10" s="240" t="s">
        <v>99</v>
      </c>
      <c r="B10" s="241"/>
      <c r="C10" s="241"/>
      <c r="D10" s="241"/>
      <c r="E10" s="241"/>
      <c r="F10" s="241"/>
      <c r="G10" s="241"/>
      <c r="H10" s="242"/>
      <c r="I10" s="82">
        <v>42</v>
      </c>
      <c r="J10" s="347">
        <v>331708693</v>
      </c>
      <c r="K10" s="347">
        <v>331708693</v>
      </c>
      <c r="L10" s="347">
        <v>371192250</v>
      </c>
      <c r="M10" s="348">
        <v>371192250</v>
      </c>
      <c r="N10" s="127"/>
    </row>
    <row r="11" spans="1:14" ht="12.75" customHeight="1">
      <c r="A11" s="240" t="s">
        <v>100</v>
      </c>
      <c r="B11" s="241"/>
      <c r="C11" s="241"/>
      <c r="D11" s="241"/>
      <c r="E11" s="241"/>
      <c r="F11" s="241"/>
      <c r="G11" s="241"/>
      <c r="H11" s="242"/>
      <c r="I11" s="82">
        <v>43</v>
      </c>
      <c r="J11" s="347">
        <v>262552827</v>
      </c>
      <c r="K11" s="347">
        <v>262552827</v>
      </c>
      <c r="L11" s="347">
        <v>250461239</v>
      </c>
      <c r="M11" s="348">
        <v>250461239</v>
      </c>
      <c r="N11" s="127"/>
    </row>
    <row r="12" spans="1:14" ht="12.75" customHeight="1">
      <c r="A12" s="275" t="s">
        <v>101</v>
      </c>
      <c r="B12" s="276"/>
      <c r="C12" s="276"/>
      <c r="D12" s="276"/>
      <c r="E12" s="276"/>
      <c r="F12" s="276"/>
      <c r="G12" s="276"/>
      <c r="H12" s="277"/>
      <c r="I12" s="82">
        <v>44</v>
      </c>
      <c r="J12" s="347">
        <v>255172351</v>
      </c>
      <c r="K12" s="347">
        <v>255172351</v>
      </c>
      <c r="L12" s="347">
        <v>49965978</v>
      </c>
      <c r="M12" s="348">
        <v>49965978</v>
      </c>
      <c r="N12" s="127"/>
    </row>
    <row r="13" spans="1:14" ht="12.75" customHeight="1">
      <c r="A13" s="240" t="s">
        <v>102</v>
      </c>
      <c r="B13" s="278"/>
      <c r="C13" s="278"/>
      <c r="D13" s="278"/>
      <c r="E13" s="278"/>
      <c r="F13" s="278"/>
      <c r="G13" s="278"/>
      <c r="H13" s="279"/>
      <c r="I13" s="82">
        <v>45</v>
      </c>
      <c r="J13" s="347">
        <v>66682239</v>
      </c>
      <c r="K13" s="347">
        <v>66682239</v>
      </c>
      <c r="L13" s="347">
        <v>84905490</v>
      </c>
      <c r="M13" s="348">
        <v>84905490</v>
      </c>
      <c r="N13" s="127"/>
    </row>
    <row r="14" spans="1:14" ht="12.75" customHeight="1">
      <c r="A14" s="280" t="s">
        <v>107</v>
      </c>
      <c r="B14" s="281"/>
      <c r="C14" s="281"/>
      <c r="D14" s="281"/>
      <c r="E14" s="281"/>
      <c r="F14" s="281"/>
      <c r="G14" s="281"/>
      <c r="H14" s="282"/>
      <c r="I14" s="82">
        <v>46</v>
      </c>
      <c r="J14" s="347">
        <f>SUM(J15:J18)</f>
        <v>576905124</v>
      </c>
      <c r="K14" s="347">
        <f>SUM(K15:K18)</f>
        <v>576905124</v>
      </c>
      <c r="L14" s="347">
        <f>SUM(L15:L18)</f>
        <v>366258159</v>
      </c>
      <c r="M14" s="348">
        <f>SUM(M15:M18)</f>
        <v>366258159</v>
      </c>
      <c r="N14" s="127"/>
    </row>
    <row r="15" spans="1:14" ht="12.75" customHeight="1">
      <c r="A15" s="240" t="s">
        <v>103</v>
      </c>
      <c r="B15" s="278"/>
      <c r="C15" s="278"/>
      <c r="D15" s="278"/>
      <c r="E15" s="278"/>
      <c r="F15" s="278"/>
      <c r="G15" s="278"/>
      <c r="H15" s="279"/>
      <c r="I15" s="82">
        <v>47</v>
      </c>
      <c r="J15" s="347">
        <v>150474214</v>
      </c>
      <c r="K15" s="347">
        <v>150474214</v>
      </c>
      <c r="L15" s="347">
        <v>190594521</v>
      </c>
      <c r="M15" s="348">
        <v>190594521</v>
      </c>
      <c r="N15" s="127"/>
    </row>
    <row r="16" spans="1:14" ht="12.75" customHeight="1">
      <c r="A16" s="240" t="s">
        <v>104</v>
      </c>
      <c r="B16" s="278"/>
      <c r="C16" s="278"/>
      <c r="D16" s="278"/>
      <c r="E16" s="278"/>
      <c r="F16" s="278"/>
      <c r="G16" s="278"/>
      <c r="H16" s="279"/>
      <c r="I16" s="82">
        <v>48</v>
      </c>
      <c r="J16" s="347">
        <v>66055627</v>
      </c>
      <c r="K16" s="347">
        <v>66055627</v>
      </c>
      <c r="L16" s="347">
        <v>42223221</v>
      </c>
      <c r="M16" s="348">
        <v>42223221</v>
      </c>
      <c r="N16" s="127"/>
    </row>
    <row r="17" spans="1:14" ht="12.75" customHeight="1">
      <c r="A17" s="240" t="s">
        <v>105</v>
      </c>
      <c r="B17" s="278"/>
      <c r="C17" s="278"/>
      <c r="D17" s="278"/>
      <c r="E17" s="278"/>
      <c r="F17" s="278"/>
      <c r="G17" s="278"/>
      <c r="H17" s="279"/>
      <c r="I17" s="82">
        <v>49</v>
      </c>
      <c r="J17" s="347">
        <v>353413343</v>
      </c>
      <c r="K17" s="347">
        <v>353413343</v>
      </c>
      <c r="L17" s="347">
        <v>131253914</v>
      </c>
      <c r="M17" s="348">
        <v>131253914</v>
      </c>
      <c r="N17" s="127"/>
    </row>
    <row r="18" spans="1:14" ht="12.75" customHeight="1">
      <c r="A18" s="240" t="s">
        <v>106</v>
      </c>
      <c r="B18" s="278"/>
      <c r="C18" s="278"/>
      <c r="D18" s="278"/>
      <c r="E18" s="278"/>
      <c r="F18" s="278"/>
      <c r="G18" s="278"/>
      <c r="H18" s="279"/>
      <c r="I18" s="82">
        <v>50</v>
      </c>
      <c r="J18" s="347">
        <v>6961940</v>
      </c>
      <c r="K18" s="347">
        <v>6961940</v>
      </c>
      <c r="L18" s="347">
        <v>2186503</v>
      </c>
      <c r="M18" s="348">
        <v>2186503</v>
      </c>
      <c r="N18" s="127"/>
    </row>
    <row r="19" spans="1:14" ht="12.75" customHeight="1">
      <c r="A19" s="240" t="s">
        <v>108</v>
      </c>
      <c r="B19" s="278"/>
      <c r="C19" s="278"/>
      <c r="D19" s="278"/>
      <c r="E19" s="278"/>
      <c r="F19" s="278"/>
      <c r="G19" s="278"/>
      <c r="H19" s="279"/>
      <c r="I19" s="82">
        <v>51</v>
      </c>
      <c r="J19" s="347">
        <f>+J9-J14</f>
        <v>339210986</v>
      </c>
      <c r="K19" s="347">
        <f>+K9-K14</f>
        <v>339210986</v>
      </c>
      <c r="L19" s="347">
        <f>+L9-L14</f>
        <v>390266798</v>
      </c>
      <c r="M19" s="348">
        <f>+M9-M14</f>
        <v>390266798</v>
      </c>
      <c r="N19" s="127"/>
    </row>
    <row r="20" spans="1:14" ht="12.75" customHeight="1">
      <c r="A20" s="240" t="s">
        <v>109</v>
      </c>
      <c r="B20" s="278"/>
      <c r="C20" s="278"/>
      <c r="D20" s="278"/>
      <c r="E20" s="278"/>
      <c r="F20" s="278"/>
      <c r="G20" s="278"/>
      <c r="H20" s="279"/>
      <c r="I20" s="82">
        <v>52</v>
      </c>
      <c r="J20" s="347">
        <v>121925809</v>
      </c>
      <c r="K20" s="347">
        <v>121925809</v>
      </c>
      <c r="L20" s="347">
        <v>124156208</v>
      </c>
      <c r="M20" s="348">
        <v>124156208</v>
      </c>
      <c r="N20" s="127"/>
    </row>
    <row r="21" spans="1:14" ht="12.75" customHeight="1">
      <c r="A21" s="240" t="s">
        <v>110</v>
      </c>
      <c r="B21" s="278"/>
      <c r="C21" s="278"/>
      <c r="D21" s="278"/>
      <c r="E21" s="278"/>
      <c r="F21" s="278"/>
      <c r="G21" s="278"/>
      <c r="H21" s="279"/>
      <c r="I21" s="82">
        <v>53</v>
      </c>
      <c r="J21" s="347">
        <v>22831152</v>
      </c>
      <c r="K21" s="347">
        <v>22831152</v>
      </c>
      <c r="L21" s="347">
        <v>22366941</v>
      </c>
      <c r="M21" s="348">
        <v>22366941</v>
      </c>
      <c r="N21" s="127"/>
    </row>
    <row r="22" spans="1:14" ht="12.75" customHeight="1">
      <c r="A22" s="240" t="s">
        <v>111</v>
      </c>
      <c r="B22" s="278"/>
      <c r="C22" s="278"/>
      <c r="D22" s="278"/>
      <c r="E22" s="278"/>
      <c r="F22" s="278"/>
      <c r="G22" s="278"/>
      <c r="H22" s="279"/>
      <c r="I22" s="82">
        <v>54</v>
      </c>
      <c r="J22" s="347">
        <f>+J20-J21</f>
        <v>99094657</v>
      </c>
      <c r="K22" s="347">
        <f>+K20-K21</f>
        <v>99094657</v>
      </c>
      <c r="L22" s="347">
        <f>+L20-L21</f>
        <v>101789267</v>
      </c>
      <c r="M22" s="348">
        <f>+M20-M21</f>
        <v>101789267</v>
      </c>
      <c r="N22" s="127"/>
    </row>
    <row r="23" spans="1:14" ht="12.75" customHeight="1">
      <c r="A23" s="240" t="s">
        <v>112</v>
      </c>
      <c r="B23" s="278"/>
      <c r="C23" s="278"/>
      <c r="D23" s="278"/>
      <c r="E23" s="278"/>
      <c r="F23" s="278"/>
      <c r="G23" s="278"/>
      <c r="H23" s="279"/>
      <c r="I23" s="82">
        <v>55</v>
      </c>
      <c r="J23" s="347">
        <v>0</v>
      </c>
      <c r="K23" s="347">
        <v>0</v>
      </c>
      <c r="L23" s="347">
        <v>0</v>
      </c>
      <c r="M23" s="348">
        <v>0</v>
      </c>
      <c r="N23" s="127"/>
    </row>
    <row r="24" spans="1:14" ht="12.75" customHeight="1">
      <c r="A24" s="240" t="s">
        <v>113</v>
      </c>
      <c r="B24" s="278"/>
      <c r="C24" s="278"/>
      <c r="D24" s="278"/>
      <c r="E24" s="278"/>
      <c r="F24" s="278"/>
      <c r="G24" s="278"/>
      <c r="H24" s="279"/>
      <c r="I24" s="82">
        <v>56</v>
      </c>
      <c r="J24" s="347">
        <v>64821546</v>
      </c>
      <c r="K24" s="347">
        <v>64821546</v>
      </c>
      <c r="L24" s="347">
        <v>27770432</v>
      </c>
      <c r="M24" s="348">
        <v>27770432</v>
      </c>
      <c r="N24" s="127"/>
    </row>
    <row r="25" spans="1:14" ht="12.75" customHeight="1">
      <c r="A25" s="240" t="s">
        <v>114</v>
      </c>
      <c r="B25" s="278"/>
      <c r="C25" s="278"/>
      <c r="D25" s="278"/>
      <c r="E25" s="278"/>
      <c r="F25" s="278"/>
      <c r="G25" s="278"/>
      <c r="H25" s="279"/>
      <c r="I25" s="82">
        <v>57</v>
      </c>
      <c r="J25" s="347">
        <v>32224</v>
      </c>
      <c r="K25" s="347">
        <v>32224</v>
      </c>
      <c r="L25" s="347">
        <v>-450112</v>
      </c>
      <c r="M25" s="348">
        <v>-450112</v>
      </c>
      <c r="N25" s="127"/>
    </row>
    <row r="26" spans="1:14" ht="12.75" customHeight="1">
      <c r="A26" s="240" t="s">
        <v>115</v>
      </c>
      <c r="B26" s="278"/>
      <c r="C26" s="278"/>
      <c r="D26" s="278"/>
      <c r="E26" s="278"/>
      <c r="F26" s="278"/>
      <c r="G26" s="278"/>
      <c r="H26" s="279"/>
      <c r="I26" s="82">
        <v>58</v>
      </c>
      <c r="J26" s="347">
        <v>0</v>
      </c>
      <c r="K26" s="347">
        <v>0</v>
      </c>
      <c r="L26" s="347">
        <v>0</v>
      </c>
      <c r="M26" s="348">
        <v>0</v>
      </c>
      <c r="N26" s="127"/>
    </row>
    <row r="27" spans="1:14" ht="12.75" customHeight="1">
      <c r="A27" s="240" t="s">
        <v>116</v>
      </c>
      <c r="B27" s="278"/>
      <c r="C27" s="278"/>
      <c r="D27" s="278"/>
      <c r="E27" s="278"/>
      <c r="F27" s="278"/>
      <c r="G27" s="278"/>
      <c r="H27" s="279"/>
      <c r="I27" s="82">
        <v>59</v>
      </c>
      <c r="J27" s="347">
        <v>2404555</v>
      </c>
      <c r="K27" s="347">
        <v>2404555</v>
      </c>
      <c r="L27" s="347">
        <v>23034</v>
      </c>
      <c r="M27" s="348">
        <v>23034</v>
      </c>
      <c r="N27" s="127"/>
    </row>
    <row r="28" spans="1:14" ht="12.75" customHeight="1">
      <c r="A28" s="240" t="s">
        <v>117</v>
      </c>
      <c r="B28" s="278"/>
      <c r="C28" s="278"/>
      <c r="D28" s="278"/>
      <c r="E28" s="278"/>
      <c r="F28" s="278"/>
      <c r="G28" s="278"/>
      <c r="H28" s="279"/>
      <c r="I28" s="82">
        <v>60</v>
      </c>
      <c r="J28" s="347">
        <v>0</v>
      </c>
      <c r="K28" s="347">
        <v>0</v>
      </c>
      <c r="L28" s="347">
        <v>0</v>
      </c>
      <c r="M28" s="348">
        <v>0</v>
      </c>
      <c r="N28" s="127"/>
    </row>
    <row r="29" spans="1:14" ht="12.75" customHeight="1">
      <c r="A29" s="240" t="s">
        <v>162</v>
      </c>
      <c r="B29" s="278"/>
      <c r="C29" s="278"/>
      <c r="D29" s="278"/>
      <c r="E29" s="278"/>
      <c r="F29" s="278"/>
      <c r="G29" s="278"/>
      <c r="H29" s="279"/>
      <c r="I29" s="82">
        <v>61</v>
      </c>
      <c r="J29" s="347">
        <v>0</v>
      </c>
      <c r="K29" s="347">
        <v>0</v>
      </c>
      <c r="L29" s="347">
        <v>0</v>
      </c>
      <c r="M29" s="348">
        <v>0</v>
      </c>
      <c r="N29" s="127"/>
    </row>
    <row r="30" spans="1:14" ht="12.75" customHeight="1">
      <c r="A30" s="240" t="s">
        <v>118</v>
      </c>
      <c r="B30" s="278"/>
      <c r="C30" s="278"/>
      <c r="D30" s="278"/>
      <c r="E30" s="278"/>
      <c r="F30" s="278"/>
      <c r="G30" s="278"/>
      <c r="H30" s="279"/>
      <c r="I30" s="82">
        <v>62</v>
      </c>
      <c r="J30" s="347">
        <v>-1399904</v>
      </c>
      <c r="K30" s="347">
        <v>-1399904</v>
      </c>
      <c r="L30" s="347">
        <v>582814</v>
      </c>
      <c r="M30" s="348">
        <v>582814</v>
      </c>
      <c r="N30" s="127"/>
    </row>
    <row r="31" spans="1:14" ht="12.75" customHeight="1">
      <c r="A31" s="240" t="s">
        <v>119</v>
      </c>
      <c r="B31" s="278"/>
      <c r="C31" s="278"/>
      <c r="D31" s="278"/>
      <c r="E31" s="278"/>
      <c r="F31" s="278"/>
      <c r="G31" s="278"/>
      <c r="H31" s="279"/>
      <c r="I31" s="82">
        <v>63</v>
      </c>
      <c r="J31" s="347">
        <v>21048348</v>
      </c>
      <c r="K31" s="347">
        <v>21048348</v>
      </c>
      <c r="L31" s="347">
        <v>5008869</v>
      </c>
      <c r="M31" s="348">
        <v>5008869</v>
      </c>
      <c r="N31" s="127"/>
    </row>
    <row r="32" spans="1:14" ht="12.75" customHeight="1">
      <c r="A32" s="240" t="s">
        <v>120</v>
      </c>
      <c r="B32" s="278"/>
      <c r="C32" s="278"/>
      <c r="D32" s="278"/>
      <c r="E32" s="278"/>
      <c r="F32" s="278"/>
      <c r="G32" s="278"/>
      <c r="H32" s="279"/>
      <c r="I32" s="82">
        <v>64</v>
      </c>
      <c r="J32" s="347">
        <v>5624434</v>
      </c>
      <c r="K32" s="347">
        <v>5624434</v>
      </c>
      <c r="L32" s="347">
        <v>5578875</v>
      </c>
      <c r="M32" s="348">
        <v>5578875</v>
      </c>
      <c r="N32" s="127"/>
    </row>
    <row r="33" spans="1:14" ht="12.75" customHeight="1">
      <c r="A33" s="240" t="s">
        <v>121</v>
      </c>
      <c r="B33" s="278"/>
      <c r="C33" s="278"/>
      <c r="D33" s="278"/>
      <c r="E33" s="278"/>
      <c r="F33" s="278"/>
      <c r="G33" s="278"/>
      <c r="H33" s="279"/>
      <c r="I33" s="82">
        <v>65</v>
      </c>
      <c r="J33" s="347">
        <v>223768583</v>
      </c>
      <c r="K33" s="347">
        <v>223768583</v>
      </c>
      <c r="L33" s="347">
        <v>216376357</v>
      </c>
      <c r="M33" s="348">
        <v>216376357</v>
      </c>
      <c r="N33" s="127"/>
    </row>
    <row r="34" spans="1:14" ht="12.75" customHeight="1">
      <c r="A34" s="240" t="s">
        <v>122</v>
      </c>
      <c r="B34" s="278"/>
      <c r="C34" s="278"/>
      <c r="D34" s="278"/>
      <c r="E34" s="278"/>
      <c r="F34" s="278"/>
      <c r="G34" s="278"/>
      <c r="H34" s="279"/>
      <c r="I34" s="82">
        <v>66</v>
      </c>
      <c r="J34" s="347">
        <f>J19+J22+J23+J24+J25+J26+J27+J28+J29+J30+J31-J32-J33</f>
        <v>295819395</v>
      </c>
      <c r="K34" s="347">
        <f>K19+K22+K23+K24+K25+K26+K27+K28+K29+K30+K31-K32-K33</f>
        <v>295819395</v>
      </c>
      <c r="L34" s="347">
        <f>L19+L22+L23+L24+L25+L26+L27+L28+L29+L30+L31-L32-L33</f>
        <v>303035870</v>
      </c>
      <c r="M34" s="348">
        <f>M19+M22+M23+M24+M25+M26+M27+M28+M29+M30+M31-M32-M33</f>
        <v>303035870</v>
      </c>
      <c r="N34" s="127"/>
    </row>
    <row r="35" spans="1:14" ht="12.75" customHeight="1">
      <c r="A35" s="240" t="s">
        <v>123</v>
      </c>
      <c r="B35" s="278"/>
      <c r="C35" s="278"/>
      <c r="D35" s="278"/>
      <c r="E35" s="278"/>
      <c r="F35" s="278"/>
      <c r="G35" s="278"/>
      <c r="H35" s="279"/>
      <c r="I35" s="82">
        <v>67</v>
      </c>
      <c r="J35" s="347">
        <v>59629927</v>
      </c>
      <c r="K35" s="347">
        <v>59629927</v>
      </c>
      <c r="L35" s="347">
        <v>139852255</v>
      </c>
      <c r="M35" s="348">
        <v>139852255</v>
      </c>
      <c r="N35" s="127"/>
    </row>
    <row r="36" spans="1:14" ht="12.75" customHeight="1">
      <c r="A36" s="240" t="s">
        <v>173</v>
      </c>
      <c r="B36" s="241"/>
      <c r="C36" s="241"/>
      <c r="D36" s="241"/>
      <c r="E36" s="241"/>
      <c r="F36" s="241"/>
      <c r="G36" s="241"/>
      <c r="H36" s="242"/>
      <c r="I36" s="82">
        <v>68</v>
      </c>
      <c r="J36" s="345">
        <f>+J34-J35</f>
        <v>236189468</v>
      </c>
      <c r="K36" s="345">
        <f>+K34-K35</f>
        <v>236189468</v>
      </c>
      <c r="L36" s="345">
        <f>+L34-L35</f>
        <v>163183615</v>
      </c>
      <c r="M36" s="349">
        <f>+M34-M35</f>
        <v>163183615</v>
      </c>
      <c r="N36" s="127"/>
    </row>
    <row r="37" spans="1:14" ht="12.75" customHeight="1">
      <c r="A37" s="240" t="s">
        <v>153</v>
      </c>
      <c r="B37" s="278"/>
      <c r="C37" s="278"/>
      <c r="D37" s="278"/>
      <c r="E37" s="278"/>
      <c r="F37" s="278"/>
      <c r="G37" s="278"/>
      <c r="H37" s="279"/>
      <c r="I37" s="82">
        <v>69</v>
      </c>
      <c r="J37" s="347">
        <v>44710621</v>
      </c>
      <c r="K37" s="347">
        <v>44710621</v>
      </c>
      <c r="L37" s="347">
        <v>32330039</v>
      </c>
      <c r="M37" s="348">
        <v>32330039</v>
      </c>
      <c r="N37" s="127"/>
    </row>
    <row r="38" spans="1:13" ht="12.75" customHeight="1">
      <c r="A38" s="243" t="s">
        <v>154</v>
      </c>
      <c r="B38" s="283"/>
      <c r="C38" s="283"/>
      <c r="D38" s="283"/>
      <c r="E38" s="283"/>
      <c r="F38" s="283"/>
      <c r="G38" s="283"/>
      <c r="H38" s="284"/>
      <c r="I38" s="117">
        <v>70</v>
      </c>
      <c r="J38" s="350">
        <f>+J36-J37</f>
        <v>191478847</v>
      </c>
      <c r="K38" s="350">
        <f>+K36-K37</f>
        <v>191478847</v>
      </c>
      <c r="L38" s="350">
        <f>+L36-L37</f>
        <v>130853576</v>
      </c>
      <c r="M38" s="351">
        <f>+M36-M37</f>
        <v>130853576</v>
      </c>
    </row>
    <row r="39" spans="1:13" ht="12.75">
      <c r="A39" s="235" t="s">
        <v>155</v>
      </c>
      <c r="B39" s="249"/>
      <c r="C39" s="249"/>
      <c r="D39" s="249"/>
      <c r="E39" s="249"/>
      <c r="F39" s="249"/>
      <c r="G39" s="249"/>
      <c r="H39" s="249"/>
      <c r="I39" s="285"/>
      <c r="J39" s="285"/>
      <c r="K39" s="285"/>
      <c r="L39" s="285"/>
      <c r="M39" s="286"/>
    </row>
    <row r="40" spans="1:13" ht="12.75">
      <c r="A40" s="272" t="s">
        <v>176</v>
      </c>
      <c r="B40" s="273"/>
      <c r="C40" s="273"/>
      <c r="D40" s="273"/>
      <c r="E40" s="273"/>
      <c r="F40" s="273"/>
      <c r="G40" s="273"/>
      <c r="H40" s="274"/>
      <c r="I40" s="84">
        <v>71</v>
      </c>
      <c r="J40" s="130">
        <f>J38-J41</f>
        <v>189558860</v>
      </c>
      <c r="K40" s="130">
        <f>K38-K41</f>
        <v>189558860</v>
      </c>
      <c r="L40" s="128">
        <f>L38-L41</f>
        <v>130776183</v>
      </c>
      <c r="M40" s="134">
        <f>M38-M41</f>
        <v>130776183.33</v>
      </c>
    </row>
    <row r="41" spans="1:13" ht="12.75">
      <c r="A41" s="240" t="s">
        <v>177</v>
      </c>
      <c r="B41" s="241"/>
      <c r="C41" s="241"/>
      <c r="D41" s="241"/>
      <c r="E41" s="241"/>
      <c r="F41" s="241"/>
      <c r="G41" s="241"/>
      <c r="H41" s="242"/>
      <c r="I41" s="82">
        <v>72</v>
      </c>
      <c r="J41" s="131">
        <v>1919987</v>
      </c>
      <c r="K41" s="131">
        <v>1919987</v>
      </c>
      <c r="L41" s="129">
        <v>77393</v>
      </c>
      <c r="M41" s="135">
        <v>77392.67</v>
      </c>
    </row>
    <row r="42" spans="1:13" ht="12.75">
      <c r="A42" s="240" t="s">
        <v>178</v>
      </c>
      <c r="B42" s="241"/>
      <c r="C42" s="241"/>
      <c r="D42" s="241"/>
      <c r="E42" s="241"/>
      <c r="F42" s="241"/>
      <c r="G42" s="241"/>
      <c r="H42" s="242"/>
      <c r="I42" s="82">
        <v>73</v>
      </c>
      <c r="J42" s="115"/>
      <c r="K42" s="115"/>
      <c r="L42" s="115"/>
      <c r="M42" s="116"/>
    </row>
    <row r="43" spans="1:13" ht="12.75">
      <c r="A43" s="243" t="s">
        <v>179</v>
      </c>
      <c r="B43" s="244"/>
      <c r="C43" s="244"/>
      <c r="D43" s="244"/>
      <c r="E43" s="244"/>
      <c r="F43" s="244"/>
      <c r="G43" s="244"/>
      <c r="H43" s="245"/>
      <c r="I43" s="85">
        <v>74</v>
      </c>
      <c r="J43" s="113"/>
      <c r="K43" s="113"/>
      <c r="L43" s="113"/>
      <c r="M43" s="114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35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360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359"/>
      <c r="K47" s="5"/>
      <c r="L47" s="359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127"/>
      <c r="K48" s="5"/>
      <c r="L48" s="127"/>
      <c r="M48" s="3"/>
    </row>
    <row r="49" spans="9:12" s="3" customFormat="1" ht="12.75">
      <c r="I49" s="4"/>
      <c r="J49" s="361"/>
      <c r="K49" s="5"/>
      <c r="L49" s="361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</sheetData>
  <sheetProtection/>
  <protectedRanges>
    <protectedRange sqref="F3 I3:J3 J40:M43" name="Range1"/>
    <protectedRange sqref="J9:M38" name="Range1_1"/>
  </protectedRanges>
  <mergeCells count="45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31">
      <selection activeCell="A50" sqref="A50:IV52"/>
    </sheetView>
  </sheetViews>
  <sheetFormatPr defaultColWidth="9.140625" defaultRowHeight="12.75"/>
  <cols>
    <col min="3" max="3" width="6.7109375" style="0" customWidth="1"/>
    <col min="4" max="4" width="5.140625" style="0" customWidth="1"/>
    <col min="5" max="5" width="4.8515625" style="0" customWidth="1"/>
    <col min="7" max="7" width="6.140625" style="0" customWidth="1"/>
    <col min="8" max="8" width="10.8515625" style="0" customWidth="1"/>
    <col min="9" max="9" width="7.00390625" style="0" customWidth="1"/>
    <col min="10" max="10" width="15.28125" style="0" customWidth="1"/>
    <col min="11" max="11" width="13.57421875" style="0" customWidth="1"/>
    <col min="12" max="145" width="9.140625" style="3" customWidth="1"/>
  </cols>
  <sheetData>
    <row r="1" spans="1:11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287" t="s">
        <v>12</v>
      </c>
      <c r="B2" s="288"/>
      <c r="C2" s="288"/>
      <c r="D2" s="288"/>
      <c r="E2" s="288"/>
      <c r="F2" s="288"/>
      <c r="G2" s="288"/>
      <c r="H2" s="288"/>
      <c r="I2" s="288"/>
      <c r="J2" s="289"/>
      <c r="K2" s="290"/>
    </row>
    <row r="3" spans="1:11" ht="15.75">
      <c r="A3" s="88"/>
      <c r="B3" s="89"/>
      <c r="C3" s="89"/>
      <c r="D3" s="89"/>
      <c r="E3" s="89"/>
      <c r="F3" s="89"/>
      <c r="G3" s="89"/>
      <c r="H3" s="89"/>
      <c r="I3" s="89"/>
      <c r="J3" s="90"/>
      <c r="K3" s="86"/>
    </row>
    <row r="4" spans="1:11" ht="12.75">
      <c r="A4" s="91"/>
      <c r="B4" s="92"/>
      <c r="C4" s="86"/>
      <c r="D4" s="291" t="s">
        <v>61</v>
      </c>
      <c r="E4" s="292"/>
      <c r="F4" s="93" t="s">
        <v>201</v>
      </c>
      <c r="G4" s="94" t="s">
        <v>40</v>
      </c>
      <c r="H4" s="93" t="s">
        <v>202</v>
      </c>
      <c r="I4" s="95"/>
      <c r="J4" s="87"/>
      <c r="K4" s="86"/>
    </row>
    <row r="5" spans="1:11" ht="22.5" customHeight="1">
      <c r="A5" s="293"/>
      <c r="B5" s="293"/>
      <c r="C5" s="293"/>
      <c r="D5" s="293"/>
      <c r="E5" s="293"/>
      <c r="F5" s="293"/>
      <c r="G5" s="96"/>
      <c r="H5" s="96"/>
      <c r="I5" s="96"/>
      <c r="J5" s="211"/>
      <c r="K5" s="212"/>
    </row>
    <row r="6" spans="1:11" ht="12.75" customHeight="1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6"/>
    </row>
    <row r="7" spans="1:11" ht="24" thickBot="1">
      <c r="A7" s="297" t="s">
        <v>13</v>
      </c>
      <c r="B7" s="297"/>
      <c r="C7" s="297"/>
      <c r="D7" s="297"/>
      <c r="E7" s="297"/>
      <c r="F7" s="297"/>
      <c r="G7" s="297"/>
      <c r="H7" s="297"/>
      <c r="I7" s="97" t="s">
        <v>186</v>
      </c>
      <c r="J7" s="98" t="s">
        <v>77</v>
      </c>
      <c r="K7" s="98" t="s">
        <v>78</v>
      </c>
    </row>
    <row r="8" spans="1:11" ht="12.75">
      <c r="A8" s="298">
        <v>1</v>
      </c>
      <c r="B8" s="298"/>
      <c r="C8" s="298"/>
      <c r="D8" s="298"/>
      <c r="E8" s="298"/>
      <c r="F8" s="298"/>
      <c r="G8" s="298"/>
      <c r="H8" s="298"/>
      <c r="I8" s="99">
        <v>2</v>
      </c>
      <c r="J8" s="100" t="s">
        <v>59</v>
      </c>
      <c r="K8" s="100" t="s">
        <v>60</v>
      </c>
    </row>
    <row r="9" spans="1:11" ht="12.75">
      <c r="A9" s="299" t="s">
        <v>14</v>
      </c>
      <c r="B9" s="300"/>
      <c r="C9" s="300"/>
      <c r="D9" s="300"/>
      <c r="E9" s="300"/>
      <c r="F9" s="300"/>
      <c r="G9" s="300"/>
      <c r="H9" s="300"/>
      <c r="I9" s="301"/>
      <c r="J9" s="301"/>
      <c r="K9" s="302"/>
    </row>
    <row r="10" spans="1:11" ht="12.75">
      <c r="A10" s="303" t="s">
        <v>125</v>
      </c>
      <c r="B10" s="304"/>
      <c r="C10" s="304"/>
      <c r="D10" s="304"/>
      <c r="E10" s="304"/>
      <c r="F10" s="304"/>
      <c r="G10" s="304"/>
      <c r="H10" s="304"/>
      <c r="I10" s="101">
        <v>75</v>
      </c>
      <c r="J10" s="161">
        <v>236189468</v>
      </c>
      <c r="K10" s="124">
        <v>163183615</v>
      </c>
    </row>
    <row r="11" spans="1:11" ht="12.75">
      <c r="A11" s="303" t="s">
        <v>126</v>
      </c>
      <c r="B11" s="305"/>
      <c r="C11" s="305"/>
      <c r="D11" s="305"/>
      <c r="E11" s="305"/>
      <c r="F11" s="305"/>
      <c r="G11" s="305"/>
      <c r="H11" s="306"/>
      <c r="I11" s="101">
        <v>76</v>
      </c>
      <c r="J11" s="161">
        <v>59629927</v>
      </c>
      <c r="K11" s="124">
        <v>139852255</v>
      </c>
    </row>
    <row r="12" spans="1:11" ht="12.75">
      <c r="A12" s="303" t="s">
        <v>127</v>
      </c>
      <c r="B12" s="304"/>
      <c r="C12" s="304"/>
      <c r="D12" s="304"/>
      <c r="E12" s="304"/>
      <c r="F12" s="304"/>
      <c r="G12" s="304"/>
      <c r="H12" s="304"/>
      <c r="I12" s="101">
        <v>77</v>
      </c>
      <c r="J12" s="161">
        <v>16469418</v>
      </c>
      <c r="K12" s="124">
        <v>18761145</v>
      </c>
    </row>
    <row r="13" spans="1:11" ht="25.5" customHeight="1">
      <c r="A13" s="303" t="s">
        <v>128</v>
      </c>
      <c r="B13" s="304"/>
      <c r="C13" s="304"/>
      <c r="D13" s="304"/>
      <c r="E13" s="304"/>
      <c r="F13" s="304"/>
      <c r="G13" s="304"/>
      <c r="H13" s="304"/>
      <c r="I13" s="101">
        <v>78</v>
      </c>
      <c r="J13" s="161">
        <v>0</v>
      </c>
      <c r="K13" s="124">
        <v>0</v>
      </c>
    </row>
    <row r="14" spans="1:11" ht="12.75">
      <c r="A14" s="303" t="s">
        <v>129</v>
      </c>
      <c r="B14" s="304"/>
      <c r="C14" s="304"/>
      <c r="D14" s="304"/>
      <c r="E14" s="304"/>
      <c r="F14" s="304"/>
      <c r="G14" s="304"/>
      <c r="H14" s="304"/>
      <c r="I14" s="101">
        <v>79</v>
      </c>
      <c r="J14" s="161">
        <v>129001</v>
      </c>
      <c r="K14" s="124">
        <v>191865</v>
      </c>
    </row>
    <row r="15" spans="1:11" ht="12.75">
      <c r="A15" s="303" t="s">
        <v>130</v>
      </c>
      <c r="B15" s="304"/>
      <c r="C15" s="304"/>
      <c r="D15" s="304"/>
      <c r="E15" s="304"/>
      <c r="F15" s="304"/>
      <c r="G15" s="304"/>
      <c r="H15" s="304"/>
      <c r="I15" s="101">
        <v>80</v>
      </c>
      <c r="J15" s="161">
        <v>-355870833</v>
      </c>
      <c r="K15" s="124">
        <v>-394922101</v>
      </c>
    </row>
    <row r="16" spans="1:11" ht="12.75">
      <c r="A16" s="303" t="s">
        <v>131</v>
      </c>
      <c r="B16" s="304"/>
      <c r="C16" s="304"/>
      <c r="D16" s="304"/>
      <c r="E16" s="304"/>
      <c r="F16" s="304"/>
      <c r="G16" s="304"/>
      <c r="H16" s="304"/>
      <c r="I16" s="101">
        <v>81</v>
      </c>
      <c r="J16" s="161">
        <v>131363992</v>
      </c>
      <c r="K16" s="124">
        <v>558612038</v>
      </c>
    </row>
    <row r="17" spans="1:11" ht="12.75">
      <c r="A17" s="307" t="s">
        <v>164</v>
      </c>
      <c r="B17" s="308"/>
      <c r="C17" s="308"/>
      <c r="D17" s="308"/>
      <c r="E17" s="308"/>
      <c r="F17" s="308"/>
      <c r="G17" s="308"/>
      <c r="H17" s="309"/>
      <c r="I17" s="101">
        <v>82</v>
      </c>
      <c r="J17" s="161">
        <v>4779360</v>
      </c>
      <c r="K17" s="124">
        <v>180201929</v>
      </c>
    </row>
    <row r="18" spans="1:11" ht="26.25" customHeight="1">
      <c r="A18" s="307" t="s">
        <v>124</v>
      </c>
      <c r="B18" s="308"/>
      <c r="C18" s="308"/>
      <c r="D18" s="308"/>
      <c r="E18" s="308"/>
      <c r="F18" s="308"/>
      <c r="G18" s="308"/>
      <c r="H18" s="309"/>
      <c r="I18" s="101">
        <v>83</v>
      </c>
      <c r="J18" s="161">
        <v>122273853</v>
      </c>
      <c r="K18" s="124">
        <v>164950213</v>
      </c>
    </row>
    <row r="19" spans="1:11" ht="25.5" customHeight="1">
      <c r="A19" s="307" t="s">
        <v>183</v>
      </c>
      <c r="B19" s="308"/>
      <c r="C19" s="308"/>
      <c r="D19" s="308"/>
      <c r="E19" s="308"/>
      <c r="F19" s="308"/>
      <c r="G19" s="308"/>
      <c r="H19" s="309"/>
      <c r="I19" s="101">
        <v>84</v>
      </c>
      <c r="J19" s="161">
        <v>-121946802</v>
      </c>
      <c r="K19" s="124">
        <v>7022556</v>
      </c>
    </row>
    <row r="20" spans="1:11" ht="12.75">
      <c r="A20" s="307" t="s">
        <v>132</v>
      </c>
      <c r="B20" s="308"/>
      <c r="C20" s="308"/>
      <c r="D20" s="308"/>
      <c r="E20" s="308"/>
      <c r="F20" s="308"/>
      <c r="G20" s="308"/>
      <c r="H20" s="309"/>
      <c r="I20" s="101">
        <v>85</v>
      </c>
      <c r="J20" s="161">
        <v>-2131807785</v>
      </c>
      <c r="K20" s="124">
        <v>-822396325</v>
      </c>
    </row>
    <row r="21" spans="1:11" ht="24.75" customHeight="1">
      <c r="A21" s="307" t="s">
        <v>133</v>
      </c>
      <c r="B21" s="308"/>
      <c r="C21" s="308"/>
      <c r="D21" s="308"/>
      <c r="E21" s="308"/>
      <c r="F21" s="308"/>
      <c r="G21" s="308"/>
      <c r="H21" s="309"/>
      <c r="I21" s="101">
        <v>86</v>
      </c>
      <c r="J21" s="161">
        <v>0</v>
      </c>
      <c r="K21" s="124">
        <v>0</v>
      </c>
    </row>
    <row r="22" spans="1:11" ht="25.5" customHeight="1">
      <c r="A22" s="307" t="s">
        <v>134</v>
      </c>
      <c r="B22" s="308"/>
      <c r="C22" s="308"/>
      <c r="D22" s="308"/>
      <c r="E22" s="308"/>
      <c r="F22" s="308"/>
      <c r="G22" s="308"/>
      <c r="H22" s="309"/>
      <c r="I22" s="101">
        <v>87</v>
      </c>
      <c r="J22" s="161">
        <v>179409687</v>
      </c>
      <c r="K22" s="124">
        <v>-474394545</v>
      </c>
    </row>
    <row r="23" spans="1:11" ht="36.75" customHeight="1">
      <c r="A23" s="307" t="s">
        <v>174</v>
      </c>
      <c r="B23" s="308"/>
      <c r="C23" s="308"/>
      <c r="D23" s="308"/>
      <c r="E23" s="308"/>
      <c r="F23" s="308"/>
      <c r="G23" s="308"/>
      <c r="H23" s="309"/>
      <c r="I23" s="101">
        <v>88</v>
      </c>
      <c r="J23" s="161">
        <v>4395138</v>
      </c>
      <c r="K23" s="124">
        <v>0</v>
      </c>
    </row>
    <row r="24" spans="1:11" ht="12.75">
      <c r="A24" s="307" t="s">
        <v>135</v>
      </c>
      <c r="B24" s="308"/>
      <c r="C24" s="308"/>
      <c r="D24" s="308"/>
      <c r="E24" s="308"/>
      <c r="F24" s="308"/>
      <c r="G24" s="308"/>
      <c r="H24" s="309"/>
      <c r="I24" s="101">
        <v>89</v>
      </c>
      <c r="J24" s="161">
        <v>274647</v>
      </c>
      <c r="K24" s="124">
        <v>-151226</v>
      </c>
    </row>
    <row r="25" spans="1:11" ht="12.75">
      <c r="A25" s="307" t="s">
        <v>136</v>
      </c>
      <c r="B25" s="308"/>
      <c r="C25" s="308"/>
      <c r="D25" s="308"/>
      <c r="E25" s="308"/>
      <c r="F25" s="308"/>
      <c r="G25" s="308"/>
      <c r="H25" s="309"/>
      <c r="I25" s="101">
        <v>90</v>
      </c>
      <c r="J25" s="161">
        <v>-818750667</v>
      </c>
      <c r="K25" s="124">
        <v>-919880765</v>
      </c>
    </row>
    <row r="26" spans="1:11" ht="12.75">
      <c r="A26" s="307" t="s">
        <v>137</v>
      </c>
      <c r="B26" s="308"/>
      <c r="C26" s="308"/>
      <c r="D26" s="308"/>
      <c r="E26" s="308"/>
      <c r="F26" s="308"/>
      <c r="G26" s="308"/>
      <c r="H26" s="309"/>
      <c r="I26" s="101">
        <v>91</v>
      </c>
      <c r="J26" s="161">
        <v>-390533860</v>
      </c>
      <c r="K26" s="124">
        <v>39186004</v>
      </c>
    </row>
    <row r="27" spans="1:11" ht="12.75">
      <c r="A27" s="307" t="s">
        <v>138</v>
      </c>
      <c r="B27" s="308"/>
      <c r="C27" s="308"/>
      <c r="D27" s="308"/>
      <c r="E27" s="308"/>
      <c r="F27" s="308"/>
      <c r="G27" s="308"/>
      <c r="H27" s="309"/>
      <c r="I27" s="101">
        <v>92</v>
      </c>
      <c r="J27" s="161">
        <v>1365575507</v>
      </c>
      <c r="K27" s="124">
        <v>-85897776</v>
      </c>
    </row>
    <row r="28" spans="1:11" ht="12.75">
      <c r="A28" s="310" t="s">
        <v>139</v>
      </c>
      <c r="B28" s="308"/>
      <c r="C28" s="308"/>
      <c r="D28" s="308"/>
      <c r="E28" s="308"/>
      <c r="F28" s="308"/>
      <c r="G28" s="308"/>
      <c r="H28" s="309"/>
      <c r="I28" s="101">
        <v>93</v>
      </c>
      <c r="J28" s="162">
        <f>SUM(J10:J27)</f>
        <v>-1698419949</v>
      </c>
      <c r="K28" s="124">
        <f>SUM(K10:K27)</f>
        <v>-1425681118</v>
      </c>
    </row>
    <row r="29" spans="1:11" ht="12.75">
      <c r="A29" s="311" t="s">
        <v>15</v>
      </c>
      <c r="B29" s="312"/>
      <c r="C29" s="312"/>
      <c r="D29" s="312"/>
      <c r="E29" s="312"/>
      <c r="F29" s="312"/>
      <c r="G29" s="312"/>
      <c r="H29" s="313"/>
      <c r="I29" s="102"/>
      <c r="J29" s="103"/>
      <c r="K29" s="125"/>
    </row>
    <row r="30" spans="1:11" ht="12.75">
      <c r="A30" s="307" t="s">
        <v>143</v>
      </c>
      <c r="B30" s="308"/>
      <c r="C30" s="308"/>
      <c r="D30" s="308"/>
      <c r="E30" s="308"/>
      <c r="F30" s="308"/>
      <c r="G30" s="308"/>
      <c r="H30" s="309"/>
      <c r="I30" s="101">
        <v>94</v>
      </c>
      <c r="J30" s="161">
        <v>-266888998</v>
      </c>
      <c r="K30" s="124">
        <v>-15219649</v>
      </c>
    </row>
    <row r="31" spans="1:11" ht="24.75" customHeight="1">
      <c r="A31" s="307" t="s">
        <v>144</v>
      </c>
      <c r="B31" s="308"/>
      <c r="C31" s="308"/>
      <c r="D31" s="308"/>
      <c r="E31" s="308"/>
      <c r="F31" s="308"/>
      <c r="G31" s="308"/>
      <c r="H31" s="309"/>
      <c r="I31" s="101">
        <v>95</v>
      </c>
      <c r="J31" s="161">
        <v>-4209253</v>
      </c>
      <c r="K31" s="124">
        <v>-3139420</v>
      </c>
    </row>
    <row r="32" spans="1:11" ht="24.75" customHeight="1">
      <c r="A32" s="307" t="s">
        <v>145</v>
      </c>
      <c r="B32" s="308"/>
      <c r="C32" s="308"/>
      <c r="D32" s="308"/>
      <c r="E32" s="308"/>
      <c r="F32" s="308"/>
      <c r="G32" s="308"/>
      <c r="H32" s="309"/>
      <c r="I32" s="101">
        <v>96</v>
      </c>
      <c r="J32" s="161">
        <v>-383401</v>
      </c>
      <c r="K32" s="124">
        <v>23887110</v>
      </c>
    </row>
    <row r="33" spans="1:11" ht="12.75">
      <c r="A33" s="307" t="s">
        <v>146</v>
      </c>
      <c r="B33" s="308"/>
      <c r="C33" s="308"/>
      <c r="D33" s="308"/>
      <c r="E33" s="308"/>
      <c r="F33" s="308"/>
      <c r="G33" s="308"/>
      <c r="H33" s="309"/>
      <c r="I33" s="101">
        <v>97</v>
      </c>
      <c r="J33" s="161">
        <v>8460</v>
      </c>
      <c r="K33" s="124">
        <v>28101</v>
      </c>
    </row>
    <row r="34" spans="1:11" ht="12.75">
      <c r="A34" s="307" t="s">
        <v>147</v>
      </c>
      <c r="B34" s="308"/>
      <c r="C34" s="308"/>
      <c r="D34" s="308"/>
      <c r="E34" s="308"/>
      <c r="F34" s="308"/>
      <c r="G34" s="308"/>
      <c r="H34" s="309"/>
      <c r="I34" s="101">
        <v>98</v>
      </c>
      <c r="J34" s="161">
        <v>0</v>
      </c>
      <c r="K34" s="124">
        <v>0</v>
      </c>
    </row>
    <row r="35" spans="1:11" ht="12.75">
      <c r="A35" s="310" t="s">
        <v>148</v>
      </c>
      <c r="B35" s="308"/>
      <c r="C35" s="308"/>
      <c r="D35" s="308"/>
      <c r="E35" s="308"/>
      <c r="F35" s="308"/>
      <c r="G35" s="308"/>
      <c r="H35" s="309"/>
      <c r="I35" s="101">
        <v>99</v>
      </c>
      <c r="J35" s="162">
        <f>SUM(J30:J34)</f>
        <v>-271473192</v>
      </c>
      <c r="K35" s="124">
        <f>SUM(K30:K34)</f>
        <v>5556142</v>
      </c>
    </row>
    <row r="36" spans="1:11" ht="12.75">
      <c r="A36" s="311" t="s">
        <v>16</v>
      </c>
      <c r="B36" s="312"/>
      <c r="C36" s="312"/>
      <c r="D36" s="312"/>
      <c r="E36" s="312"/>
      <c r="F36" s="312"/>
      <c r="G36" s="312"/>
      <c r="H36" s="313"/>
      <c r="I36" s="102"/>
      <c r="J36" s="103"/>
      <c r="K36" s="125"/>
    </row>
    <row r="37" spans="1:11" ht="12.75">
      <c r="A37" s="307" t="s">
        <v>140</v>
      </c>
      <c r="B37" s="308"/>
      <c r="C37" s="308"/>
      <c r="D37" s="308"/>
      <c r="E37" s="308"/>
      <c r="F37" s="308"/>
      <c r="G37" s="308"/>
      <c r="H37" s="309"/>
      <c r="I37" s="101">
        <v>100</v>
      </c>
      <c r="J37" s="160">
        <v>-359412898</v>
      </c>
      <c r="K37" s="124">
        <v>-527913680</v>
      </c>
    </row>
    <row r="38" spans="1:11" ht="12.75">
      <c r="A38" s="307" t="s">
        <v>141</v>
      </c>
      <c r="B38" s="308"/>
      <c r="C38" s="308"/>
      <c r="D38" s="308"/>
      <c r="E38" s="308"/>
      <c r="F38" s="308"/>
      <c r="G38" s="308"/>
      <c r="H38" s="309"/>
      <c r="I38" s="101">
        <v>101</v>
      </c>
      <c r="J38" s="160">
        <v>0</v>
      </c>
      <c r="K38" s="124">
        <v>0</v>
      </c>
    </row>
    <row r="39" spans="1:11" ht="12.75">
      <c r="A39" s="307" t="s">
        <v>142</v>
      </c>
      <c r="B39" s="308"/>
      <c r="C39" s="308"/>
      <c r="D39" s="308"/>
      <c r="E39" s="308"/>
      <c r="F39" s="308"/>
      <c r="G39" s="308"/>
      <c r="H39" s="309"/>
      <c r="I39" s="101">
        <v>102</v>
      </c>
      <c r="J39" s="160">
        <v>0</v>
      </c>
      <c r="K39" s="124">
        <v>28635121</v>
      </c>
    </row>
    <row r="40" spans="1:11" ht="12.75">
      <c r="A40" s="307" t="s">
        <v>149</v>
      </c>
      <c r="B40" s="308"/>
      <c r="C40" s="308"/>
      <c r="D40" s="308"/>
      <c r="E40" s="308"/>
      <c r="F40" s="308"/>
      <c r="G40" s="308"/>
      <c r="H40" s="309"/>
      <c r="I40" s="101">
        <v>103</v>
      </c>
      <c r="J40" s="160">
        <v>0</v>
      </c>
      <c r="K40" s="124">
        <v>0</v>
      </c>
    </row>
    <row r="41" spans="1:11" ht="12.75">
      <c r="A41" s="307" t="s">
        <v>150</v>
      </c>
      <c r="B41" s="308"/>
      <c r="C41" s="308"/>
      <c r="D41" s="308"/>
      <c r="E41" s="308"/>
      <c r="F41" s="308"/>
      <c r="G41" s="308"/>
      <c r="H41" s="309"/>
      <c r="I41" s="101">
        <v>104</v>
      </c>
      <c r="J41" s="160">
        <v>0</v>
      </c>
      <c r="K41" s="124">
        <v>0</v>
      </c>
    </row>
    <row r="42" spans="1:11" ht="12.75">
      <c r="A42" s="307" t="s">
        <v>151</v>
      </c>
      <c r="B42" s="308"/>
      <c r="C42" s="308"/>
      <c r="D42" s="308"/>
      <c r="E42" s="308"/>
      <c r="F42" s="308"/>
      <c r="G42" s="308"/>
      <c r="H42" s="309"/>
      <c r="I42" s="101">
        <v>105</v>
      </c>
      <c r="J42" s="160">
        <v>0</v>
      </c>
      <c r="K42" s="124">
        <v>0</v>
      </c>
    </row>
    <row r="43" spans="1:11" ht="12.75">
      <c r="A43" s="310" t="s">
        <v>152</v>
      </c>
      <c r="B43" s="314"/>
      <c r="C43" s="314"/>
      <c r="D43" s="314"/>
      <c r="E43" s="314"/>
      <c r="F43" s="314"/>
      <c r="G43" s="314"/>
      <c r="H43" s="315"/>
      <c r="I43" s="101">
        <v>106</v>
      </c>
      <c r="J43" s="126">
        <f>SUM(J37:J42)</f>
        <v>-359412898</v>
      </c>
      <c r="K43" s="126">
        <f>SUM(K37:K42)</f>
        <v>-499278559</v>
      </c>
    </row>
    <row r="44" spans="1:11" ht="12.75">
      <c r="A44" s="307" t="s">
        <v>165</v>
      </c>
      <c r="B44" s="316"/>
      <c r="C44" s="316"/>
      <c r="D44" s="316"/>
      <c r="E44" s="316"/>
      <c r="F44" s="316"/>
      <c r="G44" s="316"/>
      <c r="H44" s="316"/>
      <c r="I44" s="101">
        <v>107</v>
      </c>
      <c r="J44" s="160">
        <v>0</v>
      </c>
      <c r="K44" s="124">
        <f>K35</f>
        <v>5556142</v>
      </c>
    </row>
    <row r="45" spans="1:11" ht="12.75">
      <c r="A45" s="307" t="s">
        <v>166</v>
      </c>
      <c r="B45" s="316"/>
      <c r="C45" s="316"/>
      <c r="D45" s="316"/>
      <c r="E45" s="316"/>
      <c r="F45" s="316"/>
      <c r="G45" s="316"/>
      <c r="H45" s="316"/>
      <c r="I45" s="101">
        <v>108</v>
      </c>
      <c r="J45" s="160">
        <f>SUM(J28,J35,J43)</f>
        <v>-2329306039</v>
      </c>
      <c r="K45" s="124">
        <f>SUM(K28,K43)</f>
        <v>-1924959677</v>
      </c>
    </row>
    <row r="46" spans="1:11" ht="12.75">
      <c r="A46" s="307" t="s">
        <v>17</v>
      </c>
      <c r="B46" s="316"/>
      <c r="C46" s="316"/>
      <c r="D46" s="316"/>
      <c r="E46" s="316"/>
      <c r="F46" s="316"/>
      <c r="G46" s="316"/>
      <c r="H46" s="316"/>
      <c r="I46" s="101">
        <v>109</v>
      </c>
      <c r="J46" s="160">
        <v>8904999639</v>
      </c>
      <c r="K46" s="124">
        <v>7995774143</v>
      </c>
    </row>
    <row r="47" spans="1:11" ht="12.75">
      <c r="A47" s="307" t="s">
        <v>18</v>
      </c>
      <c r="B47" s="316"/>
      <c r="C47" s="316"/>
      <c r="D47" s="316"/>
      <c r="E47" s="316"/>
      <c r="F47" s="316"/>
      <c r="G47" s="316"/>
      <c r="H47" s="316"/>
      <c r="I47" s="101">
        <v>110</v>
      </c>
      <c r="J47" s="160">
        <v>-2329306039</v>
      </c>
      <c r="K47" s="124">
        <v>107411143</v>
      </c>
    </row>
    <row r="48" spans="1:11" ht="12.75">
      <c r="A48" s="307" t="s">
        <v>19</v>
      </c>
      <c r="B48" s="316"/>
      <c r="C48" s="316"/>
      <c r="D48" s="316"/>
      <c r="E48" s="316"/>
      <c r="F48" s="316"/>
      <c r="G48" s="316"/>
      <c r="H48" s="316"/>
      <c r="I48" s="101">
        <v>111</v>
      </c>
      <c r="J48" s="160">
        <v>0</v>
      </c>
      <c r="K48" s="124">
        <v>-2026814678</v>
      </c>
    </row>
    <row r="49" spans="1:11" ht="12.75">
      <c r="A49" s="317" t="s">
        <v>20</v>
      </c>
      <c r="B49" s="318"/>
      <c r="C49" s="318"/>
      <c r="D49" s="318"/>
      <c r="E49" s="318"/>
      <c r="F49" s="318"/>
      <c r="G49" s="318"/>
      <c r="H49" s="318"/>
      <c r="I49" s="104">
        <v>112</v>
      </c>
      <c r="J49" s="164">
        <v>6575693600</v>
      </c>
      <c r="K49" s="165">
        <v>6076370608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163"/>
      <c r="K50" s="16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136"/>
      <c r="K51" s="136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136"/>
      <c r="K52" s="136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J10:K28 H4 F4 J30:K35 J37:K42 J44:K49" name="Range1"/>
    <protectedRange sqref="J43:K43" name="Range1_1"/>
  </protectedRanges>
  <mergeCells count="48"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A5:F5"/>
    <mergeCell ref="J5:K5"/>
  </mergeCells>
  <conditionalFormatting sqref="H4">
    <cfRule type="cellIs" priority="1" dxfId="1" operator="lessThan" stopIfTrue="1">
      <formula>#REF!</formula>
    </cfRule>
  </conditionalFormatting>
  <printOptions/>
  <pageMargins left="0.75" right="0.75" top="1" bottom="1" header="0.5" footer="0.5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J31" sqref="J31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4" width="12.7109375" style="3" bestFit="1" customWidth="1"/>
    <col min="15" max="176" width="9.140625" style="3" customWidth="1"/>
  </cols>
  <sheetData>
    <row r="1" spans="1:13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 customHeight="1">
      <c r="A2" s="319" t="s">
        <v>21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290"/>
    </row>
    <row r="3" spans="1:13" ht="8.2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6"/>
    </row>
    <row r="4" spans="1:13" ht="15.75" customHeight="1">
      <c r="A4" s="91"/>
      <c r="B4" s="92"/>
      <c r="C4" s="105"/>
      <c r="D4" s="106" t="s">
        <v>58</v>
      </c>
      <c r="E4" s="93" t="s">
        <v>231</v>
      </c>
      <c r="F4" s="94" t="s">
        <v>40</v>
      </c>
      <c r="G4" s="93" t="s">
        <v>230</v>
      </c>
      <c r="H4" s="107"/>
      <c r="I4" s="95"/>
      <c r="J4" s="87"/>
      <c r="K4" s="87"/>
      <c r="L4" s="87"/>
      <c r="M4" s="86"/>
    </row>
    <row r="5" spans="1:13" ht="12.75">
      <c r="A5" s="321"/>
      <c r="B5" s="322"/>
      <c r="C5" s="322"/>
      <c r="D5" s="322"/>
      <c r="E5" s="322"/>
      <c r="F5" s="323"/>
      <c r="G5" s="323"/>
      <c r="H5" s="96"/>
      <c r="I5" s="96"/>
      <c r="J5" s="211"/>
      <c r="K5" s="211"/>
      <c r="L5" s="211"/>
      <c r="M5" s="212"/>
    </row>
    <row r="6" spans="1:13" ht="13.5" customHeight="1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6"/>
    </row>
    <row r="7" spans="1:13" ht="24" thickBot="1">
      <c r="A7" s="297" t="s">
        <v>13</v>
      </c>
      <c r="B7" s="297"/>
      <c r="C7" s="297"/>
      <c r="D7" s="297"/>
      <c r="E7" s="297"/>
      <c r="F7" s="297"/>
      <c r="G7" s="297"/>
      <c r="H7" s="297"/>
      <c r="I7" s="97" t="s">
        <v>186</v>
      </c>
      <c r="J7" s="98" t="s">
        <v>77</v>
      </c>
      <c r="K7" s="98" t="s">
        <v>194</v>
      </c>
      <c r="L7" s="98" t="s">
        <v>195</v>
      </c>
      <c r="M7" s="98" t="s">
        <v>78</v>
      </c>
    </row>
    <row r="8" spans="1:13" ht="33.75">
      <c r="A8" s="324"/>
      <c r="B8" s="324"/>
      <c r="C8" s="324"/>
      <c r="D8" s="324"/>
      <c r="E8" s="324"/>
      <c r="F8" s="324"/>
      <c r="G8" s="324"/>
      <c r="H8" s="324"/>
      <c r="I8" s="100"/>
      <c r="J8" s="100" t="s">
        <v>196</v>
      </c>
      <c r="K8" s="100"/>
      <c r="L8" s="100"/>
      <c r="M8" s="100"/>
    </row>
    <row r="9" spans="1:14" ht="12.75">
      <c r="A9" s="307" t="s">
        <v>22</v>
      </c>
      <c r="B9" s="316"/>
      <c r="C9" s="316"/>
      <c r="D9" s="316"/>
      <c r="E9" s="316"/>
      <c r="F9" s="316"/>
      <c r="G9" s="316"/>
      <c r="H9" s="316"/>
      <c r="I9" s="101">
        <v>113</v>
      </c>
      <c r="J9" s="352">
        <v>1698417500</v>
      </c>
      <c r="K9" s="352"/>
      <c r="L9" s="352"/>
      <c r="M9" s="353">
        <f>J9+K9-L9</f>
        <v>1698417500</v>
      </c>
      <c r="N9" s="127"/>
    </row>
    <row r="10" spans="1:14" ht="12.75">
      <c r="A10" s="307" t="s">
        <v>23</v>
      </c>
      <c r="B10" s="316"/>
      <c r="C10" s="316"/>
      <c r="D10" s="316"/>
      <c r="E10" s="316"/>
      <c r="F10" s="316"/>
      <c r="G10" s="316"/>
      <c r="H10" s="316"/>
      <c r="I10" s="101">
        <v>114</v>
      </c>
      <c r="J10" s="354">
        <v>1801943282</v>
      </c>
      <c r="K10" s="354"/>
      <c r="L10" s="354"/>
      <c r="M10" s="353">
        <f aca="true" t="shared" si="0" ref="M10:M24">J10+K10-L10</f>
        <v>1801943282</v>
      </c>
      <c r="N10" s="127"/>
    </row>
    <row r="11" spans="1:14" ht="12.75">
      <c r="A11" s="307" t="s">
        <v>24</v>
      </c>
      <c r="B11" s="316"/>
      <c r="C11" s="316"/>
      <c r="D11" s="316"/>
      <c r="E11" s="316"/>
      <c r="F11" s="316"/>
      <c r="G11" s="316"/>
      <c r="H11" s="316"/>
      <c r="I11" s="101">
        <v>115</v>
      </c>
      <c r="J11" s="354">
        <v>216619601</v>
      </c>
      <c r="K11" s="354"/>
      <c r="L11" s="354"/>
      <c r="M11" s="353">
        <f t="shared" si="0"/>
        <v>216619601</v>
      </c>
      <c r="N11" s="127"/>
    </row>
    <row r="12" spans="1:14" ht="12.75">
      <c r="A12" s="307" t="s">
        <v>25</v>
      </c>
      <c r="B12" s="316"/>
      <c r="C12" s="316"/>
      <c r="D12" s="316"/>
      <c r="E12" s="316"/>
      <c r="F12" s="316"/>
      <c r="G12" s="316"/>
      <c r="H12" s="316"/>
      <c r="I12" s="101">
        <v>116</v>
      </c>
      <c r="J12" s="354">
        <v>1233389118</v>
      </c>
      <c r="K12" s="162">
        <v>702220661</v>
      </c>
      <c r="L12" s="162">
        <v>-76119</v>
      </c>
      <c r="M12" s="353">
        <f t="shared" si="0"/>
        <v>1935685898</v>
      </c>
      <c r="N12" s="127"/>
    </row>
    <row r="13" spans="1:14" ht="12.75">
      <c r="A13" s="307" t="s">
        <v>26</v>
      </c>
      <c r="B13" s="316"/>
      <c r="C13" s="316"/>
      <c r="D13" s="316"/>
      <c r="E13" s="316"/>
      <c r="F13" s="316"/>
      <c r="G13" s="316"/>
      <c r="H13" s="316"/>
      <c r="I13" s="101">
        <v>117</v>
      </c>
      <c r="J13" s="354">
        <v>702220661</v>
      </c>
      <c r="K13" s="162">
        <v>130776183</v>
      </c>
      <c r="L13" s="162">
        <v>702220661</v>
      </c>
      <c r="M13" s="353">
        <f t="shared" si="0"/>
        <v>130776183</v>
      </c>
      <c r="N13" s="127"/>
    </row>
    <row r="14" spans="1:14" ht="12.75">
      <c r="A14" s="307" t="s">
        <v>27</v>
      </c>
      <c r="B14" s="316"/>
      <c r="C14" s="316"/>
      <c r="D14" s="316"/>
      <c r="E14" s="316"/>
      <c r="F14" s="316"/>
      <c r="G14" s="316"/>
      <c r="H14" s="316"/>
      <c r="I14" s="101">
        <v>118</v>
      </c>
      <c r="J14" s="354">
        <v>5628386</v>
      </c>
      <c r="K14" s="162"/>
      <c r="L14" s="162">
        <v>76804</v>
      </c>
      <c r="M14" s="353">
        <f t="shared" si="0"/>
        <v>5551582</v>
      </c>
      <c r="N14" s="127"/>
    </row>
    <row r="15" spans="1:14" ht="12.75">
      <c r="A15" s="307" t="s">
        <v>28</v>
      </c>
      <c r="B15" s="316"/>
      <c r="C15" s="316"/>
      <c r="D15" s="316"/>
      <c r="E15" s="316"/>
      <c r="F15" s="316"/>
      <c r="G15" s="316"/>
      <c r="H15" s="316"/>
      <c r="I15" s="101">
        <v>119</v>
      </c>
      <c r="J15" s="354"/>
      <c r="K15" s="162"/>
      <c r="L15" s="162"/>
      <c r="M15" s="353">
        <f t="shared" si="0"/>
        <v>0</v>
      </c>
      <c r="N15" s="127"/>
    </row>
    <row r="16" spans="1:14" ht="12.75">
      <c r="A16" s="307" t="s">
        <v>29</v>
      </c>
      <c r="B16" s="316"/>
      <c r="C16" s="316"/>
      <c r="D16" s="316"/>
      <c r="E16" s="316"/>
      <c r="F16" s="316"/>
      <c r="G16" s="316"/>
      <c r="H16" s="316"/>
      <c r="I16" s="101">
        <v>120</v>
      </c>
      <c r="J16" s="354">
        <v>-4791494</v>
      </c>
      <c r="K16" s="162">
        <v>32849134</v>
      </c>
      <c r="L16" s="162"/>
      <c r="M16" s="353">
        <f t="shared" si="0"/>
        <v>28057640</v>
      </c>
      <c r="N16" s="127"/>
    </row>
    <row r="17" spans="1:14" ht="12.75">
      <c r="A17" s="307" t="s">
        <v>30</v>
      </c>
      <c r="B17" s="316"/>
      <c r="C17" s="316"/>
      <c r="D17" s="316"/>
      <c r="E17" s="316"/>
      <c r="F17" s="316"/>
      <c r="G17" s="316"/>
      <c r="H17" s="316"/>
      <c r="I17" s="101">
        <v>121</v>
      </c>
      <c r="J17" s="354"/>
      <c r="K17" s="354"/>
      <c r="L17" s="354"/>
      <c r="M17" s="353">
        <f t="shared" si="0"/>
        <v>0</v>
      </c>
      <c r="N17" s="127"/>
    </row>
    <row r="18" spans="1:14" ht="12.75">
      <c r="A18" s="310" t="s">
        <v>180</v>
      </c>
      <c r="B18" s="325"/>
      <c r="C18" s="325"/>
      <c r="D18" s="325"/>
      <c r="E18" s="325"/>
      <c r="F18" s="325"/>
      <c r="G18" s="325"/>
      <c r="H18" s="325"/>
      <c r="I18" s="101">
        <v>122</v>
      </c>
      <c r="J18" s="162">
        <f>SUM(J9:J17)</f>
        <v>5653427054</v>
      </c>
      <c r="K18" s="162">
        <f>SUM(K9:K17)</f>
        <v>865845978</v>
      </c>
      <c r="L18" s="162">
        <f>SUM(L9:L17)</f>
        <v>702221346</v>
      </c>
      <c r="M18" s="162">
        <f>SUM(M9:M17)</f>
        <v>5817051686</v>
      </c>
      <c r="N18" s="127"/>
    </row>
    <row r="19" spans="1:14" ht="12.75">
      <c r="A19" s="307" t="s">
        <v>31</v>
      </c>
      <c r="B19" s="316"/>
      <c r="C19" s="316"/>
      <c r="D19" s="316"/>
      <c r="E19" s="316"/>
      <c r="F19" s="316"/>
      <c r="G19" s="316"/>
      <c r="H19" s="316"/>
      <c r="I19" s="101">
        <v>123</v>
      </c>
      <c r="J19" s="355">
        <v>-2240742</v>
      </c>
      <c r="K19" s="162"/>
      <c r="L19" s="162">
        <v>1074844</v>
      </c>
      <c r="M19" s="353">
        <f t="shared" si="0"/>
        <v>-3315586</v>
      </c>
      <c r="N19" s="127"/>
    </row>
    <row r="20" spans="1:14" ht="12.75">
      <c r="A20" s="307" t="s">
        <v>32</v>
      </c>
      <c r="B20" s="316"/>
      <c r="C20" s="316"/>
      <c r="D20" s="316"/>
      <c r="E20" s="316"/>
      <c r="F20" s="316"/>
      <c r="G20" s="316"/>
      <c r="H20" s="316"/>
      <c r="I20" s="101">
        <v>124</v>
      </c>
      <c r="J20" s="162">
        <v>604704</v>
      </c>
      <c r="K20" s="162"/>
      <c r="L20" s="162">
        <v>6545627</v>
      </c>
      <c r="M20" s="353">
        <f t="shared" si="0"/>
        <v>-5940923</v>
      </c>
      <c r="N20" s="127"/>
    </row>
    <row r="21" spans="1:14" ht="12.75">
      <c r="A21" s="307" t="s">
        <v>33</v>
      </c>
      <c r="B21" s="316"/>
      <c r="C21" s="316"/>
      <c r="D21" s="316"/>
      <c r="E21" s="316"/>
      <c r="F21" s="316"/>
      <c r="G21" s="316"/>
      <c r="H21" s="316"/>
      <c r="I21" s="101">
        <v>125</v>
      </c>
      <c r="J21" s="162"/>
      <c r="K21" s="162"/>
      <c r="L21" s="162"/>
      <c r="M21" s="353">
        <f>J21+K21-L21</f>
        <v>0</v>
      </c>
      <c r="N21" s="127"/>
    </row>
    <row r="22" spans="1:14" ht="12.75">
      <c r="A22" s="307" t="s">
        <v>34</v>
      </c>
      <c r="B22" s="316"/>
      <c r="C22" s="316"/>
      <c r="D22" s="316"/>
      <c r="E22" s="316"/>
      <c r="F22" s="316"/>
      <c r="G22" s="316"/>
      <c r="H22" s="316"/>
      <c r="I22" s="101">
        <v>126</v>
      </c>
      <c r="J22" s="162"/>
      <c r="K22" s="162"/>
      <c r="L22" s="162"/>
      <c r="M22" s="353">
        <f t="shared" si="0"/>
        <v>0</v>
      </c>
      <c r="N22" s="127"/>
    </row>
    <row r="23" spans="1:14" ht="12.75">
      <c r="A23" s="307" t="s">
        <v>35</v>
      </c>
      <c r="B23" s="316"/>
      <c r="C23" s="316"/>
      <c r="D23" s="316"/>
      <c r="E23" s="316"/>
      <c r="F23" s="316"/>
      <c r="G23" s="316"/>
      <c r="H23" s="316"/>
      <c r="I23" s="101">
        <v>127</v>
      </c>
      <c r="J23" s="162"/>
      <c r="K23" s="162"/>
      <c r="L23" s="162"/>
      <c r="M23" s="353">
        <f t="shared" si="0"/>
        <v>0</v>
      </c>
      <c r="N23" s="127"/>
    </row>
    <row r="24" spans="1:14" ht="12.75">
      <c r="A24" s="307" t="s">
        <v>36</v>
      </c>
      <c r="B24" s="316"/>
      <c r="C24" s="316"/>
      <c r="D24" s="316"/>
      <c r="E24" s="316"/>
      <c r="F24" s="316"/>
      <c r="G24" s="316"/>
      <c r="H24" s="316"/>
      <c r="I24" s="101">
        <v>128</v>
      </c>
      <c r="J24" s="162">
        <v>1012314</v>
      </c>
      <c r="K24" s="162"/>
      <c r="L24" s="162">
        <v>1935</v>
      </c>
      <c r="M24" s="353">
        <f t="shared" si="0"/>
        <v>1010379</v>
      </c>
      <c r="N24" s="127"/>
    </row>
    <row r="25" spans="1:14" ht="12.75">
      <c r="A25" s="310" t="s">
        <v>181</v>
      </c>
      <c r="B25" s="325"/>
      <c r="C25" s="325"/>
      <c r="D25" s="325"/>
      <c r="E25" s="325"/>
      <c r="F25" s="325"/>
      <c r="G25" s="325"/>
      <c r="H25" s="325"/>
      <c r="I25" s="101">
        <v>129</v>
      </c>
      <c r="J25" s="356">
        <f>SUM(J18:J24)</f>
        <v>5652803330</v>
      </c>
      <c r="K25" s="356">
        <f>SUM(K18:K24)</f>
        <v>865845978</v>
      </c>
      <c r="L25" s="356">
        <f>SUM(L18:L24)</f>
        <v>709843752</v>
      </c>
      <c r="M25" s="356">
        <f>SUM(M18:M24)</f>
        <v>5808805556</v>
      </c>
      <c r="N25" s="127"/>
    </row>
    <row r="26" spans="1:14" ht="12.75">
      <c r="A26" s="326"/>
      <c r="B26" s="327"/>
      <c r="C26" s="327"/>
      <c r="D26" s="327"/>
      <c r="E26" s="327"/>
      <c r="F26" s="327"/>
      <c r="G26" s="327"/>
      <c r="H26" s="327"/>
      <c r="I26" s="328"/>
      <c r="J26" s="328"/>
      <c r="K26" s="328"/>
      <c r="L26" s="328"/>
      <c r="M26" s="329"/>
      <c r="N26" s="127"/>
    </row>
    <row r="27" spans="1:14" ht="12.75">
      <c r="A27" s="330" t="s">
        <v>37</v>
      </c>
      <c r="B27" s="331"/>
      <c r="C27" s="331"/>
      <c r="D27" s="331"/>
      <c r="E27" s="331"/>
      <c r="F27" s="331"/>
      <c r="G27" s="331"/>
      <c r="H27" s="331"/>
      <c r="I27" s="108">
        <v>130</v>
      </c>
      <c r="J27" s="166">
        <f>J25-J24</f>
        <v>5651791016</v>
      </c>
      <c r="K27" s="166">
        <f>K25-K24</f>
        <v>865845978</v>
      </c>
      <c r="L27" s="166">
        <f>L25-L24</f>
        <v>709841817</v>
      </c>
      <c r="M27" s="166">
        <f>M25-M24</f>
        <v>5807795177</v>
      </c>
      <c r="N27" s="127"/>
    </row>
    <row r="28" spans="1:14" ht="12.75">
      <c r="A28" s="317" t="s">
        <v>38</v>
      </c>
      <c r="B28" s="318"/>
      <c r="C28" s="318"/>
      <c r="D28" s="318"/>
      <c r="E28" s="318"/>
      <c r="F28" s="318"/>
      <c r="G28" s="318"/>
      <c r="H28" s="318"/>
      <c r="I28" s="104">
        <v>131</v>
      </c>
      <c r="J28" s="165">
        <f>J24</f>
        <v>1012314</v>
      </c>
      <c r="K28" s="165">
        <f>K24</f>
        <v>0</v>
      </c>
      <c r="L28" s="165">
        <f>L24</f>
        <v>1935</v>
      </c>
      <c r="M28" s="165">
        <f>M24</f>
        <v>1010379</v>
      </c>
      <c r="N28" s="127"/>
    </row>
    <row r="29" spans="1:13" ht="20.25" customHeight="1">
      <c r="A29" s="332" t="s">
        <v>182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5:L25 M9:M25 J18:L18" name="Range1"/>
    <protectedRange sqref="J9:L17" name="Range1_1"/>
    <protectedRange sqref="J19:L24" name="Range1_2"/>
    <protectedRange sqref="J27:M28" name="Range1_3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J5:M5"/>
  </mergeCells>
  <conditionalFormatting sqref="G4">
    <cfRule type="cellIs" priority="1" dxfId="1" operator="lessThan" stopIfTrue="1">
      <formula>#REF!</formula>
    </cfRule>
  </conditionalFormatting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34" t="s">
        <v>184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35" t="s">
        <v>187</v>
      </c>
      <c r="B4" s="336"/>
      <c r="C4" s="336"/>
      <c r="D4" s="336"/>
      <c r="E4" s="336"/>
      <c r="F4" s="336"/>
      <c r="G4" s="336"/>
      <c r="H4" s="336"/>
      <c r="I4" s="336"/>
      <c r="J4" s="337"/>
    </row>
    <row r="5" spans="1:10" ht="12.75" customHeight="1">
      <c r="A5" s="338"/>
      <c r="B5" s="339"/>
      <c r="C5" s="339"/>
      <c r="D5" s="339"/>
      <c r="E5" s="339"/>
      <c r="F5" s="339"/>
      <c r="G5" s="339"/>
      <c r="H5" s="339"/>
      <c r="I5" s="339"/>
      <c r="J5" s="340"/>
    </row>
    <row r="6" spans="1:10" ht="12.75" customHeight="1">
      <c r="A6" s="338"/>
      <c r="B6" s="339"/>
      <c r="C6" s="339"/>
      <c r="D6" s="339"/>
      <c r="E6" s="339"/>
      <c r="F6" s="339"/>
      <c r="G6" s="339"/>
      <c r="H6" s="339"/>
      <c r="I6" s="339"/>
      <c r="J6" s="340"/>
    </row>
    <row r="7" spans="1:10" ht="12.75" customHeight="1">
      <c r="A7" s="338"/>
      <c r="B7" s="339"/>
      <c r="C7" s="339"/>
      <c r="D7" s="339"/>
      <c r="E7" s="339"/>
      <c r="F7" s="339"/>
      <c r="G7" s="339"/>
      <c r="H7" s="339"/>
      <c r="I7" s="339"/>
      <c r="J7" s="340"/>
    </row>
    <row r="8" spans="1:10" ht="12.75" customHeight="1">
      <c r="A8" s="338"/>
      <c r="B8" s="339"/>
      <c r="C8" s="339"/>
      <c r="D8" s="339"/>
      <c r="E8" s="339"/>
      <c r="F8" s="339"/>
      <c r="G8" s="339"/>
      <c r="H8" s="339"/>
      <c r="I8" s="339"/>
      <c r="J8" s="340"/>
    </row>
    <row r="9" spans="1:10" ht="12.75" customHeight="1">
      <c r="A9" s="338"/>
      <c r="B9" s="339"/>
      <c r="C9" s="339"/>
      <c r="D9" s="339"/>
      <c r="E9" s="339"/>
      <c r="F9" s="339"/>
      <c r="G9" s="339"/>
      <c r="H9" s="339"/>
      <c r="I9" s="339"/>
      <c r="J9" s="340"/>
    </row>
    <row r="10" spans="1:10" ht="12.75" customHeight="1">
      <c r="A10" s="338"/>
      <c r="B10" s="339"/>
      <c r="C10" s="339"/>
      <c r="D10" s="339"/>
      <c r="E10" s="339"/>
      <c r="F10" s="339"/>
      <c r="G10" s="339"/>
      <c r="H10" s="339"/>
      <c r="I10" s="339"/>
      <c r="J10" s="340"/>
    </row>
    <row r="11" spans="1:10" ht="12.75" customHeight="1">
      <c r="A11" s="338"/>
      <c r="B11" s="339"/>
      <c r="C11" s="339"/>
      <c r="D11" s="339"/>
      <c r="E11" s="339"/>
      <c r="F11" s="339"/>
      <c r="G11" s="339"/>
      <c r="H11" s="339"/>
      <c r="I11" s="339"/>
      <c r="J11" s="340"/>
    </row>
    <row r="12" spans="1:10" ht="12.75" customHeight="1">
      <c r="A12" s="338"/>
      <c r="B12" s="339"/>
      <c r="C12" s="339"/>
      <c r="D12" s="339"/>
      <c r="E12" s="339"/>
      <c r="F12" s="339"/>
      <c r="G12" s="339"/>
      <c r="H12" s="339"/>
      <c r="I12" s="339"/>
      <c r="J12" s="340"/>
    </row>
    <row r="13" spans="1:10" ht="12.75" customHeight="1">
      <c r="A13" s="338"/>
      <c r="B13" s="339"/>
      <c r="C13" s="339"/>
      <c r="D13" s="339"/>
      <c r="E13" s="339"/>
      <c r="F13" s="339"/>
      <c r="G13" s="339"/>
      <c r="H13" s="339"/>
      <c r="I13" s="339"/>
      <c r="J13" s="340"/>
    </row>
    <row r="14" spans="1:10" ht="12.75" customHeight="1">
      <c r="A14" s="338"/>
      <c r="B14" s="339"/>
      <c r="C14" s="339"/>
      <c r="D14" s="339"/>
      <c r="E14" s="339"/>
      <c r="F14" s="339"/>
      <c r="G14" s="339"/>
      <c r="H14" s="339"/>
      <c r="I14" s="339"/>
      <c r="J14" s="340"/>
    </row>
    <row r="15" spans="1:10" ht="12.75" customHeight="1">
      <c r="A15" s="338"/>
      <c r="B15" s="339"/>
      <c r="C15" s="339"/>
      <c r="D15" s="339"/>
      <c r="E15" s="339"/>
      <c r="F15" s="339"/>
      <c r="G15" s="339"/>
      <c r="H15" s="339"/>
      <c r="I15" s="339"/>
      <c r="J15" s="340"/>
    </row>
    <row r="16" spans="1:10" ht="12.75" customHeight="1">
      <c r="A16" s="338"/>
      <c r="B16" s="339"/>
      <c r="C16" s="339"/>
      <c r="D16" s="339"/>
      <c r="E16" s="339"/>
      <c r="F16" s="339"/>
      <c r="G16" s="339"/>
      <c r="H16" s="339"/>
      <c r="I16" s="339"/>
      <c r="J16" s="340"/>
    </row>
    <row r="17" spans="1:10" ht="12.75" customHeight="1">
      <c r="A17" s="338"/>
      <c r="B17" s="339"/>
      <c r="C17" s="339"/>
      <c r="D17" s="339"/>
      <c r="E17" s="339"/>
      <c r="F17" s="339"/>
      <c r="G17" s="339"/>
      <c r="H17" s="339"/>
      <c r="I17" s="339"/>
      <c r="J17" s="340"/>
    </row>
    <row r="18" spans="1:10" ht="12.75" customHeight="1">
      <c r="A18" s="338"/>
      <c r="B18" s="339"/>
      <c r="C18" s="339"/>
      <c r="D18" s="339"/>
      <c r="E18" s="339"/>
      <c r="F18" s="339"/>
      <c r="G18" s="339"/>
      <c r="H18" s="339"/>
      <c r="I18" s="339"/>
      <c r="J18" s="340"/>
    </row>
    <row r="19" spans="1:10" ht="12.75" customHeight="1">
      <c r="A19" s="338"/>
      <c r="B19" s="339"/>
      <c r="C19" s="339"/>
      <c r="D19" s="339"/>
      <c r="E19" s="339"/>
      <c r="F19" s="339"/>
      <c r="G19" s="339"/>
      <c r="H19" s="339"/>
      <c r="I19" s="339"/>
      <c r="J19" s="340"/>
    </row>
    <row r="20" spans="1:10" ht="12.75" customHeight="1">
      <c r="A20" s="341"/>
      <c r="B20" s="342"/>
      <c r="C20" s="342"/>
      <c r="D20" s="342"/>
      <c r="E20" s="342"/>
      <c r="F20" s="342"/>
      <c r="G20" s="342"/>
      <c r="H20" s="342"/>
      <c r="I20" s="342"/>
      <c r="J20" s="343"/>
    </row>
    <row r="21" spans="1:10" ht="12.75">
      <c r="A21" s="344"/>
      <c r="B21" s="344"/>
      <c r="C21" s="344"/>
      <c r="D21" s="344"/>
      <c r="E21" s="344"/>
      <c r="F21" s="344"/>
      <c r="G21" s="344"/>
      <c r="H21" s="344"/>
      <c r="I21" s="344"/>
      <c r="J21" s="344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</cp:lastModifiedBy>
  <cp:lastPrinted>2010-04-30T10:05:18Z</cp:lastPrinted>
  <dcterms:created xsi:type="dcterms:W3CDTF">2009-04-09T07:10:35Z</dcterms:created>
  <dcterms:modified xsi:type="dcterms:W3CDTF">2010-04-30T11:18:42Z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