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75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TIJEK'!$A$1:$K$49</definedName>
    <definedName name="_xlnm.Print_Area" localSheetId="0">'OPĆI PODACI'!$A$1:$I$63</definedName>
    <definedName name="_xlnm.Print_Area" localSheetId="4">'PROMJENE KAPITALA'!$A$1:$M$29</definedName>
    <definedName name="_xlnm.Print_Area" localSheetId="2">'RDG'!$A$1:$M$43</definedName>
  </definedNames>
  <calcPr fullCalcOnLoad="1"/>
</workbook>
</file>

<file path=xl/sharedStrings.xml><?xml version="1.0" encoding="utf-8"?>
<sst xmlns="http://schemas.openxmlformats.org/spreadsheetml/2006/main" count="244" uniqueCount="219">
  <si>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</si>
  <si>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</si>
  <si>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</si>
  <si>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</si>
  <si>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</si>
  <si>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</si>
  <si>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</si>
  <si>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</si>
  <si>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</si>
  <si>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</si>
  <si>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</si>
  <si>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</si>
  <si>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</si>
  <si>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</si>
  <si>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</si>
  <si>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</si>
  <si>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</si>
  <si>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</si>
  <si>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</si>
  <si>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</si>
  <si>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</si>
  <si>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</si>
  <si>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</si>
  <si>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</si>
  <si>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</si>
  <si>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</si>
  <si>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</si>
  <si>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</si>
  <si>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</si>
  <si>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</si>
  <si>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</si>
  <si>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</si>
  <si>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</si>
  <si>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</si>
  <si>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</si>
  <si>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</si>
  <si>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</si>
  <si>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</si>
  <si>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</si>
  <si>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</si>
  <si>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</si>
  <si>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</si>
  <si>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</si>
  <si>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</si>
  <si>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</si>
  <si>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</si>
  <si>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</si>
  <si>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</si>
  <si>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</si>
  <si>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</si>
  <si>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</si>
  <si>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</si>
  <si>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</si>
  <si>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</si>
  <si>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</si>
  <si>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</si>
  <si>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</si>
  <si>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</si>
  <si>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</si>
  <si>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</si>
  <si>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</si>
  <si>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</si>
  <si>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</si>
  <si>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</si>
  <si>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</si>
  <si>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</si>
  <si>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</si>
  <si>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</si>
  <si>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</si>
  <si>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</si>
  <si>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</si>
  <si>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</si>
  <si>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</si>
  <si>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</si>
  <si>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</si>
  <si>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</si>
  <si>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</si>
  <si>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</si>
  <si>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</si>
  <si>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</si>
  <si>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</si>
  <si>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</si>
  <si>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</si>
  <si>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</si>
  <si>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</si>
  <si>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</si>
  <si>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</si>
  <si>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</si>
  <si>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</si>
  <si>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</si>
  <si>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</si>
  <si>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</si>
  <si>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</si>
  <si>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</si>
  <si>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</si>
  <si>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</si>
  <si>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</si>
  <si>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</si>
  <si>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</si>
  <si>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</si>
  <si>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</si>
  <si>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</si>
  <si>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</si>
  <si>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</si>
  <si>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</si>
  <si>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</si>
  <si>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</si>
  <si>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</si>
  <si>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</si>
  <si>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</si>
  <si>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</si>
  <si>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</si>
  <si>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</si>
  <si>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</si>
  <si>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</si>
  <si>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</si>
  <si>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</si>
  <si>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</si>
  <si>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</si>
  <si>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</si>
  <si>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</si>
  <si>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</si>
  <si>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</si>
  <si>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</si>
  <si>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</si>
  <si>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</si>
  <si>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</si>
  <si>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</si>
  <si>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</si>
  <si>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</si>
  <si>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</si>
  <si>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</si>
  <si>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</si>
  <si>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</si>
  <si>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</si>
  <si>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</si>
  <si>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</si>
  <si>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</si>
  <si>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</si>
  <si>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</si>
  <si>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</si>
  <si>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</si>
  <si>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</si>
  <si>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</si>
  <si>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</si>
  <si>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</si>
  <si>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</si>
  <si>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</si>
  <si>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</si>
  <si>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</si>
  <si>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</si>
  <si>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</si>
  <si>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</si>
  <si>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</si>
  <si>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</si>
  <si>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</si>
  <si>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</si>
  <si>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</si>
  <si>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</si>
  <si>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</si>
  <si>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</si>
  <si>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</si>
  <si>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</si>
  <si>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</si>
  <si>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</si>
  <si>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</si>
  <si>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</si>
  <si>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</si>
  <si>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</si>
  <si>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</si>
  <si>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</si>
  <si>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</si>
  <si>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</si>
  <si>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</si>
  <si>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</si>
  <si>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</si>
  <si>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</si>
  <si>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</si>
  <si>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</si>
  <si>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</si>
  <si>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</si>
  <si>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</si>
  <si>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</si>
  <si>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</si>
  <si>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</si>
  <si>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</si>
  <si>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</si>
  <si>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</si>
  <si>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</si>
  <si>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</si>
  <si>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</si>
  <si>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</si>
  <si>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</si>
  <si>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</si>
  <si>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</si>
  <si>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</si>
  <si>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</si>
  <si>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</si>
  <si>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</si>
  <si>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</si>
  <si>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</si>
  <si>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</si>
  <si>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30.6.2010.</t>
  </si>
  <si>
    <t>1.1.2010.</t>
  </si>
  <si>
    <t>03337367</t>
  </si>
  <si>
    <t>040001037</t>
  </si>
  <si>
    <t>23057039320</t>
  </si>
  <si>
    <t xml:space="preserve">ERSTE &amp; STEIERMARKISCHE BANK DD </t>
  </si>
  <si>
    <t>RIJEKA</t>
  </si>
  <si>
    <t>JADRANSKI TRG 3A</t>
  </si>
  <si>
    <t>erstebank@erstebank.hr</t>
  </si>
  <si>
    <t>www.erstebank.hr</t>
  </si>
  <si>
    <t>PRIMORSKO GORANSKA</t>
  </si>
  <si>
    <t>NE</t>
  </si>
  <si>
    <t>6419</t>
  </si>
  <si>
    <t>dderis@erstebank.com</t>
  </si>
  <si>
    <t>JAGAR SLAĐANA</t>
  </si>
  <si>
    <t>RAJIĆ ANDREJA</t>
  </si>
  <si>
    <t>062 37 1778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</si>
</sst>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24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Alignment="1">
      <alignment vertical="top"/>
    </xf>
    <xf numFmtId="0" fontId="6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5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4" fontId="17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center"/>
    </xf>
    <xf numFmtId="167" fontId="10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7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3" fontId="14" fillId="5" borderId="16" xfId="0" applyNumberFormat="1" applyFont="1" applyFill="1" applyBorder="1" applyAlignment="1" applyProtection="1">
      <alignment horizontal="center" vertical="center"/>
      <protection hidden="1"/>
    </xf>
    <xf numFmtId="3" fontId="14" fillId="5" borderId="11" xfId="0" applyNumberFormat="1" applyFont="1" applyFill="1" applyBorder="1" applyAlignment="1" applyProtection="1">
      <alignment horizontal="center" vertical="center"/>
      <protection hidden="1"/>
    </xf>
    <xf numFmtId="167" fontId="1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 locked="0"/>
    </xf>
    <xf numFmtId="167" fontId="10" fillId="0" borderId="13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8" xfId="0" applyNumberFormat="1" applyFont="1" applyFill="1" applyBorder="1" applyAlignment="1" applyProtection="1">
      <alignment horizontal="center" vertical="center"/>
      <protection hidden="1"/>
    </xf>
    <xf numFmtId="3" fontId="14" fillId="0" borderId="14" xfId="0" applyNumberFormat="1" applyFont="1" applyFill="1" applyBorder="1" applyAlignment="1" applyProtection="1">
      <alignment horizontal="center" vertical="center"/>
      <protection hidden="1"/>
    </xf>
    <xf numFmtId="3" fontId="14" fillId="0" borderId="19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167" fontId="10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3" fontId="14" fillId="0" borderId="14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Alignment="1">
      <alignment/>
    </xf>
    <xf numFmtId="3" fontId="14" fillId="0" borderId="16" xfId="0" applyNumberFormat="1" applyFont="1" applyFill="1" applyBorder="1" applyAlignment="1" applyProtection="1">
      <alignment horizontal="right" vertical="center"/>
      <protection hidden="1"/>
    </xf>
    <xf numFmtId="3" fontId="14" fillId="0" borderId="11" xfId="0" applyNumberFormat="1" applyFont="1" applyFill="1" applyBorder="1" applyAlignment="1" applyProtection="1">
      <alignment horizontal="right" vertical="center"/>
      <protection hidden="1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0" fillId="2" borderId="0" xfId="0" applyNumberFormat="1" applyFill="1" applyAlignment="1">
      <alignment/>
    </xf>
    <xf numFmtId="3" fontId="14" fillId="0" borderId="16" xfId="22" applyNumberFormat="1" applyFont="1" applyFill="1" applyBorder="1" applyAlignment="1" applyProtection="1">
      <alignment horizontal="right" vertical="center"/>
      <protection hidden="1"/>
    </xf>
    <xf numFmtId="3" fontId="14" fillId="0" borderId="16" xfId="22" applyNumberFormat="1" applyFont="1" applyFill="1" applyBorder="1" applyAlignment="1" applyProtection="1">
      <alignment horizontal="right" vertical="center"/>
      <protection locked="0"/>
    </xf>
    <xf numFmtId="3" fontId="14" fillId="0" borderId="19" xfId="22" applyNumberFormat="1" applyFont="1" applyFill="1" applyBorder="1" applyAlignment="1" applyProtection="1">
      <alignment horizontal="right" vertical="center"/>
      <protection locked="0"/>
    </xf>
    <xf numFmtId="3" fontId="14" fillId="0" borderId="13" xfId="22" applyNumberFormat="1" applyFont="1" applyFill="1" applyBorder="1" applyAlignment="1" applyProtection="1">
      <alignment horizontal="right" vertical="center"/>
      <protection hidden="1"/>
    </xf>
    <xf numFmtId="3" fontId="14" fillId="0" borderId="11" xfId="22" applyNumberFormat="1" applyFont="1" applyFill="1" applyBorder="1" applyAlignment="1" applyProtection="1">
      <alignment horizontal="right" vertical="center"/>
      <protection locked="0"/>
    </xf>
    <xf numFmtId="3" fontId="14" fillId="0" borderId="11" xfId="22" applyNumberFormat="1" applyFont="1" applyFill="1" applyBorder="1" applyAlignment="1" applyProtection="1">
      <alignment horizontal="right" vertical="center"/>
      <protection hidden="1"/>
    </xf>
    <xf numFmtId="3" fontId="14" fillId="0" borderId="14" xfId="22" applyNumberFormat="1" applyFont="1" applyFill="1" applyBorder="1" applyAlignment="1" applyProtection="1">
      <alignment horizontal="right"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hidden="1"/>
    </xf>
    <xf numFmtId="3" fontId="14" fillId="0" borderId="16" xfId="0" applyNumberFormat="1" applyFont="1" applyFill="1" applyBorder="1" applyAlignment="1" applyProtection="1">
      <alignment vertical="center"/>
      <protection hidden="1"/>
    </xf>
    <xf numFmtId="3" fontId="14" fillId="0" borderId="16" xfId="0" applyNumberFormat="1" applyFont="1" applyFill="1" applyBorder="1" applyAlignment="1" applyProtection="1">
      <alignment horizontal="right" vertical="center"/>
      <protection hidden="1"/>
    </xf>
    <xf numFmtId="4" fontId="0" fillId="2" borderId="0" xfId="0" applyNumberFormat="1" applyFill="1" applyAlignment="1">
      <alignment/>
    </xf>
    <xf numFmtId="3" fontId="14" fillId="0" borderId="11" xfId="21" applyNumberFormat="1" applyFont="1" applyFill="1" applyBorder="1" applyAlignment="1" applyProtection="1">
      <alignment vertical="center"/>
      <protection hidden="1"/>
    </xf>
    <xf numFmtId="3" fontId="13" fillId="0" borderId="11" xfId="0" applyNumberFormat="1" applyFont="1" applyFill="1" applyBorder="1" applyAlignment="1" applyProtection="1">
      <alignment vertical="center"/>
      <protection hidden="1"/>
    </xf>
    <xf numFmtId="3" fontId="13" fillId="0" borderId="3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194" fontId="0" fillId="2" borderId="0" xfId="23" applyNumberFormat="1" applyFill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0" fillId="3" borderId="22" xfId="0" applyFont="1" applyFill="1" applyBorder="1" applyAlignment="1" applyProtection="1">
      <alignment horizontal="right" vertical="center"/>
      <protection hidden="1" locked="0"/>
    </xf>
    <xf numFmtId="0" fontId="9" fillId="0" borderId="15" xfId="0" applyFont="1" applyBorder="1" applyAlignment="1" applyProtection="1">
      <alignment horizontal="right"/>
      <protection hidden="1"/>
    </xf>
    <xf numFmtId="49" fontId="10" fillId="3" borderId="22" xfId="0" applyNumberFormat="1" applyFont="1" applyFill="1" applyBorder="1" applyAlignment="1" applyProtection="1">
      <alignment horizontal="left" vertical="center"/>
      <protection hidden="1" locked="0"/>
    </xf>
    <xf numFmtId="0" fontId="9" fillId="0" borderId="23" xfId="0" applyFont="1" applyBorder="1" applyAlignment="1">
      <alignment horizontal="left" vertical="center"/>
    </xf>
    <xf numFmtId="0" fontId="10" fillId="3" borderId="22" xfId="0" applyFont="1" applyFill="1" applyBorder="1" applyAlignment="1" applyProtection="1">
      <alignment horizontal="left" vertical="center"/>
      <protection hidden="1" locked="0"/>
    </xf>
    <xf numFmtId="0" fontId="10" fillId="0" borderId="24" xfId="0" applyFont="1" applyBorder="1" applyAlignment="1" applyProtection="1">
      <alignment horizontal="left" vertical="center"/>
      <protection hidden="1" locked="0"/>
    </xf>
    <xf numFmtId="49" fontId="10" fillId="3" borderId="22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5" xfId="0" applyFont="1" applyBorder="1" applyAlignment="1" applyProtection="1">
      <alignment horizontal="right" wrapText="1"/>
      <protection hidden="1"/>
    </xf>
    <xf numFmtId="49" fontId="4" fillId="3" borderId="22" xfId="20" applyNumberFormat="1" applyFill="1" applyBorder="1" applyAlignment="1" applyProtection="1">
      <alignment horizontal="left" vertical="center"/>
      <protection hidden="1" locked="0"/>
    </xf>
    <xf numFmtId="49" fontId="10" fillId="0" borderId="24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25" xfId="0" applyFont="1" applyBorder="1" applyAlignment="1" applyProtection="1">
      <alignment horizontal="center" vertical="top"/>
      <protection hidden="1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" borderId="22" xfId="20" applyFill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1" fontId="10" fillId="3" borderId="22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wrapText="1"/>
      <protection hidden="1"/>
    </xf>
    <xf numFmtId="0" fontId="9" fillId="0" borderId="1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9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10" fillId="4" borderId="38" xfId="0" applyFont="1" applyFill="1" applyBorder="1" applyAlignment="1" applyProtection="1">
      <alignment horizontal="center" vertical="center" wrapText="1"/>
      <protection hidden="1"/>
    </xf>
    <xf numFmtId="0" fontId="10" fillId="4" borderId="39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3" borderId="3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3" xfId="0" applyNumberFormat="1" applyFont="1" applyBorder="1" applyAlignment="1" applyProtection="1">
      <alignment horizontal="center" vertical="center"/>
      <protection hidden="1" locked="0"/>
    </xf>
    <xf numFmtId="0" fontId="20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3" borderId="31" xfId="0" applyFont="1" applyFill="1" applyBorder="1" applyAlignment="1" applyProtection="1">
      <alignment horizontal="left" vertical="center"/>
      <protection hidden="1" locked="0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7" fillId="2" borderId="32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 applyProtection="1">
      <alignment horizontal="center" vertical="center"/>
      <protection hidden="1"/>
    </xf>
    <xf numFmtId="0" fontId="10" fillId="4" borderId="44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45" xfId="0" applyFont="1" applyFill="1" applyBorder="1" applyAlignment="1" applyProtection="1">
      <alignment horizontal="center" vertical="center" wrapText="1"/>
      <protection hidden="1"/>
    </xf>
    <xf numFmtId="0" fontId="17" fillId="3" borderId="31" xfId="0" applyFont="1" applyFill="1" applyBorder="1" applyAlignment="1" applyProtection="1">
      <alignment horizontal="left" vertical="center"/>
      <protection hidden="1" locked="0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31" xfId="0" applyFont="1" applyFill="1" applyBorder="1" applyAlignment="1" applyProtection="1">
      <alignment horizontal="center" vertical="center" wrapText="1"/>
      <protection hidden="1"/>
    </xf>
    <xf numFmtId="0" fontId="13" fillId="4" borderId="31" xfId="0" applyFont="1" applyFill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/>
    </xf>
    <xf numFmtId="14" fontId="17" fillId="3" borderId="3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7" fillId="3" borderId="31" xfId="0" applyFont="1" applyFill="1" applyBorder="1" applyAlignment="1" applyProtection="1">
      <alignment horizontal="left" vertical="center"/>
      <protection hidden="1" locked="0"/>
    </xf>
    <xf numFmtId="0" fontId="17" fillId="3" borderId="32" xfId="0" applyFont="1" applyFill="1" applyBorder="1" applyAlignment="1" applyProtection="1">
      <alignment horizontal="left" vertical="center"/>
      <protection hidden="1" locked="0"/>
    </xf>
    <xf numFmtId="0" fontId="17" fillId="3" borderId="33" xfId="0" applyFont="1" applyFill="1" applyBorder="1" applyAlignment="1" applyProtection="1">
      <alignment horizontal="left" vertical="center"/>
      <protection hidden="1" locked="0"/>
    </xf>
    <xf numFmtId="0" fontId="10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vertical="center" wrapText="1"/>
    </xf>
    <xf numFmtId="0" fontId="16" fillId="6" borderId="3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/>
    </xf>
    <xf numFmtId="0" fontId="17" fillId="0" borderId="24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LANCE  tok 30 06 09 FINAL" xfId="21"/>
    <cellStyle name="Normal_TFI-KI - Banka" xfId="22"/>
    <cellStyle name="Percent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stebank@erstebank.hr" TargetMode="External" /><Relationship Id="rId2" Type="http://schemas.openxmlformats.org/officeDocument/2006/relationships/hyperlink" Target="http://www.erstebank.hr/" TargetMode="External" /><Relationship Id="rId3" Type="http://schemas.openxmlformats.org/officeDocument/2006/relationships/hyperlink" Target="mailto:dderis@erstebank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K24" sqref="K24"/>
    </sheetView>
  </sheetViews>
  <sheetFormatPr defaultColWidth="9.140625" defaultRowHeight="12.75"/>
  <cols>
    <col min="2" max="2" width="14.140625" style="0" customWidth="1"/>
    <col min="3" max="3" width="6.28125" style="0" customWidth="1"/>
    <col min="5" max="5" width="10.7109375" style="0" customWidth="1"/>
    <col min="6" max="6" width="9.00390625" style="0" customWidth="1"/>
    <col min="7" max="7" width="8.8515625" style="0" customWidth="1"/>
    <col min="8" max="8" width="19.00390625" style="0" customWidth="1"/>
    <col min="9" max="9" width="8.140625" style="0" customWidth="1"/>
  </cols>
  <sheetData>
    <row r="1" spans="1:10" ht="15.75">
      <c r="A1" s="212" t="s">
        <v>197</v>
      </c>
      <c r="B1" s="213"/>
      <c r="C1" s="10"/>
      <c r="D1" s="10"/>
      <c r="E1" s="10"/>
      <c r="F1" s="10"/>
      <c r="G1" s="10"/>
      <c r="H1" s="10"/>
      <c r="I1" s="10"/>
      <c r="J1" s="10"/>
    </row>
    <row r="2" spans="1:10" ht="12.75">
      <c r="A2" s="214" t="s">
        <v>39</v>
      </c>
      <c r="B2" s="215"/>
      <c r="C2" s="215"/>
      <c r="D2" s="216"/>
      <c r="E2" s="11" t="s">
        <v>203</v>
      </c>
      <c r="F2" s="12"/>
      <c r="G2" s="13" t="s">
        <v>40</v>
      </c>
      <c r="H2" s="11" t="s">
        <v>202</v>
      </c>
      <c r="I2" s="14"/>
      <c r="J2" s="10"/>
    </row>
    <row r="3" spans="1:10" ht="12.75">
      <c r="A3" s="15"/>
      <c r="B3" s="15"/>
      <c r="C3" s="15"/>
      <c r="D3" s="15"/>
      <c r="E3" s="16"/>
      <c r="F3" s="16"/>
      <c r="G3" s="15"/>
      <c r="H3" s="15"/>
      <c r="I3" s="17"/>
      <c r="J3" s="10"/>
    </row>
    <row r="4" spans="1:10" ht="15">
      <c r="A4" s="217" t="s">
        <v>156</v>
      </c>
      <c r="B4" s="217"/>
      <c r="C4" s="217"/>
      <c r="D4" s="217"/>
      <c r="E4" s="217"/>
      <c r="F4" s="217"/>
      <c r="G4" s="217"/>
      <c r="H4" s="217"/>
      <c r="I4" s="217"/>
      <c r="J4" s="10"/>
    </row>
    <row r="5" spans="1:10" ht="12.75">
      <c r="A5" s="18"/>
      <c r="B5" s="19"/>
      <c r="C5" s="19"/>
      <c r="D5" s="20"/>
      <c r="E5" s="21"/>
      <c r="F5" s="22"/>
      <c r="G5" s="23"/>
      <c r="H5" s="24"/>
      <c r="I5" s="25"/>
      <c r="J5" s="10"/>
    </row>
    <row r="6" spans="1:10" ht="12.75">
      <c r="A6" s="176" t="s">
        <v>41</v>
      </c>
      <c r="B6" s="165"/>
      <c r="C6" s="170" t="s">
        <v>204</v>
      </c>
      <c r="D6" s="171"/>
      <c r="E6" s="218"/>
      <c r="F6" s="218"/>
      <c r="G6" s="218"/>
      <c r="H6" s="218"/>
      <c r="I6" s="27"/>
      <c r="J6" s="10"/>
    </row>
    <row r="7" spans="1:10" ht="12.75">
      <c r="A7" s="28"/>
      <c r="B7" s="28"/>
      <c r="C7" s="18"/>
      <c r="D7" s="18"/>
      <c r="E7" s="218"/>
      <c r="F7" s="218"/>
      <c r="G7" s="218"/>
      <c r="H7" s="218"/>
      <c r="I7" s="27"/>
      <c r="J7" s="10"/>
    </row>
    <row r="8" spans="1:10" ht="12.75">
      <c r="A8" s="219" t="s">
        <v>198</v>
      </c>
      <c r="B8" s="220"/>
      <c r="C8" s="170" t="s">
        <v>205</v>
      </c>
      <c r="D8" s="171"/>
      <c r="E8" s="218"/>
      <c r="F8" s="218"/>
      <c r="G8" s="218"/>
      <c r="H8" s="218"/>
      <c r="I8" s="29"/>
      <c r="J8" s="10"/>
    </row>
    <row r="9" spans="1:10" ht="12.75">
      <c r="A9" s="30"/>
      <c r="B9" s="30"/>
      <c r="C9" s="31"/>
      <c r="D9" s="18"/>
      <c r="E9" s="18"/>
      <c r="F9" s="18"/>
      <c r="G9" s="18"/>
      <c r="H9" s="18"/>
      <c r="I9" s="18"/>
      <c r="J9" s="10"/>
    </row>
    <row r="10" spans="1:10" ht="12.75">
      <c r="A10" s="209" t="s">
        <v>42</v>
      </c>
      <c r="B10" s="210"/>
      <c r="C10" s="170" t="s">
        <v>206</v>
      </c>
      <c r="D10" s="171"/>
      <c r="E10" s="18"/>
      <c r="F10" s="18"/>
      <c r="G10" s="18"/>
      <c r="H10" s="18"/>
      <c r="I10" s="18"/>
      <c r="J10" s="10"/>
    </row>
    <row r="11" spans="1:10" ht="12.75">
      <c r="A11" s="211"/>
      <c r="B11" s="211"/>
      <c r="C11" s="18"/>
      <c r="D11" s="18"/>
      <c r="E11" s="18"/>
      <c r="F11" s="18"/>
      <c r="G11" s="18"/>
      <c r="H11" s="18"/>
      <c r="I11" s="18"/>
      <c r="J11" s="10"/>
    </row>
    <row r="12" spans="1:10" ht="12.75">
      <c r="A12" s="176" t="s">
        <v>193</v>
      </c>
      <c r="B12" s="165"/>
      <c r="C12" s="168" t="s">
        <v>207</v>
      </c>
      <c r="D12" s="207"/>
      <c r="E12" s="207"/>
      <c r="F12" s="207"/>
      <c r="G12" s="207"/>
      <c r="H12" s="207"/>
      <c r="I12" s="208"/>
      <c r="J12" s="10"/>
    </row>
    <row r="13" spans="1:10" ht="12.75">
      <c r="A13" s="28"/>
      <c r="B13" s="28"/>
      <c r="C13" s="32"/>
      <c r="D13" s="18"/>
      <c r="E13" s="18"/>
      <c r="F13" s="18"/>
      <c r="G13" s="18"/>
      <c r="H13" s="18"/>
      <c r="I13" s="18"/>
      <c r="J13" s="10"/>
    </row>
    <row r="14" spans="1:10" ht="12.75">
      <c r="A14" s="176" t="s">
        <v>43</v>
      </c>
      <c r="B14" s="165"/>
      <c r="C14" s="204">
        <v>51000</v>
      </c>
      <c r="D14" s="205"/>
      <c r="E14" s="18"/>
      <c r="F14" s="168" t="s">
        <v>208</v>
      </c>
      <c r="G14" s="206"/>
      <c r="H14" s="206"/>
      <c r="I14" s="167"/>
      <c r="J14" s="10"/>
    </row>
    <row r="15" spans="1:10" ht="12.75">
      <c r="A15" s="28"/>
      <c r="B15" s="28"/>
      <c r="C15" s="18"/>
      <c r="D15" s="18"/>
      <c r="E15" s="18"/>
      <c r="F15" s="18"/>
      <c r="G15" s="18"/>
      <c r="H15" s="18"/>
      <c r="I15" s="18"/>
      <c r="J15" s="10"/>
    </row>
    <row r="16" spans="1:10" ht="12.75">
      <c r="A16" s="176" t="s">
        <v>44</v>
      </c>
      <c r="B16" s="165"/>
      <c r="C16" s="168" t="s">
        <v>209</v>
      </c>
      <c r="D16" s="207"/>
      <c r="E16" s="207"/>
      <c r="F16" s="207"/>
      <c r="G16" s="207"/>
      <c r="H16" s="207"/>
      <c r="I16" s="208"/>
      <c r="J16" s="10"/>
    </row>
    <row r="17" spans="1:10" ht="12.75">
      <c r="A17" s="28"/>
      <c r="B17" s="28"/>
      <c r="C17" s="18"/>
      <c r="D17" s="18"/>
      <c r="E17" s="18"/>
      <c r="F17" s="18"/>
      <c r="G17" s="18"/>
      <c r="H17" s="18"/>
      <c r="I17" s="18"/>
      <c r="J17" s="10"/>
    </row>
    <row r="18" spans="1:10" ht="12.75">
      <c r="A18" s="176" t="s">
        <v>45</v>
      </c>
      <c r="B18" s="165"/>
      <c r="C18" s="201" t="s">
        <v>210</v>
      </c>
      <c r="D18" s="202"/>
      <c r="E18" s="202"/>
      <c r="F18" s="202"/>
      <c r="G18" s="202"/>
      <c r="H18" s="202"/>
      <c r="I18" s="203"/>
      <c r="J18" s="10"/>
    </row>
    <row r="19" spans="1:10" ht="12.75">
      <c r="A19" s="28"/>
      <c r="B19" s="28"/>
      <c r="C19" s="32"/>
      <c r="D19" s="18"/>
      <c r="E19" s="18"/>
      <c r="F19" s="18"/>
      <c r="G19" s="18"/>
      <c r="H19" s="18"/>
      <c r="I19" s="18"/>
      <c r="J19" s="10"/>
    </row>
    <row r="20" spans="1:10" ht="12.75">
      <c r="A20" s="176" t="s">
        <v>46</v>
      </c>
      <c r="B20" s="165"/>
      <c r="C20" s="201" t="s">
        <v>211</v>
      </c>
      <c r="D20" s="202"/>
      <c r="E20" s="202"/>
      <c r="F20" s="202"/>
      <c r="G20" s="202"/>
      <c r="H20" s="202"/>
      <c r="I20" s="203"/>
      <c r="J20" s="10"/>
    </row>
    <row r="21" spans="1:10" ht="12.75">
      <c r="A21" s="28"/>
      <c r="B21" s="28"/>
      <c r="C21" s="32"/>
      <c r="D21" s="18"/>
      <c r="E21" s="18"/>
      <c r="F21" s="18"/>
      <c r="G21" s="18"/>
      <c r="H21" s="18"/>
      <c r="I21" s="18"/>
      <c r="J21" s="10"/>
    </row>
    <row r="22" spans="1:10" ht="12.75">
      <c r="A22" s="176" t="s">
        <v>72</v>
      </c>
      <c r="B22" s="165"/>
      <c r="C22" s="33">
        <v>373</v>
      </c>
      <c r="D22" s="168" t="s">
        <v>208</v>
      </c>
      <c r="E22" s="197"/>
      <c r="F22" s="198"/>
      <c r="G22" s="199"/>
      <c r="H22" s="200"/>
      <c r="I22" s="35"/>
      <c r="J22" s="10"/>
    </row>
    <row r="23" spans="1:10" ht="12.75">
      <c r="A23" s="28"/>
      <c r="B23" s="28"/>
      <c r="C23" s="18"/>
      <c r="D23" s="36"/>
      <c r="E23" s="36"/>
      <c r="F23" s="36"/>
      <c r="G23" s="36"/>
      <c r="H23" s="18"/>
      <c r="I23" s="29"/>
      <c r="J23" s="10"/>
    </row>
    <row r="24" spans="1:10" ht="12.75">
      <c r="A24" s="176" t="s">
        <v>73</v>
      </c>
      <c r="B24" s="165"/>
      <c r="C24" s="33">
        <v>8</v>
      </c>
      <c r="D24" s="168" t="s">
        <v>212</v>
      </c>
      <c r="E24" s="197"/>
      <c r="F24" s="197"/>
      <c r="G24" s="198"/>
      <c r="H24" s="26" t="s">
        <v>68</v>
      </c>
      <c r="I24" s="37">
        <v>2106</v>
      </c>
      <c r="J24" s="10"/>
    </row>
    <row r="25" spans="1:10" ht="12.75">
      <c r="A25" s="28"/>
      <c r="B25" s="28"/>
      <c r="C25" s="18"/>
      <c r="D25" s="36"/>
      <c r="E25" s="36"/>
      <c r="F25" s="36"/>
      <c r="G25" s="28"/>
      <c r="H25" s="28" t="s">
        <v>69</v>
      </c>
      <c r="I25" s="32"/>
      <c r="J25" s="10"/>
    </row>
    <row r="26" spans="1:10" ht="12.75">
      <c r="A26" s="176" t="s">
        <v>48</v>
      </c>
      <c r="B26" s="165"/>
      <c r="C26" s="38" t="s">
        <v>213</v>
      </c>
      <c r="D26" s="39"/>
      <c r="E26" s="10"/>
      <c r="F26" s="40"/>
      <c r="G26" s="176" t="s">
        <v>47</v>
      </c>
      <c r="H26" s="165"/>
      <c r="I26" s="41" t="s">
        <v>214</v>
      </c>
      <c r="J26" s="10"/>
    </row>
    <row r="27" spans="1:10" ht="12.75">
      <c r="A27" s="28"/>
      <c r="B27" s="28"/>
      <c r="C27" s="18"/>
      <c r="D27" s="40"/>
      <c r="E27" s="40"/>
      <c r="F27" s="40"/>
      <c r="G27" s="40"/>
      <c r="H27" s="18"/>
      <c r="I27" s="42"/>
      <c r="J27" s="10"/>
    </row>
    <row r="28" spans="1:10" ht="12.75">
      <c r="A28" s="191" t="s">
        <v>200</v>
      </c>
      <c r="B28" s="192"/>
      <c r="C28" s="193"/>
      <c r="D28" s="193"/>
      <c r="E28" s="194" t="s">
        <v>71</v>
      </c>
      <c r="F28" s="195"/>
      <c r="G28" s="195"/>
      <c r="H28" s="196" t="s">
        <v>70</v>
      </c>
      <c r="I28" s="196"/>
      <c r="J28" s="10"/>
    </row>
    <row r="29" spans="1:10" ht="12.75">
      <c r="A29" s="10"/>
      <c r="B29" s="10"/>
      <c r="C29" s="10"/>
      <c r="D29" s="43"/>
      <c r="E29" s="18"/>
      <c r="F29" s="18"/>
      <c r="G29" s="18"/>
      <c r="H29" s="44"/>
      <c r="I29" s="42"/>
      <c r="J29" s="10"/>
    </row>
    <row r="30" spans="1:10" ht="12.75">
      <c r="A30" s="164"/>
      <c r="B30" s="172"/>
      <c r="C30" s="172"/>
      <c r="D30" s="173"/>
      <c r="E30" s="164"/>
      <c r="F30" s="172"/>
      <c r="G30" s="172"/>
      <c r="H30" s="170"/>
      <c r="I30" s="171"/>
      <c r="J30" s="10"/>
    </row>
    <row r="31" spans="1:10" ht="12.75">
      <c r="A31" s="34"/>
      <c r="B31" s="34"/>
      <c r="C31" s="32"/>
      <c r="D31" s="189"/>
      <c r="E31" s="189"/>
      <c r="F31" s="189"/>
      <c r="G31" s="190"/>
      <c r="H31" s="18"/>
      <c r="I31" s="47"/>
      <c r="J31" s="10"/>
    </row>
    <row r="32" spans="1:10" ht="12.75">
      <c r="A32" s="164"/>
      <c r="B32" s="172"/>
      <c r="C32" s="172"/>
      <c r="D32" s="173"/>
      <c r="E32" s="164"/>
      <c r="F32" s="172"/>
      <c r="G32" s="172"/>
      <c r="H32" s="170"/>
      <c r="I32" s="171"/>
      <c r="J32" s="10"/>
    </row>
    <row r="33" spans="1:10" ht="12.75">
      <c r="A33" s="34"/>
      <c r="B33" s="34"/>
      <c r="C33" s="32"/>
      <c r="D33" s="45"/>
      <c r="E33" s="45"/>
      <c r="F33" s="45"/>
      <c r="G33" s="46"/>
      <c r="H33" s="18"/>
      <c r="I33" s="48"/>
      <c r="J33" s="10"/>
    </row>
    <row r="34" spans="1:10" ht="12.75">
      <c r="A34" s="164"/>
      <c r="B34" s="172"/>
      <c r="C34" s="172"/>
      <c r="D34" s="173"/>
      <c r="E34" s="164"/>
      <c r="F34" s="172"/>
      <c r="G34" s="172"/>
      <c r="H34" s="170"/>
      <c r="I34" s="171"/>
      <c r="J34" s="10"/>
    </row>
    <row r="35" spans="1:10" ht="12.75">
      <c r="A35" s="34"/>
      <c r="B35" s="34"/>
      <c r="C35" s="32"/>
      <c r="D35" s="45"/>
      <c r="E35" s="45"/>
      <c r="F35" s="45"/>
      <c r="G35" s="46"/>
      <c r="H35" s="18"/>
      <c r="I35" s="48"/>
      <c r="J35" s="10"/>
    </row>
    <row r="36" spans="1:10" ht="12.75">
      <c r="A36" s="164"/>
      <c r="B36" s="172"/>
      <c r="C36" s="172"/>
      <c r="D36" s="173"/>
      <c r="E36" s="164"/>
      <c r="F36" s="172"/>
      <c r="G36" s="172"/>
      <c r="H36" s="170"/>
      <c r="I36" s="171"/>
      <c r="J36" s="10"/>
    </row>
    <row r="37" spans="1:10" ht="12.75">
      <c r="A37" s="49"/>
      <c r="B37" s="49"/>
      <c r="C37" s="174"/>
      <c r="D37" s="162"/>
      <c r="E37" s="18"/>
      <c r="F37" s="174"/>
      <c r="G37" s="162"/>
      <c r="H37" s="18"/>
      <c r="I37" s="18"/>
      <c r="J37" s="10"/>
    </row>
    <row r="38" spans="1:10" ht="12.75">
      <c r="A38" s="164"/>
      <c r="B38" s="172"/>
      <c r="C38" s="172"/>
      <c r="D38" s="173"/>
      <c r="E38" s="164"/>
      <c r="F38" s="172"/>
      <c r="G38" s="172"/>
      <c r="H38" s="170"/>
      <c r="I38" s="171"/>
      <c r="J38" s="10"/>
    </row>
    <row r="39" spans="1:10" ht="12.75">
      <c r="A39" s="49"/>
      <c r="B39" s="49"/>
      <c r="C39" s="50"/>
      <c r="D39" s="51"/>
      <c r="E39" s="18"/>
      <c r="F39" s="50"/>
      <c r="G39" s="51"/>
      <c r="H39" s="18"/>
      <c r="I39" s="18"/>
      <c r="J39" s="10"/>
    </row>
    <row r="40" spans="1:10" ht="12.75">
      <c r="A40" s="164"/>
      <c r="B40" s="172"/>
      <c r="C40" s="172"/>
      <c r="D40" s="173"/>
      <c r="E40" s="164"/>
      <c r="F40" s="172"/>
      <c r="G40" s="172"/>
      <c r="H40" s="170"/>
      <c r="I40" s="171"/>
      <c r="J40" s="10"/>
    </row>
    <row r="41" spans="1:10" ht="12.75">
      <c r="A41" s="52"/>
      <c r="B41" s="53"/>
      <c r="C41" s="53"/>
      <c r="D41" s="53"/>
      <c r="E41" s="52"/>
      <c r="F41" s="53"/>
      <c r="G41" s="53"/>
      <c r="H41" s="54"/>
      <c r="I41" s="55"/>
      <c r="J41" s="10"/>
    </row>
    <row r="42" spans="1:10" ht="12.75">
      <c r="A42" s="49"/>
      <c r="B42" s="49"/>
      <c r="C42" s="50"/>
      <c r="D42" s="51"/>
      <c r="E42" s="18"/>
      <c r="F42" s="50"/>
      <c r="G42" s="51"/>
      <c r="H42" s="18"/>
      <c r="I42" s="18"/>
      <c r="J42" s="10"/>
    </row>
    <row r="43" spans="1:10" ht="12.75">
      <c r="A43" s="56"/>
      <c r="B43" s="56"/>
      <c r="C43" s="56"/>
      <c r="D43" s="31"/>
      <c r="E43" s="31"/>
      <c r="F43" s="56"/>
      <c r="G43" s="31"/>
      <c r="H43" s="31"/>
      <c r="I43" s="31"/>
      <c r="J43" s="10"/>
    </row>
    <row r="44" spans="1:10" ht="12.75">
      <c r="A44" s="188" t="s">
        <v>49</v>
      </c>
      <c r="B44" s="177"/>
      <c r="C44" s="170"/>
      <c r="D44" s="171"/>
      <c r="E44" s="29"/>
      <c r="F44" s="168"/>
      <c r="G44" s="172"/>
      <c r="H44" s="172"/>
      <c r="I44" s="173"/>
      <c r="J44" s="10"/>
    </row>
    <row r="45" spans="1:10" ht="12.75">
      <c r="A45" s="49"/>
      <c r="B45" s="49"/>
      <c r="C45" s="174"/>
      <c r="D45" s="162"/>
      <c r="E45" s="18"/>
      <c r="F45" s="174"/>
      <c r="G45" s="163"/>
      <c r="H45" s="57"/>
      <c r="I45" s="57"/>
      <c r="J45" s="10"/>
    </row>
    <row r="46" spans="1:10" ht="12.75">
      <c r="A46" s="188" t="s">
        <v>199</v>
      </c>
      <c r="B46" s="177"/>
      <c r="C46" s="168" t="s">
        <v>217</v>
      </c>
      <c r="D46" s="169"/>
      <c r="E46" s="169"/>
      <c r="F46" s="169"/>
      <c r="G46" s="169"/>
      <c r="H46" s="169"/>
      <c r="I46" s="169"/>
      <c r="J46" s="10"/>
    </row>
    <row r="47" spans="1:10" ht="12.75">
      <c r="A47" s="28"/>
      <c r="B47" s="28"/>
      <c r="C47" s="58" t="s">
        <v>50</v>
      </c>
      <c r="D47" s="29"/>
      <c r="E47" s="29"/>
      <c r="F47" s="29"/>
      <c r="G47" s="29"/>
      <c r="H47" s="29"/>
      <c r="I47" s="29"/>
      <c r="J47" s="10"/>
    </row>
    <row r="48" spans="1:10" ht="12.75">
      <c r="A48" s="188" t="s">
        <v>51</v>
      </c>
      <c r="B48" s="177"/>
      <c r="C48" s="166" t="s">
        <v>218</v>
      </c>
      <c r="D48" s="179"/>
      <c r="E48" s="175"/>
      <c r="F48" s="29"/>
      <c r="G48" s="26" t="s">
        <v>52</v>
      </c>
      <c r="H48" s="166"/>
      <c r="I48" s="175"/>
      <c r="J48" s="10"/>
    </row>
    <row r="49" spans="1:10" ht="12.75">
      <c r="A49" s="28"/>
      <c r="B49" s="28"/>
      <c r="C49" s="58"/>
      <c r="D49" s="29"/>
      <c r="E49" s="29"/>
      <c r="F49" s="29"/>
      <c r="G49" s="29"/>
      <c r="H49" s="29"/>
      <c r="I49" s="29"/>
      <c r="J49" s="10"/>
    </row>
    <row r="50" spans="1:10" ht="12.75">
      <c r="A50" s="188" t="s">
        <v>45</v>
      </c>
      <c r="B50" s="177"/>
      <c r="C50" s="178" t="s">
        <v>215</v>
      </c>
      <c r="D50" s="179"/>
      <c r="E50" s="179"/>
      <c r="F50" s="179"/>
      <c r="G50" s="179"/>
      <c r="H50" s="179"/>
      <c r="I50" s="175"/>
      <c r="J50" s="10"/>
    </row>
    <row r="51" spans="1:10" ht="12.75">
      <c r="A51" s="28"/>
      <c r="B51" s="28"/>
      <c r="C51" s="29"/>
      <c r="D51" s="29"/>
      <c r="E51" s="29"/>
      <c r="F51" s="29"/>
      <c r="G51" s="29"/>
      <c r="H51" s="29"/>
      <c r="I51" s="29"/>
      <c r="J51" s="10"/>
    </row>
    <row r="52" spans="1:10" ht="12.75">
      <c r="A52" s="176" t="s">
        <v>53</v>
      </c>
      <c r="B52" s="165"/>
      <c r="C52" s="166" t="s">
        <v>216</v>
      </c>
      <c r="D52" s="179"/>
      <c r="E52" s="179"/>
      <c r="F52" s="179"/>
      <c r="G52" s="179"/>
      <c r="H52" s="179"/>
      <c r="I52" s="167"/>
      <c r="J52" s="10"/>
    </row>
    <row r="53" spans="1:10" ht="12.75">
      <c r="A53" s="59"/>
      <c r="B53" s="59"/>
      <c r="C53" s="187" t="s">
        <v>54</v>
      </c>
      <c r="D53" s="187"/>
      <c r="E53" s="187"/>
      <c r="F53" s="187"/>
      <c r="G53" s="187"/>
      <c r="H53" s="187"/>
      <c r="I53" s="61"/>
      <c r="J53" s="10"/>
    </row>
    <row r="54" spans="1:10" ht="12.75">
      <c r="A54" s="59"/>
      <c r="B54" s="59"/>
      <c r="C54" s="60"/>
      <c r="D54" s="60"/>
      <c r="E54" s="60"/>
      <c r="F54" s="60"/>
      <c r="G54" s="60"/>
      <c r="H54" s="60"/>
      <c r="I54" s="61"/>
      <c r="J54" s="10"/>
    </row>
    <row r="55" spans="1:10" ht="12.75">
      <c r="A55" s="59"/>
      <c r="B55" s="59"/>
      <c r="C55" s="60"/>
      <c r="D55" s="60"/>
      <c r="E55" s="60"/>
      <c r="F55" s="60"/>
      <c r="G55" s="60"/>
      <c r="H55" s="60"/>
      <c r="I55" s="61"/>
      <c r="J55" s="10"/>
    </row>
    <row r="56" spans="1:10" ht="12.75">
      <c r="A56" s="59"/>
      <c r="B56" s="180" t="s">
        <v>188</v>
      </c>
      <c r="C56" s="181"/>
      <c r="D56" s="181"/>
      <c r="E56" s="181"/>
      <c r="F56" s="131"/>
      <c r="G56" s="131"/>
      <c r="H56" s="131"/>
      <c r="I56" s="61"/>
      <c r="J56" s="10"/>
    </row>
    <row r="57" spans="1:10" ht="12.75">
      <c r="A57" s="59"/>
      <c r="B57" s="180" t="s">
        <v>189</v>
      </c>
      <c r="C57" s="181"/>
      <c r="D57" s="181"/>
      <c r="E57" s="181"/>
      <c r="F57" s="181"/>
      <c r="G57" s="181"/>
      <c r="H57" s="181"/>
      <c r="I57" s="181"/>
      <c r="J57" s="10"/>
    </row>
    <row r="58" spans="1:10" ht="12.75">
      <c r="A58" s="59"/>
      <c r="B58" s="180" t="s">
        <v>190</v>
      </c>
      <c r="C58" s="181"/>
      <c r="D58" s="181"/>
      <c r="E58" s="181"/>
      <c r="F58" s="181"/>
      <c r="G58" s="181"/>
      <c r="H58" s="181"/>
      <c r="I58" s="61"/>
      <c r="J58" s="10"/>
    </row>
    <row r="59" spans="1:10" ht="12.75">
      <c r="A59" s="59"/>
      <c r="B59" s="180" t="s">
        <v>191</v>
      </c>
      <c r="C59" s="181"/>
      <c r="D59" s="181"/>
      <c r="E59" s="181"/>
      <c r="F59" s="181"/>
      <c r="G59" s="181"/>
      <c r="H59" s="181"/>
      <c r="I59" s="181"/>
      <c r="J59" s="10"/>
    </row>
    <row r="60" spans="1:10" ht="12.75">
      <c r="A60" s="59"/>
      <c r="B60" s="180" t="s">
        <v>192</v>
      </c>
      <c r="C60" s="181"/>
      <c r="D60" s="181"/>
      <c r="E60" s="181"/>
      <c r="F60" s="181"/>
      <c r="G60" s="181"/>
      <c r="H60" s="181"/>
      <c r="I60" s="181"/>
      <c r="J60" s="10"/>
    </row>
    <row r="61" spans="1:10" ht="12.75">
      <c r="A61" s="59"/>
      <c r="B61" s="132"/>
      <c r="C61" s="133"/>
      <c r="D61" s="133"/>
      <c r="E61" s="133"/>
      <c r="F61" s="133"/>
      <c r="G61" s="133"/>
      <c r="H61" s="133"/>
      <c r="I61" s="133"/>
      <c r="J61" s="10"/>
    </row>
    <row r="62" spans="1:10" ht="13.5" thickBot="1">
      <c r="A62" s="62" t="s">
        <v>57</v>
      </c>
      <c r="B62" s="29"/>
      <c r="C62" s="29"/>
      <c r="D62" s="29"/>
      <c r="E62" s="29"/>
      <c r="F62" s="29"/>
      <c r="G62" s="63"/>
      <c r="H62" s="64"/>
      <c r="I62" s="63"/>
      <c r="J62" s="10"/>
    </row>
    <row r="63" spans="1:10" ht="12.75">
      <c r="A63" s="29"/>
      <c r="B63" s="29"/>
      <c r="C63" s="29"/>
      <c r="D63" s="29"/>
      <c r="E63" s="59" t="s">
        <v>55</v>
      </c>
      <c r="F63" s="10"/>
      <c r="G63" s="182" t="s">
        <v>56</v>
      </c>
      <c r="H63" s="183"/>
      <c r="I63" s="184"/>
      <c r="J63" s="10"/>
    </row>
    <row r="64" spans="1:10" ht="12.75">
      <c r="A64" s="65"/>
      <c r="B64" s="65"/>
      <c r="C64" s="43"/>
      <c r="D64" s="43"/>
      <c r="E64" s="43"/>
      <c r="F64" s="43"/>
      <c r="G64" s="185"/>
      <c r="H64" s="186"/>
      <c r="I64" s="43"/>
      <c r="J64" s="10"/>
    </row>
  </sheetData>
  <sheetProtection/>
  <protectedRanges>
    <protectedRange sqref="E2 H2 A30:I30 A32:I32" name="Range1"/>
    <protectedRange sqref="C6:D6 C8:D8 C10:D10 C12:I12 C14:D14 F14:I14 C16:I16 C18:I18 C20:I20 C22:F22 C24:G24 C26 I24 I26" name="Range1_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6:E56"/>
    <mergeCell ref="B57:I57"/>
    <mergeCell ref="B58:H58"/>
    <mergeCell ref="B59:I59"/>
    <mergeCell ref="B60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erstebank@erstebank.hr"/>
    <hyperlink ref="C20" r:id="rId2" display="www.erstebank.hr"/>
    <hyperlink ref="C50" r:id="rId3" display="dderis@erstebank.com"/>
  </hyperlinks>
  <printOptions/>
  <pageMargins left="0.75" right="0.75" top="1" bottom="1" header="0.5" footer="0.5"/>
  <pageSetup fitToHeight="1" fitToWidth="1"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1" sqref="A1:J1"/>
    </sheetView>
  </sheetViews>
  <sheetFormatPr defaultColWidth="9.140625" defaultRowHeight="12.75"/>
  <cols>
    <col min="8" max="8" width="3.7109375" style="0" customWidth="1"/>
    <col min="9" max="9" width="7.421875" style="0" customWidth="1"/>
    <col min="10" max="10" width="13.140625" style="0" customWidth="1"/>
    <col min="11" max="11" width="13.421875" style="0" bestFit="1" customWidth="1"/>
    <col min="12" max="12" width="12.7109375" style="0" bestFit="1" customWidth="1"/>
  </cols>
  <sheetData>
    <row r="1" spans="1:11" ht="15.75">
      <c r="A1" s="261" t="s">
        <v>64</v>
      </c>
      <c r="B1" s="261"/>
      <c r="C1" s="261"/>
      <c r="D1" s="261"/>
      <c r="E1" s="261"/>
      <c r="F1" s="261"/>
      <c r="G1" s="261"/>
      <c r="H1" s="261"/>
      <c r="I1" s="261"/>
      <c r="J1" s="261"/>
      <c r="K1" s="66"/>
    </row>
    <row r="2" spans="1:11" ht="15.75">
      <c r="A2" s="129"/>
      <c r="B2" s="69"/>
      <c r="C2" s="69"/>
      <c r="D2" s="69"/>
      <c r="E2" s="130" t="s">
        <v>65</v>
      </c>
      <c r="F2" s="71"/>
      <c r="G2" s="262" t="s">
        <v>202</v>
      </c>
      <c r="H2" s="263"/>
      <c r="I2" s="69"/>
      <c r="J2" s="69"/>
      <c r="K2" s="66"/>
    </row>
    <row r="3" spans="1:11" ht="15">
      <c r="A3" s="66"/>
      <c r="B3" s="66"/>
      <c r="C3" s="66"/>
      <c r="D3" s="66"/>
      <c r="E3" s="66"/>
      <c r="F3" s="66"/>
      <c r="G3" s="66"/>
      <c r="H3" s="66"/>
      <c r="I3" s="66"/>
      <c r="J3" s="264" t="s">
        <v>201</v>
      </c>
      <c r="K3" s="265"/>
    </row>
    <row r="4" spans="1:11" ht="12.75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36.75" thickBot="1">
      <c r="A5" s="254" t="s">
        <v>13</v>
      </c>
      <c r="B5" s="255"/>
      <c r="C5" s="255"/>
      <c r="D5" s="255"/>
      <c r="E5" s="255"/>
      <c r="F5" s="255"/>
      <c r="G5" s="255"/>
      <c r="H5" s="256"/>
      <c r="I5" s="112" t="s">
        <v>157</v>
      </c>
      <c r="J5" s="111" t="s">
        <v>75</v>
      </c>
      <c r="K5" s="112" t="s">
        <v>76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114">
        <v>2</v>
      </c>
      <c r="J6" s="113">
        <v>3</v>
      </c>
      <c r="K6" s="113">
        <v>4</v>
      </c>
    </row>
    <row r="7" spans="1:11" ht="12.75">
      <c r="A7" s="258" t="s">
        <v>3</v>
      </c>
      <c r="B7" s="259"/>
      <c r="C7" s="259"/>
      <c r="D7" s="259"/>
      <c r="E7" s="259"/>
      <c r="F7" s="259"/>
      <c r="G7" s="259"/>
      <c r="H7" s="259"/>
      <c r="I7" s="259"/>
      <c r="J7" s="259"/>
      <c r="K7" s="260"/>
    </row>
    <row r="8" spans="1:11" ht="12.75">
      <c r="A8" s="245" t="s">
        <v>79</v>
      </c>
      <c r="B8" s="246"/>
      <c r="C8" s="246"/>
      <c r="D8" s="246"/>
      <c r="E8" s="246"/>
      <c r="F8" s="246"/>
      <c r="G8" s="246"/>
      <c r="H8" s="247"/>
      <c r="I8" s="84">
        <v>1</v>
      </c>
      <c r="J8" s="137">
        <f>SUM(J9:J10)</f>
        <v>6187209225</v>
      </c>
      <c r="K8" s="134">
        <f>SUM(K9:K10)</f>
        <v>5682889656</v>
      </c>
    </row>
    <row r="9" spans="1:11" ht="12.75">
      <c r="A9" s="227" t="s">
        <v>80</v>
      </c>
      <c r="B9" s="228"/>
      <c r="C9" s="228"/>
      <c r="D9" s="228"/>
      <c r="E9" s="228"/>
      <c r="F9" s="228"/>
      <c r="G9" s="228"/>
      <c r="H9" s="229"/>
      <c r="I9" s="84">
        <v>2</v>
      </c>
      <c r="J9" s="138">
        <v>509634719</v>
      </c>
      <c r="K9" s="134">
        <v>685741049</v>
      </c>
    </row>
    <row r="10" spans="1:11" ht="12.75">
      <c r="A10" s="227" t="s">
        <v>81</v>
      </c>
      <c r="B10" s="228"/>
      <c r="C10" s="228"/>
      <c r="D10" s="228"/>
      <c r="E10" s="228"/>
      <c r="F10" s="228"/>
      <c r="G10" s="228"/>
      <c r="H10" s="229"/>
      <c r="I10" s="84">
        <v>3</v>
      </c>
      <c r="J10" s="138">
        <v>5677574506</v>
      </c>
      <c r="K10" s="134">
        <v>4997148607</v>
      </c>
    </row>
    <row r="11" spans="1:11" ht="12.75">
      <c r="A11" s="227" t="s">
        <v>82</v>
      </c>
      <c r="B11" s="228"/>
      <c r="C11" s="228"/>
      <c r="D11" s="228"/>
      <c r="E11" s="228"/>
      <c r="F11" s="228"/>
      <c r="G11" s="228"/>
      <c r="H11" s="229"/>
      <c r="I11" s="84">
        <v>4</v>
      </c>
      <c r="J11" s="138">
        <v>4877232405</v>
      </c>
      <c r="K11" s="134">
        <v>3287845301</v>
      </c>
    </row>
    <row r="12" spans="1:11" ht="12.75">
      <c r="A12" s="227" t="s">
        <v>159</v>
      </c>
      <c r="B12" s="228"/>
      <c r="C12" s="228"/>
      <c r="D12" s="228"/>
      <c r="E12" s="228"/>
      <c r="F12" s="228"/>
      <c r="G12" s="228"/>
      <c r="H12" s="229"/>
      <c r="I12" s="84">
        <v>5</v>
      </c>
      <c r="J12" s="138">
        <v>2159678768</v>
      </c>
      <c r="K12" s="134">
        <v>1567724601</v>
      </c>
    </row>
    <row r="13" spans="1:11" ht="12.75">
      <c r="A13" s="227" t="s">
        <v>83</v>
      </c>
      <c r="B13" s="228"/>
      <c r="C13" s="228"/>
      <c r="D13" s="228"/>
      <c r="E13" s="228"/>
      <c r="F13" s="228"/>
      <c r="G13" s="228"/>
      <c r="H13" s="229"/>
      <c r="I13" s="84">
        <v>6</v>
      </c>
      <c r="J13" s="138">
        <v>0</v>
      </c>
      <c r="K13" s="134">
        <v>0</v>
      </c>
    </row>
    <row r="14" spans="1:11" ht="12.75">
      <c r="A14" s="227" t="s">
        <v>84</v>
      </c>
      <c r="B14" s="228"/>
      <c r="C14" s="228"/>
      <c r="D14" s="228"/>
      <c r="E14" s="228"/>
      <c r="F14" s="228"/>
      <c r="G14" s="228"/>
      <c r="H14" s="229"/>
      <c r="I14" s="84">
        <v>7</v>
      </c>
      <c r="J14" s="138">
        <v>1756658927</v>
      </c>
      <c r="K14" s="134">
        <v>2567862579</v>
      </c>
    </row>
    <row r="15" spans="1:11" ht="12.75">
      <c r="A15" s="227" t="s">
        <v>160</v>
      </c>
      <c r="B15" s="228"/>
      <c r="C15" s="228"/>
      <c r="D15" s="228"/>
      <c r="E15" s="228"/>
      <c r="F15" s="228"/>
      <c r="G15" s="228"/>
      <c r="H15" s="229"/>
      <c r="I15" s="84">
        <v>8</v>
      </c>
      <c r="J15" s="138">
        <v>294633087</v>
      </c>
      <c r="K15" s="134">
        <v>269108534</v>
      </c>
    </row>
    <row r="16" spans="1:11" ht="23.25" customHeight="1">
      <c r="A16" s="227" t="s">
        <v>161</v>
      </c>
      <c r="B16" s="228"/>
      <c r="C16" s="228"/>
      <c r="D16" s="228"/>
      <c r="E16" s="228"/>
      <c r="F16" s="228"/>
      <c r="G16" s="228"/>
      <c r="H16" s="229"/>
      <c r="I16" s="84">
        <v>9</v>
      </c>
      <c r="J16" s="138">
        <v>0</v>
      </c>
      <c r="K16" s="134">
        <v>0</v>
      </c>
    </row>
    <row r="17" spans="1:11" ht="12.75">
      <c r="A17" s="227" t="s">
        <v>85</v>
      </c>
      <c r="B17" s="228"/>
      <c r="C17" s="228"/>
      <c r="D17" s="228"/>
      <c r="E17" s="228"/>
      <c r="F17" s="228"/>
      <c r="G17" s="228"/>
      <c r="H17" s="229"/>
      <c r="I17" s="84">
        <v>10</v>
      </c>
      <c r="J17" s="138">
        <v>49499493</v>
      </c>
      <c r="K17" s="134">
        <v>75400716</v>
      </c>
    </row>
    <row r="18" spans="1:11" ht="12.75">
      <c r="A18" s="227" t="s">
        <v>86</v>
      </c>
      <c r="B18" s="228"/>
      <c r="C18" s="228"/>
      <c r="D18" s="228"/>
      <c r="E18" s="228"/>
      <c r="F18" s="228"/>
      <c r="G18" s="228"/>
      <c r="H18" s="229"/>
      <c r="I18" s="84">
        <v>11</v>
      </c>
      <c r="J18" s="138">
        <v>176321653</v>
      </c>
      <c r="K18" s="134">
        <v>438459710</v>
      </c>
    </row>
    <row r="19" spans="1:12" ht="12.75">
      <c r="A19" s="227" t="s">
        <v>87</v>
      </c>
      <c r="B19" s="228"/>
      <c r="C19" s="228"/>
      <c r="D19" s="228"/>
      <c r="E19" s="228"/>
      <c r="F19" s="228"/>
      <c r="G19" s="228"/>
      <c r="H19" s="229"/>
      <c r="I19" s="84">
        <v>12</v>
      </c>
      <c r="J19" s="138">
        <v>32102815068</v>
      </c>
      <c r="K19" s="134">
        <v>33478952620</v>
      </c>
      <c r="L19" s="135"/>
    </row>
    <row r="20" spans="1:11" ht="12.75">
      <c r="A20" s="227" t="s">
        <v>88</v>
      </c>
      <c r="B20" s="228"/>
      <c r="C20" s="228"/>
      <c r="D20" s="228"/>
      <c r="E20" s="228"/>
      <c r="F20" s="228"/>
      <c r="G20" s="228"/>
      <c r="H20" s="229"/>
      <c r="I20" s="84">
        <v>13</v>
      </c>
      <c r="J20" s="138">
        <v>167277984</v>
      </c>
      <c r="K20" s="134">
        <v>167357984</v>
      </c>
    </row>
    <row r="21" spans="1:11" ht="12.75">
      <c r="A21" s="227" t="s">
        <v>167</v>
      </c>
      <c r="B21" s="228"/>
      <c r="C21" s="228"/>
      <c r="D21" s="228"/>
      <c r="E21" s="228"/>
      <c r="F21" s="228"/>
      <c r="G21" s="228"/>
      <c r="H21" s="229"/>
      <c r="I21" s="84">
        <v>14</v>
      </c>
      <c r="J21" s="138">
        <v>46817313</v>
      </c>
      <c r="K21" s="134">
        <v>47441281</v>
      </c>
    </row>
    <row r="22" spans="1:11" ht="12.75">
      <c r="A22" s="248" t="s">
        <v>168</v>
      </c>
      <c r="B22" s="249"/>
      <c r="C22" s="249"/>
      <c r="D22" s="249"/>
      <c r="E22" s="249"/>
      <c r="F22" s="249"/>
      <c r="G22" s="249"/>
      <c r="H22" s="250"/>
      <c r="I22" s="84">
        <v>15</v>
      </c>
      <c r="J22" s="138">
        <v>398387079</v>
      </c>
      <c r="K22" s="134">
        <v>399975880</v>
      </c>
    </row>
    <row r="23" spans="1:11" ht="12.75">
      <c r="A23" s="227" t="s">
        <v>169</v>
      </c>
      <c r="B23" s="228"/>
      <c r="C23" s="228"/>
      <c r="D23" s="228"/>
      <c r="E23" s="228"/>
      <c r="F23" s="228"/>
      <c r="G23" s="228"/>
      <c r="H23" s="228"/>
      <c r="I23" s="84">
        <v>16</v>
      </c>
      <c r="J23" s="139">
        <v>724039591</v>
      </c>
      <c r="K23" s="134">
        <v>652152862</v>
      </c>
    </row>
    <row r="24" spans="1:12" ht="12.75">
      <c r="A24" s="251" t="s">
        <v>170</v>
      </c>
      <c r="B24" s="252"/>
      <c r="C24" s="252"/>
      <c r="D24" s="252"/>
      <c r="E24" s="252"/>
      <c r="F24" s="252"/>
      <c r="G24" s="252"/>
      <c r="H24" s="253"/>
      <c r="I24" s="84">
        <v>17</v>
      </c>
      <c r="J24" s="137">
        <f>SUM(J8,J11:J23)</f>
        <v>48940570593</v>
      </c>
      <c r="K24" s="116">
        <f>SUM(K8,K11:K23)</f>
        <v>48635171724</v>
      </c>
      <c r="L24" s="135"/>
    </row>
    <row r="25" spans="1:11" ht="12.75">
      <c r="A25" s="233" t="s">
        <v>4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4"/>
    </row>
    <row r="26" spans="1:11" ht="12.75">
      <c r="A26" s="245" t="s">
        <v>163</v>
      </c>
      <c r="B26" s="246"/>
      <c r="C26" s="246"/>
      <c r="D26" s="246"/>
      <c r="E26" s="246"/>
      <c r="F26" s="246"/>
      <c r="G26" s="246"/>
      <c r="H26" s="247"/>
      <c r="I26" s="84">
        <v>18</v>
      </c>
      <c r="J26" s="134">
        <f>J27+J28+J29+J30+J31+J32+J33+J34+J35+J36</f>
        <v>5546664949</v>
      </c>
      <c r="K26" s="134">
        <f>K27+K28+K29+K30+K31+K32+K33+K34+K35+K36</f>
        <v>5692927425</v>
      </c>
    </row>
    <row r="27" spans="1:11" ht="12.75">
      <c r="A27" s="227" t="s">
        <v>5</v>
      </c>
      <c r="B27" s="228"/>
      <c r="C27" s="228"/>
      <c r="D27" s="228"/>
      <c r="E27" s="228"/>
      <c r="F27" s="228"/>
      <c r="G27" s="228"/>
      <c r="H27" s="229"/>
      <c r="I27" s="83">
        <v>19</v>
      </c>
      <c r="J27" s="136">
        <v>1698417500</v>
      </c>
      <c r="K27" s="134">
        <v>1698417500</v>
      </c>
    </row>
    <row r="28" spans="1:11" ht="12.75">
      <c r="A28" s="227" t="s">
        <v>6</v>
      </c>
      <c r="B28" s="228"/>
      <c r="C28" s="228"/>
      <c r="D28" s="228"/>
      <c r="E28" s="228"/>
      <c r="F28" s="228"/>
      <c r="G28" s="228"/>
      <c r="H28" s="229"/>
      <c r="I28" s="84">
        <v>20</v>
      </c>
      <c r="J28" s="136">
        <v>1801943282</v>
      </c>
      <c r="K28" s="134">
        <v>1801943282</v>
      </c>
    </row>
    <row r="29" spans="1:11" ht="12.75">
      <c r="A29" s="227" t="s">
        <v>74</v>
      </c>
      <c r="B29" s="228"/>
      <c r="C29" s="228"/>
      <c r="D29" s="228"/>
      <c r="E29" s="228"/>
      <c r="F29" s="228"/>
      <c r="G29" s="228"/>
      <c r="H29" s="229"/>
      <c r="I29" s="83">
        <v>21</v>
      </c>
      <c r="J29" s="136">
        <v>216619418</v>
      </c>
      <c r="K29" s="134">
        <v>216619418</v>
      </c>
    </row>
    <row r="30" spans="1:11" ht="12.75">
      <c r="A30" s="227" t="s">
        <v>7</v>
      </c>
      <c r="B30" s="228"/>
      <c r="C30" s="228"/>
      <c r="D30" s="228"/>
      <c r="E30" s="228"/>
      <c r="F30" s="228"/>
      <c r="G30" s="228"/>
      <c r="H30" s="229"/>
      <c r="I30" s="84">
        <v>22</v>
      </c>
      <c r="J30" s="136">
        <v>0</v>
      </c>
      <c r="K30" s="134">
        <v>0</v>
      </c>
    </row>
    <row r="31" spans="1:11" ht="12.75">
      <c r="A31" s="227" t="s">
        <v>8</v>
      </c>
      <c r="B31" s="228"/>
      <c r="C31" s="228"/>
      <c r="D31" s="228"/>
      <c r="E31" s="228"/>
      <c r="F31" s="228"/>
      <c r="G31" s="228"/>
      <c r="H31" s="229"/>
      <c r="I31" s="83">
        <v>23</v>
      </c>
      <c r="J31" s="136">
        <v>1227726677</v>
      </c>
      <c r="K31" s="134">
        <v>1681329011</v>
      </c>
    </row>
    <row r="32" spans="1:11" ht="12.75">
      <c r="A32" s="227" t="s">
        <v>9</v>
      </c>
      <c r="B32" s="228"/>
      <c r="C32" s="228"/>
      <c r="D32" s="228"/>
      <c r="E32" s="228"/>
      <c r="F32" s="228"/>
      <c r="G32" s="228"/>
      <c r="H32" s="229"/>
      <c r="I32" s="84">
        <v>24</v>
      </c>
      <c r="J32" s="136">
        <v>0</v>
      </c>
      <c r="K32" s="134">
        <v>0</v>
      </c>
    </row>
    <row r="33" spans="1:11" ht="12.75">
      <c r="A33" s="227" t="s">
        <v>10</v>
      </c>
      <c r="B33" s="228"/>
      <c r="C33" s="228"/>
      <c r="D33" s="228"/>
      <c r="E33" s="228"/>
      <c r="F33" s="228"/>
      <c r="G33" s="228"/>
      <c r="H33" s="229"/>
      <c r="I33" s="83">
        <v>25</v>
      </c>
      <c r="J33" s="136">
        <v>606969435</v>
      </c>
      <c r="K33" s="134">
        <v>268954183</v>
      </c>
    </row>
    <row r="34" spans="1:11" ht="12.75">
      <c r="A34" s="227" t="s">
        <v>11</v>
      </c>
      <c r="B34" s="228"/>
      <c r="C34" s="228"/>
      <c r="D34" s="228"/>
      <c r="E34" s="228"/>
      <c r="F34" s="228"/>
      <c r="G34" s="228"/>
      <c r="H34" s="229"/>
      <c r="I34" s="84">
        <v>26</v>
      </c>
      <c r="J34" s="136">
        <v>0</v>
      </c>
      <c r="K34" s="134">
        <v>0</v>
      </c>
    </row>
    <row r="35" spans="1:11" ht="25.5" customHeight="1">
      <c r="A35" s="227" t="s">
        <v>97</v>
      </c>
      <c r="B35" s="241"/>
      <c r="C35" s="241"/>
      <c r="D35" s="241"/>
      <c r="E35" s="241"/>
      <c r="F35" s="241"/>
      <c r="G35" s="241"/>
      <c r="H35" s="242"/>
      <c r="I35" s="84">
        <v>27</v>
      </c>
      <c r="J35" s="136">
        <v>-5011363</v>
      </c>
      <c r="K35" s="134">
        <v>25664031</v>
      </c>
    </row>
    <row r="36" spans="1:11" ht="12.75">
      <c r="A36" s="227" t="s">
        <v>175</v>
      </c>
      <c r="B36" s="228"/>
      <c r="C36" s="228"/>
      <c r="D36" s="228"/>
      <c r="E36" s="228"/>
      <c r="F36" s="228"/>
      <c r="G36" s="228"/>
      <c r="H36" s="229"/>
      <c r="I36" s="83">
        <v>28</v>
      </c>
      <c r="J36" s="136">
        <v>0</v>
      </c>
      <c r="K36" s="134">
        <v>0</v>
      </c>
    </row>
    <row r="37" spans="1:11" ht="12.75">
      <c r="A37" s="227" t="s">
        <v>89</v>
      </c>
      <c r="B37" s="228"/>
      <c r="C37" s="228"/>
      <c r="D37" s="228"/>
      <c r="E37" s="228"/>
      <c r="F37" s="228"/>
      <c r="G37" s="228"/>
      <c r="H37" s="229"/>
      <c r="I37" s="84">
        <v>29</v>
      </c>
      <c r="J37" s="136">
        <v>10588508619</v>
      </c>
      <c r="K37" s="134">
        <v>11064431626</v>
      </c>
    </row>
    <row r="38" spans="1:11" ht="12.75">
      <c r="A38" s="227" t="s">
        <v>90</v>
      </c>
      <c r="B38" s="228"/>
      <c r="C38" s="228"/>
      <c r="D38" s="228"/>
      <c r="E38" s="228"/>
      <c r="F38" s="228"/>
      <c r="G38" s="228"/>
      <c r="H38" s="229"/>
      <c r="I38" s="83">
        <v>30</v>
      </c>
      <c r="J38" s="136">
        <v>30703842883</v>
      </c>
      <c r="K38" s="134">
        <v>29482047203</v>
      </c>
    </row>
    <row r="39" spans="1:11" ht="12.75">
      <c r="A39" s="227" t="s">
        <v>91</v>
      </c>
      <c r="B39" s="228"/>
      <c r="C39" s="228"/>
      <c r="D39" s="228"/>
      <c r="E39" s="228"/>
      <c r="F39" s="228"/>
      <c r="G39" s="228"/>
      <c r="H39" s="229"/>
      <c r="I39" s="84">
        <v>31</v>
      </c>
      <c r="J39" s="136">
        <v>1159621121</v>
      </c>
      <c r="K39" s="134">
        <v>1129969327</v>
      </c>
    </row>
    <row r="40" spans="1:11" ht="12.75">
      <c r="A40" s="227" t="s">
        <v>92</v>
      </c>
      <c r="B40" s="228"/>
      <c r="C40" s="228"/>
      <c r="D40" s="228"/>
      <c r="E40" s="228"/>
      <c r="F40" s="228"/>
      <c r="G40" s="228"/>
      <c r="H40" s="229"/>
      <c r="I40" s="83">
        <v>32</v>
      </c>
      <c r="J40" s="136">
        <v>80168052</v>
      </c>
      <c r="K40" s="134">
        <v>264429663</v>
      </c>
    </row>
    <row r="41" spans="1:11" ht="12.75">
      <c r="A41" s="227" t="s">
        <v>93</v>
      </c>
      <c r="B41" s="241"/>
      <c r="C41" s="241"/>
      <c r="D41" s="241"/>
      <c r="E41" s="241"/>
      <c r="F41" s="241"/>
      <c r="G41" s="241"/>
      <c r="H41" s="242"/>
      <c r="I41" s="84">
        <v>33</v>
      </c>
      <c r="J41" s="136">
        <v>0</v>
      </c>
      <c r="K41" s="134">
        <v>0</v>
      </c>
    </row>
    <row r="42" spans="1:11" ht="12.75">
      <c r="A42" s="227" t="s">
        <v>94</v>
      </c>
      <c r="B42" s="241"/>
      <c r="C42" s="241"/>
      <c r="D42" s="241"/>
      <c r="E42" s="241"/>
      <c r="F42" s="241"/>
      <c r="G42" s="241"/>
      <c r="H42" s="242"/>
      <c r="I42" s="84">
        <v>34</v>
      </c>
      <c r="J42" s="136">
        <v>0</v>
      </c>
      <c r="K42" s="134">
        <v>0</v>
      </c>
    </row>
    <row r="43" spans="1:11" ht="12.75">
      <c r="A43" s="227" t="s">
        <v>95</v>
      </c>
      <c r="B43" s="241"/>
      <c r="C43" s="241"/>
      <c r="D43" s="241"/>
      <c r="E43" s="241"/>
      <c r="F43" s="241"/>
      <c r="G43" s="241"/>
      <c r="H43" s="242"/>
      <c r="I43" s="84">
        <v>35</v>
      </c>
      <c r="J43" s="136">
        <v>0</v>
      </c>
      <c r="K43" s="134">
        <v>0</v>
      </c>
    </row>
    <row r="44" spans="1:11" ht="12.75">
      <c r="A44" s="227" t="s">
        <v>96</v>
      </c>
      <c r="B44" s="241"/>
      <c r="C44" s="241"/>
      <c r="D44" s="241"/>
      <c r="E44" s="241"/>
      <c r="F44" s="241"/>
      <c r="G44" s="241"/>
      <c r="H44" s="242"/>
      <c r="I44" s="84">
        <v>36</v>
      </c>
      <c r="J44" s="136">
        <v>861764969</v>
      </c>
      <c r="K44" s="134">
        <v>1001366480</v>
      </c>
    </row>
    <row r="45" spans="1:11" ht="12.75">
      <c r="A45" s="227" t="s">
        <v>171</v>
      </c>
      <c r="B45" s="228"/>
      <c r="C45" s="228"/>
      <c r="D45" s="228"/>
      <c r="E45" s="228"/>
      <c r="F45" s="228"/>
      <c r="G45" s="228"/>
      <c r="H45" s="229"/>
      <c r="I45" s="84">
        <v>37</v>
      </c>
      <c r="J45" s="134">
        <f>J26+J37+J38+J39+J40+J41+J42+J43+J44</f>
        <v>48940570593</v>
      </c>
      <c r="K45" s="134">
        <f>K26+K37+K38+K39+K40+K41+K42+K43+K44</f>
        <v>48635171724</v>
      </c>
    </row>
    <row r="46" spans="1:11" ht="12.75">
      <c r="A46" s="230" t="s">
        <v>172</v>
      </c>
      <c r="B46" s="231"/>
      <c r="C46" s="231"/>
      <c r="D46" s="231"/>
      <c r="E46" s="231"/>
      <c r="F46" s="231"/>
      <c r="G46" s="231"/>
      <c r="H46" s="232"/>
      <c r="I46" s="86">
        <v>38</v>
      </c>
      <c r="J46" s="136">
        <v>3376016705</v>
      </c>
      <c r="K46" s="134">
        <v>3187395970</v>
      </c>
    </row>
    <row r="47" spans="1:11" ht="12.75">
      <c r="A47" s="233" t="s">
        <v>158</v>
      </c>
      <c r="B47" s="234"/>
      <c r="C47" s="234"/>
      <c r="D47" s="234"/>
      <c r="E47" s="234"/>
      <c r="F47" s="234"/>
      <c r="G47" s="234"/>
      <c r="H47" s="234"/>
      <c r="I47" s="235"/>
      <c r="J47" s="235"/>
      <c r="K47" s="236"/>
    </row>
    <row r="48" spans="1:11" ht="12.75">
      <c r="A48" s="237" t="s">
        <v>0</v>
      </c>
      <c r="B48" s="238"/>
      <c r="C48" s="238"/>
      <c r="D48" s="238"/>
      <c r="E48" s="238"/>
      <c r="F48" s="238"/>
      <c r="G48" s="238"/>
      <c r="H48" s="238"/>
      <c r="I48" s="239"/>
      <c r="J48" s="239"/>
      <c r="K48" s="240"/>
    </row>
    <row r="49" spans="1:11" ht="12.75">
      <c r="A49" s="221" t="s">
        <v>1</v>
      </c>
      <c r="B49" s="222"/>
      <c r="C49" s="222"/>
      <c r="D49" s="222"/>
      <c r="E49" s="222"/>
      <c r="F49" s="222"/>
      <c r="G49" s="222"/>
      <c r="H49" s="223"/>
      <c r="I49" s="83">
        <v>39</v>
      </c>
      <c r="J49" s="115"/>
      <c r="K49" s="116"/>
    </row>
    <row r="50" spans="1:11" ht="12.75">
      <c r="A50" s="224" t="s">
        <v>2</v>
      </c>
      <c r="B50" s="225"/>
      <c r="C50" s="225"/>
      <c r="D50" s="225"/>
      <c r="E50" s="225"/>
      <c r="F50" s="225"/>
      <c r="G50" s="225"/>
      <c r="H50" s="226"/>
      <c r="I50" s="86">
        <v>40</v>
      </c>
      <c r="J50" s="115"/>
      <c r="K50" s="116"/>
    </row>
    <row r="52" spans="10:11" ht="12.75">
      <c r="J52" s="140"/>
      <c r="K52" s="140"/>
    </row>
    <row r="53" ht="12.75">
      <c r="K53" s="135"/>
    </row>
  </sheetData>
  <sheetProtection/>
  <protectedRanges>
    <protectedRange sqref="G2:H2 J49:K50 J8:K24 J26:K46" name="Range1"/>
  </protectedRanges>
  <mergeCells count="50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K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9:H49"/>
    <mergeCell ref="A50:H50"/>
    <mergeCell ref="A45:H45"/>
    <mergeCell ref="A46:H46"/>
    <mergeCell ref="A47:K47"/>
    <mergeCell ref="A48:K48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5"/>
  <sheetViews>
    <sheetView workbookViewId="0" topLeftCell="A1">
      <selection activeCell="A14" sqref="A14:H14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22.710937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" width="12.7109375" style="3" bestFit="1" customWidth="1"/>
    <col min="15" max="146" width="9.140625" style="3" customWidth="1"/>
  </cols>
  <sheetData>
    <row r="1" spans="1:13" ht="15.75">
      <c r="A1" s="261" t="s">
        <v>63</v>
      </c>
      <c r="B1" s="261"/>
      <c r="C1" s="261"/>
      <c r="D1" s="261"/>
      <c r="E1" s="261"/>
      <c r="F1" s="261"/>
      <c r="G1" s="261"/>
      <c r="H1" s="261"/>
      <c r="I1" s="261"/>
      <c r="J1" s="294"/>
      <c r="K1" s="294"/>
      <c r="L1" s="294"/>
      <c r="M1" s="294"/>
    </row>
    <row r="2" spans="1:13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66"/>
      <c r="L2" s="66"/>
      <c r="M2" s="71"/>
    </row>
    <row r="3" spans="1:13" ht="15" customHeight="1">
      <c r="A3" s="71"/>
      <c r="B3" s="71"/>
      <c r="C3" s="71"/>
      <c r="D3" s="295" t="s">
        <v>62</v>
      </c>
      <c r="E3" s="296"/>
      <c r="F3" s="72" t="s">
        <v>203</v>
      </c>
      <c r="G3" s="126" t="s">
        <v>40</v>
      </c>
      <c r="H3" s="73"/>
      <c r="I3" s="297" t="s">
        <v>202</v>
      </c>
      <c r="J3" s="289"/>
      <c r="K3" s="66"/>
      <c r="L3" s="66"/>
      <c r="M3" s="71"/>
    </row>
    <row r="4" spans="1:13" ht="15">
      <c r="A4" s="71"/>
      <c r="B4" s="71"/>
      <c r="C4" s="74"/>
      <c r="D4" s="75"/>
      <c r="E4" s="76"/>
      <c r="F4" s="71"/>
      <c r="G4" s="76"/>
      <c r="H4" s="71"/>
      <c r="I4" s="77"/>
      <c r="J4" s="77"/>
      <c r="K4" s="66"/>
      <c r="L4" s="264" t="s">
        <v>201</v>
      </c>
      <c r="M4" s="265"/>
    </row>
    <row r="5" spans="1:13" ht="12.75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8"/>
      <c r="L5" s="288"/>
      <c r="M5" s="289"/>
    </row>
    <row r="6" spans="1:13" ht="28.5" customHeight="1">
      <c r="A6" s="290" t="s">
        <v>13</v>
      </c>
      <c r="B6" s="290"/>
      <c r="C6" s="290"/>
      <c r="D6" s="290"/>
      <c r="E6" s="290"/>
      <c r="F6" s="290"/>
      <c r="G6" s="290"/>
      <c r="H6" s="291"/>
      <c r="I6" s="78" t="s">
        <v>185</v>
      </c>
      <c r="J6" s="292" t="s">
        <v>77</v>
      </c>
      <c r="K6" s="293"/>
      <c r="L6" s="292" t="s">
        <v>78</v>
      </c>
      <c r="M6" s="293"/>
    </row>
    <row r="7" spans="1:13" ht="16.5" customHeight="1" thickBot="1">
      <c r="A7" s="282"/>
      <c r="B7" s="283"/>
      <c r="C7" s="283"/>
      <c r="D7" s="283"/>
      <c r="E7" s="283"/>
      <c r="F7" s="283"/>
      <c r="G7" s="283"/>
      <c r="H7" s="283"/>
      <c r="I7" s="79"/>
      <c r="J7" s="80" t="s">
        <v>66</v>
      </c>
      <c r="K7" s="81" t="s">
        <v>67</v>
      </c>
      <c r="L7" s="80" t="s">
        <v>66</v>
      </c>
      <c r="M7" s="82" t="s">
        <v>67</v>
      </c>
    </row>
    <row r="8" spans="1:13" ht="12.75" customHeight="1">
      <c r="A8" s="284">
        <v>1</v>
      </c>
      <c r="B8" s="284"/>
      <c r="C8" s="284"/>
      <c r="D8" s="284"/>
      <c r="E8" s="284"/>
      <c r="F8" s="284"/>
      <c r="G8" s="284"/>
      <c r="H8" s="285"/>
      <c r="I8" s="68">
        <v>2</v>
      </c>
      <c r="J8" s="68">
        <v>3</v>
      </c>
      <c r="K8" s="67">
        <v>4</v>
      </c>
      <c r="L8" s="67">
        <v>5</v>
      </c>
      <c r="M8" s="67">
        <v>6</v>
      </c>
    </row>
    <row r="9" spans="1:14" ht="12.75" customHeight="1">
      <c r="A9" s="271" t="s">
        <v>98</v>
      </c>
      <c r="B9" s="272"/>
      <c r="C9" s="272"/>
      <c r="D9" s="272"/>
      <c r="E9" s="272"/>
      <c r="F9" s="272"/>
      <c r="G9" s="272"/>
      <c r="H9" s="272"/>
      <c r="I9" s="83">
        <v>41</v>
      </c>
      <c r="J9" s="146">
        <f>SUM(J10:J13)</f>
        <v>1851930280</v>
      </c>
      <c r="K9" s="146">
        <f>SUM(K10:K13)</f>
        <v>935848694</v>
      </c>
      <c r="L9" s="146">
        <f>SUM(L10:L13)</f>
        <v>1419027812</v>
      </c>
      <c r="M9" s="149">
        <f>SUM(M10:M13)</f>
        <v>705761213</v>
      </c>
      <c r="N9" s="145"/>
    </row>
    <row r="10" spans="1:14" ht="12.75" customHeight="1">
      <c r="A10" s="221" t="s">
        <v>99</v>
      </c>
      <c r="B10" s="222"/>
      <c r="C10" s="222"/>
      <c r="D10" s="222"/>
      <c r="E10" s="222"/>
      <c r="F10" s="222"/>
      <c r="G10" s="222"/>
      <c r="H10" s="222"/>
      <c r="I10" s="83">
        <v>42</v>
      </c>
      <c r="J10" s="143">
        <v>657074609</v>
      </c>
      <c r="K10" s="143">
        <v>337473520</v>
      </c>
      <c r="L10" s="143">
        <v>676618391</v>
      </c>
      <c r="M10" s="144">
        <v>338083605</v>
      </c>
      <c r="N10" s="145"/>
    </row>
    <row r="11" spans="1:14" ht="12.75" customHeight="1">
      <c r="A11" s="221" t="s">
        <v>100</v>
      </c>
      <c r="B11" s="222"/>
      <c r="C11" s="222"/>
      <c r="D11" s="222"/>
      <c r="E11" s="222"/>
      <c r="F11" s="222"/>
      <c r="G11" s="222"/>
      <c r="H11" s="223"/>
      <c r="I11" s="83">
        <v>43</v>
      </c>
      <c r="J11" s="143">
        <v>535251241</v>
      </c>
      <c r="K11" s="143">
        <v>268824087</v>
      </c>
      <c r="L11" s="143">
        <v>485133912</v>
      </c>
      <c r="M11" s="144">
        <v>243722321</v>
      </c>
      <c r="N11" s="145"/>
    </row>
    <row r="12" spans="1:14" ht="12.75" customHeight="1">
      <c r="A12" s="275" t="s">
        <v>101</v>
      </c>
      <c r="B12" s="276"/>
      <c r="C12" s="276"/>
      <c r="D12" s="276"/>
      <c r="E12" s="276"/>
      <c r="F12" s="276"/>
      <c r="G12" s="276"/>
      <c r="H12" s="278"/>
      <c r="I12" s="83">
        <v>44</v>
      </c>
      <c r="J12" s="141">
        <v>524653316</v>
      </c>
      <c r="K12" s="141">
        <v>260633783</v>
      </c>
      <c r="L12" s="141">
        <v>89295745</v>
      </c>
      <c r="M12" s="142">
        <v>39636509</v>
      </c>
      <c r="N12" s="145"/>
    </row>
    <row r="13" spans="1:14" ht="12.75" customHeight="1">
      <c r="A13" s="221" t="s">
        <v>102</v>
      </c>
      <c r="B13" s="274"/>
      <c r="C13" s="274"/>
      <c r="D13" s="274"/>
      <c r="E13" s="274"/>
      <c r="F13" s="274"/>
      <c r="G13" s="274"/>
      <c r="H13" s="277"/>
      <c r="I13" s="83">
        <v>45</v>
      </c>
      <c r="J13" s="143">
        <v>134951114</v>
      </c>
      <c r="K13" s="143">
        <v>68917304</v>
      </c>
      <c r="L13" s="143">
        <v>167979764</v>
      </c>
      <c r="M13" s="144">
        <v>84318778</v>
      </c>
      <c r="N13" s="145"/>
    </row>
    <row r="14" spans="1:14" ht="12.75" customHeight="1">
      <c r="A14" s="279" t="s">
        <v>107</v>
      </c>
      <c r="B14" s="280"/>
      <c r="C14" s="280"/>
      <c r="D14" s="280"/>
      <c r="E14" s="280"/>
      <c r="F14" s="280"/>
      <c r="G14" s="280"/>
      <c r="H14" s="281"/>
      <c r="I14" s="83">
        <v>46</v>
      </c>
      <c r="J14" s="147">
        <f>SUM(J15:J18)</f>
        <v>1161394421</v>
      </c>
      <c r="K14" s="147">
        <f>SUM(K15:K18)</f>
        <v>580067457</v>
      </c>
      <c r="L14" s="147">
        <f>SUM(L15:L18)</f>
        <v>666478109</v>
      </c>
      <c r="M14" s="150">
        <f>SUM(M15:M18)</f>
        <v>315073103</v>
      </c>
      <c r="N14" s="145"/>
    </row>
    <row r="15" spans="1:14" ht="12.75" customHeight="1">
      <c r="A15" s="221" t="s">
        <v>103</v>
      </c>
      <c r="B15" s="274"/>
      <c r="C15" s="274"/>
      <c r="D15" s="274"/>
      <c r="E15" s="274"/>
      <c r="F15" s="274"/>
      <c r="G15" s="274"/>
      <c r="H15" s="277"/>
      <c r="I15" s="83">
        <v>47</v>
      </c>
      <c r="J15" s="141">
        <v>306705635</v>
      </c>
      <c r="K15" s="141">
        <v>158238628</v>
      </c>
      <c r="L15" s="141">
        <v>365745513</v>
      </c>
      <c r="M15" s="142">
        <v>180786897</v>
      </c>
      <c r="N15" s="145"/>
    </row>
    <row r="16" spans="1:14" ht="12.75" customHeight="1">
      <c r="A16" s="221" t="s">
        <v>104</v>
      </c>
      <c r="B16" s="274"/>
      <c r="C16" s="274"/>
      <c r="D16" s="274"/>
      <c r="E16" s="274"/>
      <c r="F16" s="274"/>
      <c r="G16" s="274"/>
      <c r="H16" s="277"/>
      <c r="I16" s="83">
        <v>48</v>
      </c>
      <c r="J16" s="143">
        <v>136679442</v>
      </c>
      <c r="K16" s="143">
        <v>66827493</v>
      </c>
      <c r="L16" s="143">
        <v>71029747</v>
      </c>
      <c r="M16" s="144">
        <v>29528433</v>
      </c>
      <c r="N16" s="145"/>
    </row>
    <row r="17" spans="1:14" ht="12.75" customHeight="1">
      <c r="A17" s="221" t="s">
        <v>105</v>
      </c>
      <c r="B17" s="274"/>
      <c r="C17" s="274"/>
      <c r="D17" s="274"/>
      <c r="E17" s="274"/>
      <c r="F17" s="274"/>
      <c r="G17" s="274"/>
      <c r="H17" s="277"/>
      <c r="I17" s="83">
        <v>49</v>
      </c>
      <c r="J17" s="143">
        <v>704586636</v>
      </c>
      <c r="K17" s="143">
        <v>349161869</v>
      </c>
      <c r="L17" s="143">
        <v>226624488</v>
      </c>
      <c r="M17" s="144">
        <v>103360227</v>
      </c>
      <c r="N17" s="145"/>
    </row>
    <row r="18" spans="1:14" ht="12.75" customHeight="1">
      <c r="A18" s="221" t="s">
        <v>106</v>
      </c>
      <c r="B18" s="274"/>
      <c r="C18" s="274"/>
      <c r="D18" s="274"/>
      <c r="E18" s="274"/>
      <c r="F18" s="274"/>
      <c r="G18" s="274"/>
      <c r="H18" s="277"/>
      <c r="I18" s="83">
        <v>50</v>
      </c>
      <c r="J18" s="141">
        <v>13422708</v>
      </c>
      <c r="K18" s="141">
        <v>5839467</v>
      </c>
      <c r="L18" s="141">
        <v>3078361</v>
      </c>
      <c r="M18" s="142">
        <v>1397546</v>
      </c>
      <c r="N18" s="145"/>
    </row>
    <row r="19" spans="1:15" ht="12.75" customHeight="1">
      <c r="A19" s="221" t="s">
        <v>108</v>
      </c>
      <c r="B19" s="274"/>
      <c r="C19" s="274"/>
      <c r="D19" s="274"/>
      <c r="E19" s="274"/>
      <c r="F19" s="274"/>
      <c r="G19" s="274"/>
      <c r="H19" s="277"/>
      <c r="I19" s="83">
        <v>51</v>
      </c>
      <c r="J19" s="147">
        <f>+J9-J14</f>
        <v>690535859</v>
      </c>
      <c r="K19" s="147">
        <f>+K9-K14</f>
        <v>355781237</v>
      </c>
      <c r="L19" s="147">
        <f>+L9-L14</f>
        <v>752549703</v>
      </c>
      <c r="M19" s="150">
        <f>+M9-M14</f>
        <v>390688110</v>
      </c>
      <c r="N19" s="145"/>
      <c r="O19" s="161"/>
    </row>
    <row r="20" spans="1:14" ht="12.75" customHeight="1">
      <c r="A20" s="221" t="s">
        <v>109</v>
      </c>
      <c r="B20" s="274"/>
      <c r="C20" s="274"/>
      <c r="D20" s="274"/>
      <c r="E20" s="274"/>
      <c r="F20" s="274"/>
      <c r="G20" s="274"/>
      <c r="H20" s="274"/>
      <c r="I20" s="83">
        <v>52</v>
      </c>
      <c r="J20" s="143">
        <v>214861411</v>
      </c>
      <c r="K20" s="143">
        <v>110423918</v>
      </c>
      <c r="L20" s="143">
        <v>211650015</v>
      </c>
      <c r="M20" s="144">
        <v>104729853</v>
      </c>
      <c r="N20" s="145"/>
    </row>
    <row r="21" spans="1:14" ht="12.75" customHeight="1">
      <c r="A21" s="221" t="s">
        <v>110</v>
      </c>
      <c r="B21" s="274"/>
      <c r="C21" s="274"/>
      <c r="D21" s="274"/>
      <c r="E21" s="274"/>
      <c r="F21" s="274"/>
      <c r="G21" s="274"/>
      <c r="H21" s="274"/>
      <c r="I21" s="83">
        <v>53</v>
      </c>
      <c r="J21" s="141">
        <v>59131048</v>
      </c>
      <c r="K21" s="141">
        <v>30947476</v>
      </c>
      <c r="L21" s="141">
        <v>54957856</v>
      </c>
      <c r="M21" s="142">
        <v>28438425</v>
      </c>
      <c r="N21" s="145"/>
    </row>
    <row r="22" spans="1:15" ht="12.75" customHeight="1">
      <c r="A22" s="221" t="s">
        <v>111</v>
      </c>
      <c r="B22" s="274"/>
      <c r="C22" s="274"/>
      <c r="D22" s="274"/>
      <c r="E22" s="274"/>
      <c r="F22" s="274"/>
      <c r="G22" s="274"/>
      <c r="H22" s="274"/>
      <c r="I22" s="83">
        <v>54</v>
      </c>
      <c r="J22" s="147">
        <f>+J20-J21</f>
        <v>155730363</v>
      </c>
      <c r="K22" s="147">
        <f>+K20-K21</f>
        <v>79476442</v>
      </c>
      <c r="L22" s="147">
        <f>+L20-L21</f>
        <v>156692159</v>
      </c>
      <c r="M22" s="150">
        <f>+M20-M21</f>
        <v>76291428</v>
      </c>
      <c r="N22" s="145"/>
      <c r="O22" s="161"/>
    </row>
    <row r="23" spans="1:14" ht="12.75" customHeight="1">
      <c r="A23" s="221" t="s">
        <v>112</v>
      </c>
      <c r="B23" s="274"/>
      <c r="C23" s="274"/>
      <c r="D23" s="274"/>
      <c r="E23" s="274"/>
      <c r="F23" s="274"/>
      <c r="G23" s="274"/>
      <c r="H23" s="274"/>
      <c r="I23" s="83">
        <v>55</v>
      </c>
      <c r="J23" s="143">
        <v>0</v>
      </c>
      <c r="K23" s="143">
        <v>0</v>
      </c>
      <c r="L23" s="143">
        <v>0</v>
      </c>
      <c r="M23" s="144">
        <v>0</v>
      </c>
      <c r="N23" s="145"/>
    </row>
    <row r="24" spans="1:14" ht="12.75" customHeight="1">
      <c r="A24" s="221" t="s">
        <v>113</v>
      </c>
      <c r="B24" s="274"/>
      <c r="C24" s="274"/>
      <c r="D24" s="274"/>
      <c r="E24" s="274"/>
      <c r="F24" s="274"/>
      <c r="G24" s="274"/>
      <c r="H24" s="274"/>
      <c r="I24" s="83">
        <v>56</v>
      </c>
      <c r="J24" s="141">
        <v>84918111</v>
      </c>
      <c r="K24" s="141">
        <v>21187057</v>
      </c>
      <c r="L24" s="141">
        <v>55041359</v>
      </c>
      <c r="M24" s="142">
        <v>27394745</v>
      </c>
      <c r="N24" s="145"/>
    </row>
    <row r="25" spans="1:14" ht="12.75" customHeight="1">
      <c r="A25" s="221" t="s">
        <v>114</v>
      </c>
      <c r="B25" s="274"/>
      <c r="C25" s="274"/>
      <c r="D25" s="274"/>
      <c r="E25" s="274"/>
      <c r="F25" s="274"/>
      <c r="G25" s="274"/>
      <c r="H25" s="274"/>
      <c r="I25" s="83">
        <v>57</v>
      </c>
      <c r="J25" s="143">
        <v>-1506761</v>
      </c>
      <c r="K25" s="143">
        <v>-1556817</v>
      </c>
      <c r="L25" s="143">
        <v>-598836</v>
      </c>
      <c r="M25" s="144">
        <v>-148724</v>
      </c>
      <c r="N25" s="145"/>
    </row>
    <row r="26" spans="1:14" ht="12.75" customHeight="1">
      <c r="A26" s="221" t="s">
        <v>115</v>
      </c>
      <c r="B26" s="274"/>
      <c r="C26" s="274"/>
      <c r="D26" s="274"/>
      <c r="E26" s="274"/>
      <c r="F26" s="274"/>
      <c r="G26" s="274"/>
      <c r="H26" s="274"/>
      <c r="I26" s="83">
        <v>58</v>
      </c>
      <c r="J26" s="143">
        <v>0</v>
      </c>
      <c r="K26" s="143">
        <v>0</v>
      </c>
      <c r="L26" s="143">
        <v>0</v>
      </c>
      <c r="M26" s="144">
        <v>0</v>
      </c>
      <c r="N26" s="145"/>
    </row>
    <row r="27" spans="1:14" ht="12.75" customHeight="1">
      <c r="A27" s="221" t="s">
        <v>116</v>
      </c>
      <c r="B27" s="274"/>
      <c r="C27" s="274"/>
      <c r="D27" s="274"/>
      <c r="E27" s="274"/>
      <c r="F27" s="274"/>
      <c r="G27" s="274"/>
      <c r="H27" s="274"/>
      <c r="I27" s="83">
        <v>59</v>
      </c>
      <c r="J27" s="141">
        <v>2463246</v>
      </c>
      <c r="K27" s="141">
        <v>58691</v>
      </c>
      <c r="L27" s="141">
        <v>22793</v>
      </c>
      <c r="M27" s="142">
        <v>-241</v>
      </c>
      <c r="N27" s="145"/>
    </row>
    <row r="28" spans="1:14" ht="12.75" customHeight="1">
      <c r="A28" s="221" t="s">
        <v>117</v>
      </c>
      <c r="B28" s="274"/>
      <c r="C28" s="274"/>
      <c r="D28" s="274"/>
      <c r="E28" s="274"/>
      <c r="F28" s="274"/>
      <c r="G28" s="274"/>
      <c r="H28" s="274"/>
      <c r="I28" s="83">
        <v>60</v>
      </c>
      <c r="J28" s="143">
        <v>0</v>
      </c>
      <c r="K28" s="143">
        <v>0</v>
      </c>
      <c r="L28" s="143">
        <v>0</v>
      </c>
      <c r="M28" s="144">
        <v>0</v>
      </c>
      <c r="N28" s="145"/>
    </row>
    <row r="29" spans="1:14" ht="12.75" customHeight="1">
      <c r="A29" s="221" t="s">
        <v>162</v>
      </c>
      <c r="B29" s="274"/>
      <c r="C29" s="274"/>
      <c r="D29" s="274"/>
      <c r="E29" s="274"/>
      <c r="F29" s="274"/>
      <c r="G29" s="274"/>
      <c r="H29" s="274"/>
      <c r="I29" s="83">
        <v>61</v>
      </c>
      <c r="J29" s="143">
        <v>0</v>
      </c>
      <c r="K29" s="143">
        <v>0</v>
      </c>
      <c r="L29" s="143">
        <v>0</v>
      </c>
      <c r="M29" s="144">
        <v>0</v>
      </c>
      <c r="N29" s="145"/>
    </row>
    <row r="30" spans="1:14" ht="12.75" customHeight="1">
      <c r="A30" s="221" t="s">
        <v>118</v>
      </c>
      <c r="B30" s="274"/>
      <c r="C30" s="274"/>
      <c r="D30" s="274"/>
      <c r="E30" s="274"/>
      <c r="F30" s="274"/>
      <c r="G30" s="274"/>
      <c r="H30" s="274"/>
      <c r="I30" s="83">
        <v>62</v>
      </c>
      <c r="J30" s="141">
        <v>6249489</v>
      </c>
      <c r="K30" s="141">
        <v>2211555</v>
      </c>
      <c r="L30" s="141">
        <v>502724</v>
      </c>
      <c r="M30" s="142">
        <v>1789882</v>
      </c>
      <c r="N30" s="145"/>
    </row>
    <row r="31" spans="1:14" ht="12.75" customHeight="1">
      <c r="A31" s="221" t="s">
        <v>119</v>
      </c>
      <c r="B31" s="274"/>
      <c r="C31" s="274"/>
      <c r="D31" s="274"/>
      <c r="E31" s="274"/>
      <c r="F31" s="274"/>
      <c r="G31" s="274"/>
      <c r="H31" s="274"/>
      <c r="I31" s="83">
        <v>63</v>
      </c>
      <c r="J31" s="143">
        <v>9146450</v>
      </c>
      <c r="K31" s="143">
        <v>5173688</v>
      </c>
      <c r="L31" s="143">
        <v>11842047</v>
      </c>
      <c r="M31" s="144">
        <v>7803814</v>
      </c>
      <c r="N31" s="145"/>
    </row>
    <row r="32" spans="1:14" ht="12.75" customHeight="1">
      <c r="A32" s="221" t="s">
        <v>120</v>
      </c>
      <c r="B32" s="274"/>
      <c r="C32" s="274"/>
      <c r="D32" s="274"/>
      <c r="E32" s="274"/>
      <c r="F32" s="274"/>
      <c r="G32" s="274"/>
      <c r="H32" s="274"/>
      <c r="I32" s="83">
        <v>64</v>
      </c>
      <c r="J32" s="143">
        <v>28924681</v>
      </c>
      <c r="K32" s="143">
        <v>16105339</v>
      </c>
      <c r="L32" s="143">
        <v>8847589</v>
      </c>
      <c r="M32" s="144">
        <v>4329515</v>
      </c>
      <c r="N32" s="145"/>
    </row>
    <row r="33" spans="1:14" ht="12.75" customHeight="1">
      <c r="A33" s="221" t="s">
        <v>121</v>
      </c>
      <c r="B33" s="274"/>
      <c r="C33" s="274"/>
      <c r="D33" s="274"/>
      <c r="E33" s="274"/>
      <c r="F33" s="274"/>
      <c r="G33" s="274"/>
      <c r="H33" s="274"/>
      <c r="I33" s="83">
        <v>65</v>
      </c>
      <c r="J33" s="141">
        <v>386749199</v>
      </c>
      <c r="K33" s="141">
        <v>187857576</v>
      </c>
      <c r="L33" s="141">
        <v>385778089</v>
      </c>
      <c r="M33" s="142">
        <v>193276885</v>
      </c>
      <c r="N33" s="145"/>
    </row>
    <row r="34" spans="1:15" ht="12.75" customHeight="1">
      <c r="A34" s="221" t="s">
        <v>122</v>
      </c>
      <c r="B34" s="274"/>
      <c r="C34" s="274"/>
      <c r="D34" s="274"/>
      <c r="E34" s="274"/>
      <c r="F34" s="274"/>
      <c r="G34" s="274"/>
      <c r="H34" s="274"/>
      <c r="I34" s="83">
        <v>66</v>
      </c>
      <c r="J34" s="147">
        <f>J19+J22+J23+J24+J25+J26+J27+J28+J29+J30+J31-J32-J33</f>
        <v>531862877</v>
      </c>
      <c r="K34" s="147">
        <f>K19+K22+K23+K24+K25+K26+K27+K28+K29+K30+K31-K32-K33</f>
        <v>258368938</v>
      </c>
      <c r="L34" s="147">
        <f>L19+L22+L23+L24+L25+L26+L27+L28+L29+L30+L31-L32-L33</f>
        <v>581426271</v>
      </c>
      <c r="M34" s="150">
        <f>M19+M22+M23+M24+M25+M26+M27+M28+M29+M30+M31-M32-M33</f>
        <v>306212614</v>
      </c>
      <c r="N34" s="145"/>
      <c r="O34" s="161"/>
    </row>
    <row r="35" spans="1:14" ht="12.75" customHeight="1">
      <c r="A35" s="221" t="s">
        <v>123</v>
      </c>
      <c r="B35" s="274"/>
      <c r="C35" s="274"/>
      <c r="D35" s="274"/>
      <c r="E35" s="274"/>
      <c r="F35" s="274"/>
      <c r="G35" s="274"/>
      <c r="H35" s="274"/>
      <c r="I35" s="83">
        <v>67</v>
      </c>
      <c r="J35" s="143">
        <v>136719746</v>
      </c>
      <c r="K35" s="143">
        <v>79247474</v>
      </c>
      <c r="L35" s="143">
        <v>245068017</v>
      </c>
      <c r="M35" s="144">
        <v>117188620</v>
      </c>
      <c r="N35" s="145"/>
    </row>
    <row r="36" spans="1:14" ht="12.75" customHeight="1">
      <c r="A36" s="221" t="s">
        <v>173</v>
      </c>
      <c r="B36" s="222"/>
      <c r="C36" s="222"/>
      <c r="D36" s="222"/>
      <c r="E36" s="222"/>
      <c r="F36" s="222"/>
      <c r="G36" s="222"/>
      <c r="H36" s="222"/>
      <c r="I36" s="83">
        <v>68</v>
      </c>
      <c r="J36" s="146">
        <f>+J34-J35</f>
        <v>395143131</v>
      </c>
      <c r="K36" s="146">
        <f>+K34-K35</f>
        <v>179121464</v>
      </c>
      <c r="L36" s="146">
        <f>+L34-L35</f>
        <v>336358254</v>
      </c>
      <c r="M36" s="151">
        <f>+M34-M35</f>
        <v>189023994</v>
      </c>
      <c r="N36" s="145"/>
    </row>
    <row r="37" spans="1:14" ht="12.75" customHeight="1">
      <c r="A37" s="221" t="s">
        <v>153</v>
      </c>
      <c r="B37" s="274"/>
      <c r="C37" s="274"/>
      <c r="D37" s="274"/>
      <c r="E37" s="274"/>
      <c r="F37" s="274"/>
      <c r="G37" s="274"/>
      <c r="H37" s="274"/>
      <c r="I37" s="83">
        <v>69</v>
      </c>
      <c r="J37" s="143">
        <v>79803183</v>
      </c>
      <c r="K37" s="143">
        <v>36228649</v>
      </c>
      <c r="L37" s="143">
        <v>67404071</v>
      </c>
      <c r="M37" s="144">
        <v>37105372</v>
      </c>
      <c r="N37" s="145"/>
    </row>
    <row r="38" spans="1:15" ht="12.75" customHeight="1">
      <c r="A38" s="275" t="s">
        <v>154</v>
      </c>
      <c r="B38" s="276"/>
      <c r="C38" s="276"/>
      <c r="D38" s="276"/>
      <c r="E38" s="276"/>
      <c r="F38" s="276"/>
      <c r="G38" s="276"/>
      <c r="H38" s="276"/>
      <c r="I38" s="125">
        <v>70</v>
      </c>
      <c r="J38" s="148">
        <f>+J36-J37</f>
        <v>315339948</v>
      </c>
      <c r="K38" s="148">
        <f>+K36-K37</f>
        <v>142892815</v>
      </c>
      <c r="L38" s="148">
        <f>+L36-L37</f>
        <v>268954183</v>
      </c>
      <c r="M38" s="152">
        <f>+M36-M37</f>
        <v>151918622</v>
      </c>
      <c r="N38" s="145"/>
      <c r="O38" s="161"/>
    </row>
    <row r="39" spans="1:13" ht="12.75">
      <c r="A39" s="233" t="s">
        <v>155</v>
      </c>
      <c r="B39" s="234"/>
      <c r="C39" s="234"/>
      <c r="D39" s="234"/>
      <c r="E39" s="234"/>
      <c r="F39" s="234"/>
      <c r="G39" s="234"/>
      <c r="H39" s="234"/>
      <c r="I39" s="269"/>
      <c r="J39" s="269"/>
      <c r="K39" s="269"/>
      <c r="L39" s="269"/>
      <c r="M39" s="270"/>
    </row>
    <row r="40" spans="1:13" ht="12.75">
      <c r="A40" s="271" t="s">
        <v>176</v>
      </c>
      <c r="B40" s="272"/>
      <c r="C40" s="272"/>
      <c r="D40" s="272"/>
      <c r="E40" s="272"/>
      <c r="F40" s="272"/>
      <c r="G40" s="272"/>
      <c r="H40" s="273"/>
      <c r="I40" s="85">
        <v>71</v>
      </c>
      <c r="J40" s="123"/>
      <c r="K40" s="123"/>
      <c r="L40" s="123"/>
      <c r="M40" s="124"/>
    </row>
    <row r="41" spans="1:13" ht="12.75">
      <c r="A41" s="221" t="s">
        <v>177</v>
      </c>
      <c r="B41" s="222"/>
      <c r="C41" s="222"/>
      <c r="D41" s="222"/>
      <c r="E41" s="222"/>
      <c r="F41" s="222"/>
      <c r="G41" s="222"/>
      <c r="H41" s="223"/>
      <c r="I41" s="83">
        <v>72</v>
      </c>
      <c r="J41" s="117"/>
      <c r="K41" s="117"/>
      <c r="L41" s="117"/>
      <c r="M41" s="118"/>
    </row>
    <row r="42" spans="1:13" ht="12.75">
      <c r="A42" s="221" t="s">
        <v>178</v>
      </c>
      <c r="B42" s="222"/>
      <c r="C42" s="222"/>
      <c r="D42" s="222"/>
      <c r="E42" s="222"/>
      <c r="F42" s="222"/>
      <c r="G42" s="222"/>
      <c r="H42" s="223"/>
      <c r="I42" s="83">
        <v>73</v>
      </c>
      <c r="J42" s="121"/>
      <c r="K42" s="121"/>
      <c r="L42" s="121"/>
      <c r="M42" s="122"/>
    </row>
    <row r="43" spans="1:13" ht="12.75">
      <c r="A43" s="224" t="s">
        <v>179</v>
      </c>
      <c r="B43" s="225"/>
      <c r="C43" s="225"/>
      <c r="D43" s="225"/>
      <c r="E43" s="225"/>
      <c r="F43" s="225"/>
      <c r="G43" s="225"/>
      <c r="H43" s="226"/>
      <c r="I43" s="86">
        <v>74</v>
      </c>
      <c r="J43" s="119"/>
      <c r="K43" s="119"/>
      <c r="L43" s="119"/>
      <c r="M43" s="120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/>
  <protectedRanges>
    <protectedRange sqref="F3 I3:J3 J40:M43 J10:M13 J15:M18 J20:M21 J23:M33 J35:M35 J37:M37" name="Range1"/>
    <protectedRange sqref="J9:M9" name="Range1_1"/>
    <protectedRange sqref="J14:M14" name="Range1_2"/>
    <protectedRange sqref="J19:M19" name="Range1_3"/>
    <protectedRange sqref="J22:M22" name="Range1_4"/>
    <protectedRange sqref="J34:M34" name="Range1_5"/>
    <protectedRange sqref="J36:M36" name="Range1_6"/>
    <protectedRange sqref="J38:M38" name="Range1_7"/>
  </protectedRanges>
  <mergeCells count="45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3:H43"/>
    <mergeCell ref="A39:M39"/>
    <mergeCell ref="A40:H40"/>
    <mergeCell ref="A41:H41"/>
    <mergeCell ref="A42:H42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4">
      <selection activeCell="A5" sqref="A5:F5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4.140625" style="0" customWidth="1"/>
    <col min="11" max="11" width="14.28125" style="0" customWidth="1"/>
    <col min="12" max="145" width="9.140625" style="3" customWidth="1"/>
  </cols>
  <sheetData>
    <row r="1" spans="1:11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323" t="s">
        <v>12</v>
      </c>
      <c r="B2" s="324"/>
      <c r="C2" s="324"/>
      <c r="D2" s="324"/>
      <c r="E2" s="324"/>
      <c r="F2" s="324"/>
      <c r="G2" s="324"/>
      <c r="H2" s="324"/>
      <c r="I2" s="324"/>
      <c r="J2" s="325"/>
      <c r="K2" s="326"/>
    </row>
    <row r="3" spans="1:11" ht="15.75">
      <c r="A3" s="89"/>
      <c r="B3" s="90"/>
      <c r="C3" s="90"/>
      <c r="D3" s="90"/>
      <c r="E3" s="90"/>
      <c r="F3" s="90"/>
      <c r="G3" s="90"/>
      <c r="H3" s="90"/>
      <c r="I3" s="90"/>
      <c r="J3" s="91"/>
      <c r="K3" s="87"/>
    </row>
    <row r="4" spans="1:11" ht="12.75">
      <c r="A4" s="92"/>
      <c r="B4" s="93"/>
      <c r="C4" s="87"/>
      <c r="D4" s="327" t="s">
        <v>61</v>
      </c>
      <c r="E4" s="328"/>
      <c r="F4" s="94" t="s">
        <v>203</v>
      </c>
      <c r="G4" s="95" t="s">
        <v>40</v>
      </c>
      <c r="H4" s="94" t="s">
        <v>202</v>
      </c>
      <c r="I4" s="96"/>
      <c r="J4" s="88"/>
      <c r="K4" s="87"/>
    </row>
    <row r="5" spans="1:11" ht="22.5" customHeight="1">
      <c r="A5" s="329"/>
      <c r="B5" s="329"/>
      <c r="C5" s="329"/>
      <c r="D5" s="329"/>
      <c r="E5" s="329"/>
      <c r="F5" s="329"/>
      <c r="G5" s="97"/>
      <c r="H5" s="97"/>
      <c r="I5" s="97"/>
      <c r="J5" s="264" t="s">
        <v>201</v>
      </c>
      <c r="K5" s="265"/>
    </row>
    <row r="6" spans="1:11" ht="12.7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6"/>
    </row>
    <row r="7" spans="1:11" ht="24" thickBot="1">
      <c r="A7" s="317" t="s">
        <v>13</v>
      </c>
      <c r="B7" s="317"/>
      <c r="C7" s="317"/>
      <c r="D7" s="317"/>
      <c r="E7" s="317"/>
      <c r="F7" s="317"/>
      <c r="G7" s="317"/>
      <c r="H7" s="317"/>
      <c r="I7" s="98" t="s">
        <v>186</v>
      </c>
      <c r="J7" s="99" t="s">
        <v>77</v>
      </c>
      <c r="K7" s="99" t="s">
        <v>78</v>
      </c>
    </row>
    <row r="8" spans="1:11" ht="12.75">
      <c r="A8" s="318">
        <v>1</v>
      </c>
      <c r="B8" s="318"/>
      <c r="C8" s="318"/>
      <c r="D8" s="318"/>
      <c r="E8" s="318"/>
      <c r="F8" s="318"/>
      <c r="G8" s="318"/>
      <c r="H8" s="318"/>
      <c r="I8" s="100">
        <v>2</v>
      </c>
      <c r="J8" s="101" t="s">
        <v>59</v>
      </c>
      <c r="K8" s="101" t="s">
        <v>60</v>
      </c>
    </row>
    <row r="9" spans="1:11" ht="12.75">
      <c r="A9" s="319" t="s">
        <v>14</v>
      </c>
      <c r="B9" s="320"/>
      <c r="C9" s="320"/>
      <c r="D9" s="320"/>
      <c r="E9" s="320"/>
      <c r="F9" s="320"/>
      <c r="G9" s="320"/>
      <c r="H9" s="320"/>
      <c r="I9" s="321"/>
      <c r="J9" s="321"/>
      <c r="K9" s="322"/>
    </row>
    <row r="10" spans="1:11" ht="12.75">
      <c r="A10" s="310" t="s">
        <v>125</v>
      </c>
      <c r="B10" s="311"/>
      <c r="C10" s="311"/>
      <c r="D10" s="311"/>
      <c r="E10" s="311"/>
      <c r="F10" s="311"/>
      <c r="G10" s="311"/>
      <c r="H10" s="311"/>
      <c r="I10" s="102">
        <v>75</v>
      </c>
      <c r="J10" s="154">
        <v>395143131</v>
      </c>
      <c r="K10" s="153">
        <v>336358254</v>
      </c>
    </row>
    <row r="11" spans="1:11" ht="12.75">
      <c r="A11" s="310" t="s">
        <v>126</v>
      </c>
      <c r="B11" s="312"/>
      <c r="C11" s="312"/>
      <c r="D11" s="312"/>
      <c r="E11" s="312"/>
      <c r="F11" s="312"/>
      <c r="G11" s="312"/>
      <c r="H11" s="313"/>
      <c r="I11" s="102">
        <v>76</v>
      </c>
      <c r="J11" s="154">
        <v>136719746</v>
      </c>
      <c r="K11" s="153">
        <v>245068017</v>
      </c>
    </row>
    <row r="12" spans="1:11" ht="12.75">
      <c r="A12" s="310" t="s">
        <v>127</v>
      </c>
      <c r="B12" s="311"/>
      <c r="C12" s="311"/>
      <c r="D12" s="311"/>
      <c r="E12" s="311"/>
      <c r="F12" s="311"/>
      <c r="G12" s="311"/>
      <c r="H12" s="311"/>
      <c r="I12" s="102">
        <v>77</v>
      </c>
      <c r="J12" s="154">
        <v>32646000</v>
      </c>
      <c r="K12" s="153">
        <v>27965561</v>
      </c>
    </row>
    <row r="13" spans="1:11" ht="12.75">
      <c r="A13" s="310" t="s">
        <v>128</v>
      </c>
      <c r="B13" s="311"/>
      <c r="C13" s="311"/>
      <c r="D13" s="311"/>
      <c r="E13" s="311"/>
      <c r="F13" s="311"/>
      <c r="G13" s="311"/>
      <c r="H13" s="311"/>
      <c r="I13" s="102">
        <v>78</v>
      </c>
      <c r="J13" s="154">
        <v>0</v>
      </c>
      <c r="K13" s="153">
        <v>0</v>
      </c>
    </row>
    <row r="14" spans="1:11" ht="12.75">
      <c r="A14" s="310" t="s">
        <v>129</v>
      </c>
      <c r="B14" s="311"/>
      <c r="C14" s="311"/>
      <c r="D14" s="311"/>
      <c r="E14" s="311"/>
      <c r="F14" s="311"/>
      <c r="G14" s="311"/>
      <c r="H14" s="311"/>
      <c r="I14" s="102">
        <v>79</v>
      </c>
      <c r="J14" s="154">
        <v>-1195000</v>
      </c>
      <c r="K14" s="153">
        <v>132502</v>
      </c>
    </row>
    <row r="15" spans="1:11" ht="12.75">
      <c r="A15" s="310" t="s">
        <v>130</v>
      </c>
      <c r="B15" s="311"/>
      <c r="C15" s="311"/>
      <c r="D15" s="311"/>
      <c r="E15" s="311"/>
      <c r="F15" s="311"/>
      <c r="G15" s="311"/>
      <c r="H15" s="311"/>
      <c r="I15" s="102">
        <v>80</v>
      </c>
      <c r="J15" s="154">
        <v>-690536145</v>
      </c>
      <c r="K15" s="153">
        <v>-762750801</v>
      </c>
    </row>
    <row r="16" spans="1:11" ht="12.75">
      <c r="A16" s="310" t="s">
        <v>131</v>
      </c>
      <c r="B16" s="311"/>
      <c r="C16" s="311"/>
      <c r="D16" s="311"/>
      <c r="E16" s="311"/>
      <c r="F16" s="311"/>
      <c r="G16" s="311"/>
      <c r="H16" s="311"/>
      <c r="I16" s="102">
        <v>81</v>
      </c>
      <c r="J16" s="154">
        <v>1418175270</v>
      </c>
      <c r="K16" s="153">
        <v>882398985</v>
      </c>
    </row>
    <row r="17" spans="1:11" ht="12.75">
      <c r="A17" s="298" t="s">
        <v>164</v>
      </c>
      <c r="B17" s="302"/>
      <c r="C17" s="302"/>
      <c r="D17" s="302"/>
      <c r="E17" s="302"/>
      <c r="F17" s="302"/>
      <c r="G17" s="302"/>
      <c r="H17" s="303"/>
      <c r="I17" s="102">
        <v>82</v>
      </c>
      <c r="J17" s="154">
        <v>-337148108</v>
      </c>
      <c r="K17" s="153">
        <v>315085453</v>
      </c>
    </row>
    <row r="18" spans="1:11" ht="12.75">
      <c r="A18" s="298" t="s">
        <v>124</v>
      </c>
      <c r="B18" s="302"/>
      <c r="C18" s="302"/>
      <c r="D18" s="302"/>
      <c r="E18" s="302"/>
      <c r="F18" s="302"/>
      <c r="G18" s="302"/>
      <c r="H18" s="303"/>
      <c r="I18" s="102">
        <v>83</v>
      </c>
      <c r="J18" s="154">
        <v>-81637000</v>
      </c>
      <c r="K18" s="153">
        <v>591954167</v>
      </c>
    </row>
    <row r="19" spans="1:11" ht="12.75">
      <c r="A19" s="298" t="s">
        <v>183</v>
      </c>
      <c r="B19" s="302"/>
      <c r="C19" s="302"/>
      <c r="D19" s="302"/>
      <c r="E19" s="302"/>
      <c r="F19" s="302"/>
      <c r="G19" s="302"/>
      <c r="H19" s="303"/>
      <c r="I19" s="102">
        <v>84</v>
      </c>
      <c r="J19" s="154">
        <v>-28572129</v>
      </c>
      <c r="K19" s="153">
        <v>-20192845</v>
      </c>
    </row>
    <row r="20" spans="1:11" ht="12.75">
      <c r="A20" s="298" t="s">
        <v>132</v>
      </c>
      <c r="B20" s="302"/>
      <c r="C20" s="302"/>
      <c r="D20" s="302"/>
      <c r="E20" s="302"/>
      <c r="F20" s="302"/>
      <c r="G20" s="302"/>
      <c r="H20" s="303"/>
      <c r="I20" s="102">
        <v>85</v>
      </c>
      <c r="J20" s="154">
        <v>-1159846012</v>
      </c>
      <c r="K20" s="153">
        <v>-1896126004</v>
      </c>
    </row>
    <row r="21" spans="1:11" ht="12.75">
      <c r="A21" s="298" t="s">
        <v>133</v>
      </c>
      <c r="B21" s="302"/>
      <c r="C21" s="302"/>
      <c r="D21" s="302"/>
      <c r="E21" s="302"/>
      <c r="F21" s="302"/>
      <c r="G21" s="302"/>
      <c r="H21" s="303"/>
      <c r="I21" s="102">
        <v>86</v>
      </c>
      <c r="J21" s="154">
        <v>7286</v>
      </c>
      <c r="K21" s="153">
        <v>0</v>
      </c>
    </row>
    <row r="22" spans="1:11" ht="12.75">
      <c r="A22" s="298" t="s">
        <v>134</v>
      </c>
      <c r="B22" s="302"/>
      <c r="C22" s="302"/>
      <c r="D22" s="302"/>
      <c r="E22" s="302"/>
      <c r="F22" s="302"/>
      <c r="G22" s="302"/>
      <c r="H22" s="303"/>
      <c r="I22" s="102">
        <v>87</v>
      </c>
      <c r="J22" s="154">
        <v>99666537</v>
      </c>
      <c r="K22" s="153">
        <v>-1232628738</v>
      </c>
    </row>
    <row r="23" spans="1:11" ht="12.75">
      <c r="A23" s="298" t="s">
        <v>174</v>
      </c>
      <c r="B23" s="302"/>
      <c r="C23" s="302"/>
      <c r="D23" s="302"/>
      <c r="E23" s="302"/>
      <c r="F23" s="302"/>
      <c r="G23" s="302"/>
      <c r="H23" s="303"/>
      <c r="I23" s="102">
        <v>88</v>
      </c>
      <c r="J23" s="154">
        <v>0</v>
      </c>
      <c r="K23" s="153">
        <v>0</v>
      </c>
    </row>
    <row r="24" spans="1:11" ht="12.75">
      <c r="A24" s="298" t="s">
        <v>135</v>
      </c>
      <c r="B24" s="302"/>
      <c r="C24" s="302"/>
      <c r="D24" s="302"/>
      <c r="E24" s="302"/>
      <c r="F24" s="302"/>
      <c r="G24" s="302"/>
      <c r="H24" s="303"/>
      <c r="I24" s="102">
        <v>89</v>
      </c>
      <c r="J24" s="154">
        <v>266284</v>
      </c>
      <c r="K24" s="153">
        <v>-351768</v>
      </c>
    </row>
    <row r="25" spans="1:11" ht="12.75">
      <c r="A25" s="298" t="s">
        <v>136</v>
      </c>
      <c r="B25" s="302"/>
      <c r="C25" s="302"/>
      <c r="D25" s="302"/>
      <c r="E25" s="302"/>
      <c r="F25" s="302"/>
      <c r="G25" s="302"/>
      <c r="H25" s="303"/>
      <c r="I25" s="102">
        <v>90</v>
      </c>
      <c r="J25" s="154">
        <v>2464783106</v>
      </c>
      <c r="K25" s="153">
        <v>-1238329037</v>
      </c>
    </row>
    <row r="26" spans="1:11" ht="12.75">
      <c r="A26" s="298" t="s">
        <v>137</v>
      </c>
      <c r="B26" s="302"/>
      <c r="C26" s="302"/>
      <c r="D26" s="302"/>
      <c r="E26" s="302"/>
      <c r="F26" s="302"/>
      <c r="G26" s="302"/>
      <c r="H26" s="303"/>
      <c r="I26" s="102">
        <v>91</v>
      </c>
      <c r="J26" s="154">
        <v>-312762000</v>
      </c>
      <c r="K26" s="153">
        <v>158360388</v>
      </c>
    </row>
    <row r="27" spans="1:11" ht="12.75">
      <c r="A27" s="298" t="s">
        <v>138</v>
      </c>
      <c r="B27" s="302"/>
      <c r="C27" s="302"/>
      <c r="D27" s="302"/>
      <c r="E27" s="302"/>
      <c r="F27" s="302"/>
      <c r="G27" s="302"/>
      <c r="H27" s="303"/>
      <c r="I27" s="102">
        <v>92</v>
      </c>
      <c r="J27" s="154">
        <v>-1129911231</v>
      </c>
      <c r="K27" s="153">
        <v>-121957258</v>
      </c>
    </row>
    <row r="28" spans="1:11" ht="12.75">
      <c r="A28" s="304" t="s">
        <v>139</v>
      </c>
      <c r="B28" s="302"/>
      <c r="C28" s="302"/>
      <c r="D28" s="302"/>
      <c r="E28" s="302"/>
      <c r="F28" s="302"/>
      <c r="G28" s="302"/>
      <c r="H28" s="303"/>
      <c r="I28" s="102">
        <v>93</v>
      </c>
      <c r="J28" s="157">
        <f>SUM(J10:J27)</f>
        <v>805799735</v>
      </c>
      <c r="K28" s="157">
        <f>SUM(K10:K27)</f>
        <v>-2715013124</v>
      </c>
    </row>
    <row r="29" spans="1:11" ht="12.75">
      <c r="A29" s="307" t="s">
        <v>15</v>
      </c>
      <c r="B29" s="308"/>
      <c r="C29" s="308"/>
      <c r="D29" s="308"/>
      <c r="E29" s="308"/>
      <c r="F29" s="308"/>
      <c r="G29" s="308"/>
      <c r="H29" s="309"/>
      <c r="I29" s="103"/>
      <c r="J29" s="104"/>
      <c r="K29" s="105"/>
    </row>
    <row r="30" spans="1:11" ht="12.75">
      <c r="A30" s="298" t="s">
        <v>143</v>
      </c>
      <c r="B30" s="302"/>
      <c r="C30" s="302"/>
      <c r="D30" s="302"/>
      <c r="E30" s="302"/>
      <c r="F30" s="302"/>
      <c r="G30" s="302"/>
      <c r="H30" s="303"/>
      <c r="I30" s="102">
        <v>94</v>
      </c>
      <c r="J30" s="154">
        <v>-32959000</v>
      </c>
      <c r="K30" s="153">
        <v>-30310832</v>
      </c>
    </row>
    <row r="31" spans="1:11" ht="12.75">
      <c r="A31" s="298" t="s">
        <v>144</v>
      </c>
      <c r="B31" s="302"/>
      <c r="C31" s="302"/>
      <c r="D31" s="302"/>
      <c r="E31" s="302"/>
      <c r="F31" s="302"/>
      <c r="G31" s="302"/>
      <c r="H31" s="303"/>
      <c r="I31" s="102">
        <v>95</v>
      </c>
      <c r="J31" s="154">
        <v>-113540347</v>
      </c>
      <c r="K31" s="153">
        <v>-80000</v>
      </c>
    </row>
    <row r="32" spans="1:11" ht="12.75">
      <c r="A32" s="298" t="s">
        <v>145</v>
      </c>
      <c r="B32" s="302"/>
      <c r="C32" s="302"/>
      <c r="D32" s="302"/>
      <c r="E32" s="302"/>
      <c r="F32" s="302"/>
      <c r="G32" s="302"/>
      <c r="H32" s="303"/>
      <c r="I32" s="102">
        <v>96</v>
      </c>
      <c r="J32" s="154">
        <v>-1463724</v>
      </c>
      <c r="K32" s="153">
        <v>24964696</v>
      </c>
    </row>
    <row r="33" spans="1:11" ht="12.75">
      <c r="A33" s="298" t="s">
        <v>146</v>
      </c>
      <c r="B33" s="302"/>
      <c r="C33" s="302"/>
      <c r="D33" s="302"/>
      <c r="E33" s="302"/>
      <c r="F33" s="302"/>
      <c r="G33" s="302"/>
      <c r="H33" s="303"/>
      <c r="I33" s="102">
        <v>97</v>
      </c>
      <c r="J33" s="154">
        <v>734347</v>
      </c>
      <c r="K33" s="153">
        <v>4874560</v>
      </c>
    </row>
    <row r="34" spans="1:11" ht="12.75">
      <c r="A34" s="298" t="s">
        <v>147</v>
      </c>
      <c r="B34" s="302"/>
      <c r="C34" s="302"/>
      <c r="D34" s="302"/>
      <c r="E34" s="302"/>
      <c r="F34" s="302"/>
      <c r="G34" s="302"/>
      <c r="H34" s="303"/>
      <c r="I34" s="102">
        <v>98</v>
      </c>
      <c r="J34" s="154">
        <v>0</v>
      </c>
      <c r="K34" s="153">
        <v>0</v>
      </c>
    </row>
    <row r="35" spans="1:11" ht="12.75">
      <c r="A35" s="304" t="s">
        <v>148</v>
      </c>
      <c r="B35" s="302"/>
      <c r="C35" s="302"/>
      <c r="D35" s="302"/>
      <c r="E35" s="302"/>
      <c r="F35" s="302"/>
      <c r="G35" s="302"/>
      <c r="H35" s="303"/>
      <c r="I35" s="102">
        <v>99</v>
      </c>
      <c r="J35" s="157">
        <f>SUM(J30:J34)</f>
        <v>-147228724</v>
      </c>
      <c r="K35" s="157">
        <f>SUM(K30:K34)</f>
        <v>-551576</v>
      </c>
    </row>
    <row r="36" spans="1:11" ht="12.75">
      <c r="A36" s="307" t="s">
        <v>16</v>
      </c>
      <c r="B36" s="308"/>
      <c r="C36" s="308"/>
      <c r="D36" s="308"/>
      <c r="E36" s="308"/>
      <c r="F36" s="308"/>
      <c r="G36" s="308"/>
      <c r="H36" s="309"/>
      <c r="I36" s="103"/>
      <c r="J36" s="104"/>
      <c r="K36" s="105"/>
    </row>
    <row r="37" spans="1:11" ht="12.75">
      <c r="A37" s="298" t="s">
        <v>140</v>
      </c>
      <c r="B37" s="302"/>
      <c r="C37" s="302"/>
      <c r="D37" s="302"/>
      <c r="E37" s="302"/>
      <c r="F37" s="302"/>
      <c r="G37" s="302"/>
      <c r="H37" s="303"/>
      <c r="I37" s="102">
        <v>100</v>
      </c>
      <c r="J37" s="154">
        <v>-456590309</v>
      </c>
      <c r="K37" s="153">
        <v>468662170</v>
      </c>
    </row>
    <row r="38" spans="1:11" ht="12.75">
      <c r="A38" s="298" t="s">
        <v>141</v>
      </c>
      <c r="B38" s="302"/>
      <c r="C38" s="302"/>
      <c r="D38" s="302"/>
      <c r="E38" s="302"/>
      <c r="F38" s="302"/>
      <c r="G38" s="302"/>
      <c r="H38" s="303"/>
      <c r="I38" s="102">
        <v>101</v>
      </c>
      <c r="J38" s="154">
        <v>0</v>
      </c>
      <c r="K38" s="153">
        <v>0</v>
      </c>
    </row>
    <row r="39" spans="1:11" ht="12.75">
      <c r="A39" s="298" t="s">
        <v>142</v>
      </c>
      <c r="B39" s="302"/>
      <c r="C39" s="302"/>
      <c r="D39" s="302"/>
      <c r="E39" s="302"/>
      <c r="F39" s="302"/>
      <c r="G39" s="302"/>
      <c r="H39" s="303"/>
      <c r="I39" s="102">
        <v>102</v>
      </c>
      <c r="J39" s="154">
        <v>0</v>
      </c>
      <c r="K39" s="153">
        <v>0</v>
      </c>
    </row>
    <row r="40" spans="1:11" ht="12.75">
      <c r="A40" s="298" t="s">
        <v>149</v>
      </c>
      <c r="B40" s="302"/>
      <c r="C40" s="302"/>
      <c r="D40" s="302"/>
      <c r="E40" s="302"/>
      <c r="F40" s="302"/>
      <c r="G40" s="302"/>
      <c r="H40" s="303"/>
      <c r="I40" s="102">
        <v>103</v>
      </c>
      <c r="J40" s="154">
        <v>0</v>
      </c>
      <c r="K40" s="153">
        <v>0</v>
      </c>
    </row>
    <row r="41" spans="1:11" ht="12.75">
      <c r="A41" s="298" t="s">
        <v>150</v>
      </c>
      <c r="B41" s="302"/>
      <c r="C41" s="302"/>
      <c r="D41" s="302"/>
      <c r="E41" s="302"/>
      <c r="F41" s="302"/>
      <c r="G41" s="302"/>
      <c r="H41" s="303"/>
      <c r="I41" s="102">
        <v>104</v>
      </c>
      <c r="J41" s="154">
        <v>0</v>
      </c>
      <c r="K41" s="153">
        <v>0</v>
      </c>
    </row>
    <row r="42" spans="1:11" ht="12.75">
      <c r="A42" s="298" t="s">
        <v>151</v>
      </c>
      <c r="B42" s="302"/>
      <c r="C42" s="302"/>
      <c r="D42" s="302"/>
      <c r="E42" s="302"/>
      <c r="F42" s="302"/>
      <c r="G42" s="302"/>
      <c r="H42" s="303"/>
      <c r="I42" s="102">
        <v>105</v>
      </c>
      <c r="J42" s="154">
        <v>0</v>
      </c>
      <c r="K42" s="153">
        <v>0</v>
      </c>
    </row>
    <row r="43" spans="1:11" ht="12.75">
      <c r="A43" s="304" t="s">
        <v>152</v>
      </c>
      <c r="B43" s="305"/>
      <c r="C43" s="305"/>
      <c r="D43" s="305"/>
      <c r="E43" s="305"/>
      <c r="F43" s="305"/>
      <c r="G43" s="305"/>
      <c r="H43" s="306"/>
      <c r="I43" s="102">
        <v>106</v>
      </c>
      <c r="J43" s="157">
        <f>SUM(J37:J42)</f>
        <v>-456590309</v>
      </c>
      <c r="K43" s="157">
        <f>SUM(K37:K42)</f>
        <v>468662170</v>
      </c>
    </row>
    <row r="44" spans="1:11" ht="12.75">
      <c r="A44" s="298" t="s">
        <v>165</v>
      </c>
      <c r="B44" s="299"/>
      <c r="C44" s="299"/>
      <c r="D44" s="299"/>
      <c r="E44" s="299"/>
      <c r="F44" s="299"/>
      <c r="G44" s="299"/>
      <c r="H44" s="299"/>
      <c r="I44" s="102">
        <v>107</v>
      </c>
      <c r="J44" s="155">
        <f>J28</f>
        <v>805799735</v>
      </c>
      <c r="K44" s="153">
        <f>K43</f>
        <v>468662170</v>
      </c>
    </row>
    <row r="45" spans="1:11" ht="12.75">
      <c r="A45" s="298" t="s">
        <v>166</v>
      </c>
      <c r="B45" s="299"/>
      <c r="C45" s="299"/>
      <c r="D45" s="299"/>
      <c r="E45" s="299"/>
      <c r="F45" s="299"/>
      <c r="G45" s="299"/>
      <c r="H45" s="299"/>
      <c r="I45" s="102">
        <v>108</v>
      </c>
      <c r="J45" s="155">
        <f>SUM(J35,J43)</f>
        <v>-603819033</v>
      </c>
      <c r="K45" s="153">
        <f>K28+K35</f>
        <v>-2715564700</v>
      </c>
    </row>
    <row r="46" spans="1:11" ht="12.75">
      <c r="A46" s="298" t="s">
        <v>17</v>
      </c>
      <c r="B46" s="299"/>
      <c r="C46" s="299"/>
      <c r="D46" s="299"/>
      <c r="E46" s="299"/>
      <c r="F46" s="299"/>
      <c r="G46" s="299"/>
      <c r="H46" s="299"/>
      <c r="I46" s="102">
        <v>109</v>
      </c>
      <c r="J46" s="154">
        <v>8902276000</v>
      </c>
      <c r="K46" s="153">
        <v>7924095338</v>
      </c>
    </row>
    <row r="47" spans="1:11" ht="12.75">
      <c r="A47" s="298" t="s">
        <v>18</v>
      </c>
      <c r="B47" s="299"/>
      <c r="C47" s="299"/>
      <c r="D47" s="299"/>
      <c r="E47" s="299"/>
      <c r="F47" s="299"/>
      <c r="G47" s="299"/>
      <c r="H47" s="299"/>
      <c r="I47" s="102">
        <v>110</v>
      </c>
      <c r="J47" s="154">
        <v>1612924711</v>
      </c>
      <c r="K47" s="153">
        <v>256543370</v>
      </c>
    </row>
    <row r="48" spans="1:11" ht="12.75">
      <c r="A48" s="298" t="s">
        <v>19</v>
      </c>
      <c r="B48" s="299"/>
      <c r="C48" s="299"/>
      <c r="D48" s="299"/>
      <c r="E48" s="299"/>
      <c r="F48" s="299"/>
      <c r="G48" s="299"/>
      <c r="H48" s="299"/>
      <c r="I48" s="102">
        <v>111</v>
      </c>
      <c r="J48" s="154">
        <v>-1410944009</v>
      </c>
      <c r="K48" s="153">
        <v>-2503445900</v>
      </c>
    </row>
    <row r="49" spans="1:11" ht="12.75">
      <c r="A49" s="300" t="s">
        <v>20</v>
      </c>
      <c r="B49" s="301"/>
      <c r="C49" s="301"/>
      <c r="D49" s="301"/>
      <c r="E49" s="301"/>
      <c r="F49" s="301"/>
      <c r="G49" s="301"/>
      <c r="H49" s="301"/>
      <c r="I49" s="106">
        <v>112</v>
      </c>
      <c r="J49" s="153">
        <f>SUM(J46:J48)</f>
        <v>9104256702</v>
      </c>
      <c r="K49" s="153">
        <f>SUM(K46:K48)</f>
        <v>5677192808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145"/>
      <c r="K50" s="145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145"/>
      <c r="K51" s="145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156"/>
      <c r="K52" s="156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/>
  <protectedRanges>
    <protectedRange sqref="H4 J10:K28 J30:K35 F4 J37:K49" name="Range1"/>
  </protectedRanges>
  <mergeCells count="48">
    <mergeCell ref="A2:K2"/>
    <mergeCell ref="D4:E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</mergeCells>
  <conditionalFormatting sqref="H4">
    <cfRule type="cellIs" priority="1" dxfId="1" operator="lessThan" stopIfTrue="1">
      <formula>#REF!</formula>
    </cfRule>
  </conditionalFormatting>
  <printOptions/>
  <pageMargins left="0.75" right="0.75" top="1" bottom="1" header="0.5" footer="0.5"/>
  <pageSetup fitToHeight="1" fitToWidth="1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C4" sqref="C4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 customHeight="1">
      <c r="A2" s="340" t="s">
        <v>21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26"/>
    </row>
    <row r="3" spans="1:13" ht="8.2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7"/>
    </row>
    <row r="4" spans="1:13" ht="15.75" customHeight="1">
      <c r="A4" s="92"/>
      <c r="B4" s="93"/>
      <c r="C4" s="107"/>
      <c r="D4" s="108" t="s">
        <v>58</v>
      </c>
      <c r="E4" s="94" t="s">
        <v>203</v>
      </c>
      <c r="F4" s="95" t="s">
        <v>40</v>
      </c>
      <c r="G4" s="94" t="s">
        <v>202</v>
      </c>
      <c r="H4" s="109"/>
      <c r="I4" s="96"/>
      <c r="J4" s="88"/>
      <c r="K4" s="88"/>
      <c r="L4" s="88"/>
      <c r="M4" s="87"/>
    </row>
    <row r="5" spans="1:13" ht="15">
      <c r="A5" s="342"/>
      <c r="B5" s="343"/>
      <c r="C5" s="343"/>
      <c r="D5" s="343"/>
      <c r="E5" s="343"/>
      <c r="F5" s="344"/>
      <c r="G5" s="344"/>
      <c r="H5" s="97"/>
      <c r="I5" s="97"/>
      <c r="J5" s="264" t="s">
        <v>201</v>
      </c>
      <c r="K5" s="264"/>
      <c r="L5" s="264"/>
      <c r="M5" s="265"/>
    </row>
    <row r="6" spans="1:13" ht="13.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</row>
    <row r="7" spans="1:13" ht="24" thickBot="1">
      <c r="A7" s="317" t="s">
        <v>13</v>
      </c>
      <c r="B7" s="317"/>
      <c r="C7" s="317"/>
      <c r="D7" s="317"/>
      <c r="E7" s="317"/>
      <c r="F7" s="317"/>
      <c r="G7" s="317"/>
      <c r="H7" s="317"/>
      <c r="I7" s="98" t="s">
        <v>186</v>
      </c>
      <c r="J7" s="99" t="s">
        <v>77</v>
      </c>
      <c r="K7" s="99" t="s">
        <v>194</v>
      </c>
      <c r="L7" s="99" t="s">
        <v>195</v>
      </c>
      <c r="M7" s="99" t="s">
        <v>78</v>
      </c>
    </row>
    <row r="8" spans="1:13" ht="33.75">
      <c r="A8" s="339"/>
      <c r="B8" s="339"/>
      <c r="C8" s="339"/>
      <c r="D8" s="339"/>
      <c r="E8" s="339"/>
      <c r="F8" s="339"/>
      <c r="G8" s="339"/>
      <c r="H8" s="339"/>
      <c r="I8" s="101"/>
      <c r="J8" s="101" t="s">
        <v>196</v>
      </c>
      <c r="K8" s="101"/>
      <c r="L8" s="101"/>
      <c r="M8" s="101"/>
    </row>
    <row r="9" spans="1:13" ht="12.75">
      <c r="A9" s="298" t="s">
        <v>22</v>
      </c>
      <c r="B9" s="299"/>
      <c r="C9" s="299"/>
      <c r="D9" s="299"/>
      <c r="E9" s="299"/>
      <c r="F9" s="299"/>
      <c r="G9" s="299"/>
      <c r="H9" s="299"/>
      <c r="I9" s="102">
        <v>113</v>
      </c>
      <c r="J9" s="160">
        <v>1698417500</v>
      </c>
      <c r="K9" s="160">
        <v>0</v>
      </c>
      <c r="L9" s="160">
        <v>0</v>
      </c>
      <c r="M9" s="160">
        <v>1698417500</v>
      </c>
    </row>
    <row r="10" spans="1:13" ht="12.75">
      <c r="A10" s="298" t="s">
        <v>23</v>
      </c>
      <c r="B10" s="299"/>
      <c r="C10" s="299"/>
      <c r="D10" s="299"/>
      <c r="E10" s="299"/>
      <c r="F10" s="299"/>
      <c r="G10" s="299"/>
      <c r="H10" s="299"/>
      <c r="I10" s="102">
        <v>114</v>
      </c>
      <c r="J10" s="153">
        <v>1801943282</v>
      </c>
      <c r="K10" s="153">
        <v>0</v>
      </c>
      <c r="L10" s="153">
        <v>0</v>
      </c>
      <c r="M10" s="153">
        <v>1801943282</v>
      </c>
    </row>
    <row r="11" spans="1:13" ht="12.75">
      <c r="A11" s="298" t="s">
        <v>24</v>
      </c>
      <c r="B11" s="299"/>
      <c r="C11" s="299"/>
      <c r="D11" s="299"/>
      <c r="E11" s="299"/>
      <c r="F11" s="299"/>
      <c r="G11" s="299"/>
      <c r="H11" s="299"/>
      <c r="I11" s="102">
        <v>115</v>
      </c>
      <c r="J11" s="153">
        <v>216619418</v>
      </c>
      <c r="K11" s="153">
        <v>0</v>
      </c>
      <c r="L11" s="153">
        <v>0</v>
      </c>
      <c r="M11" s="153">
        <v>216619418</v>
      </c>
    </row>
    <row r="12" spans="1:13" ht="12.75">
      <c r="A12" s="298" t="s">
        <v>25</v>
      </c>
      <c r="B12" s="299"/>
      <c r="C12" s="299"/>
      <c r="D12" s="299"/>
      <c r="E12" s="299"/>
      <c r="F12" s="299"/>
      <c r="G12" s="299"/>
      <c r="H12" s="299"/>
      <c r="I12" s="102">
        <v>116</v>
      </c>
      <c r="J12" s="153">
        <v>1227726677</v>
      </c>
      <c r="K12" s="153">
        <v>606969435</v>
      </c>
      <c r="L12" s="153">
        <v>153367100</v>
      </c>
      <c r="M12" s="153">
        <v>1681329012</v>
      </c>
    </row>
    <row r="13" spans="1:13" ht="12.75">
      <c r="A13" s="298" t="s">
        <v>26</v>
      </c>
      <c r="B13" s="299"/>
      <c r="C13" s="299"/>
      <c r="D13" s="299"/>
      <c r="E13" s="299"/>
      <c r="F13" s="299"/>
      <c r="G13" s="299"/>
      <c r="H13" s="299"/>
      <c r="I13" s="102">
        <v>117</v>
      </c>
      <c r="J13" s="153">
        <v>606969435</v>
      </c>
      <c r="K13" s="153">
        <v>268954183</v>
      </c>
      <c r="L13" s="153">
        <v>606969435</v>
      </c>
      <c r="M13" s="153">
        <v>268954183</v>
      </c>
    </row>
    <row r="14" spans="1:13" ht="12.75">
      <c r="A14" s="298" t="s">
        <v>27</v>
      </c>
      <c r="B14" s="299"/>
      <c r="C14" s="299"/>
      <c r="D14" s="299"/>
      <c r="E14" s="299"/>
      <c r="F14" s="299"/>
      <c r="G14" s="299"/>
      <c r="H14" s="299"/>
      <c r="I14" s="102">
        <v>118</v>
      </c>
      <c r="J14" s="153">
        <v>0</v>
      </c>
      <c r="K14" s="153">
        <v>0</v>
      </c>
      <c r="L14" s="153">
        <v>0</v>
      </c>
      <c r="M14" s="153">
        <v>0</v>
      </c>
    </row>
    <row r="15" spans="1:13" ht="12.75">
      <c r="A15" s="298" t="s">
        <v>28</v>
      </c>
      <c r="B15" s="299"/>
      <c r="C15" s="299"/>
      <c r="D15" s="299"/>
      <c r="E15" s="299"/>
      <c r="F15" s="299"/>
      <c r="G15" s="299"/>
      <c r="H15" s="299"/>
      <c r="I15" s="102">
        <v>119</v>
      </c>
      <c r="J15" s="153">
        <v>0</v>
      </c>
      <c r="K15" s="153">
        <v>0</v>
      </c>
      <c r="L15" s="153">
        <v>0</v>
      </c>
      <c r="M15" s="153">
        <v>0</v>
      </c>
    </row>
    <row r="16" spans="1:13" ht="12.75">
      <c r="A16" s="298" t="s">
        <v>29</v>
      </c>
      <c r="B16" s="299"/>
      <c r="C16" s="299"/>
      <c r="D16" s="299"/>
      <c r="E16" s="299"/>
      <c r="F16" s="299"/>
      <c r="G16" s="299"/>
      <c r="H16" s="299"/>
      <c r="I16" s="102">
        <v>120</v>
      </c>
      <c r="J16" s="153">
        <v>-5688404</v>
      </c>
      <c r="K16" s="153">
        <v>114413083</v>
      </c>
      <c r="L16" s="153">
        <v>76068841</v>
      </c>
      <c r="M16" s="153">
        <v>32655838</v>
      </c>
    </row>
    <row r="17" spans="1:13" ht="12.75">
      <c r="A17" s="298" t="s">
        <v>30</v>
      </c>
      <c r="B17" s="299"/>
      <c r="C17" s="299"/>
      <c r="D17" s="299"/>
      <c r="E17" s="299"/>
      <c r="F17" s="299"/>
      <c r="G17" s="299"/>
      <c r="H17" s="299"/>
      <c r="I17" s="102">
        <v>121</v>
      </c>
      <c r="J17" s="153">
        <v>0</v>
      </c>
      <c r="K17" s="153">
        <v>0</v>
      </c>
      <c r="L17" s="153">
        <v>0</v>
      </c>
      <c r="M17" s="153">
        <v>0</v>
      </c>
    </row>
    <row r="18" spans="1:13" ht="12.75">
      <c r="A18" s="304" t="s">
        <v>180</v>
      </c>
      <c r="B18" s="338"/>
      <c r="C18" s="338"/>
      <c r="D18" s="338"/>
      <c r="E18" s="338"/>
      <c r="F18" s="338"/>
      <c r="G18" s="338"/>
      <c r="H18" s="338"/>
      <c r="I18" s="102">
        <v>122</v>
      </c>
      <c r="J18" s="158">
        <f>SUM(J9:J17)</f>
        <v>5545987908</v>
      </c>
      <c r="K18" s="158">
        <f>SUM(K9:K17)</f>
        <v>990336701</v>
      </c>
      <c r="L18" s="158">
        <f>SUM(L9:L17)</f>
        <v>836405376</v>
      </c>
      <c r="M18" s="158">
        <f>SUM(M9:M17)</f>
        <v>5699919233</v>
      </c>
    </row>
    <row r="19" spans="1:13" ht="12.75">
      <c r="A19" s="298" t="s">
        <v>31</v>
      </c>
      <c r="B19" s="299"/>
      <c r="C19" s="299"/>
      <c r="D19" s="299"/>
      <c r="E19" s="299"/>
      <c r="F19" s="299"/>
      <c r="G19" s="299"/>
      <c r="H19" s="299"/>
      <c r="I19" s="102">
        <v>123</v>
      </c>
      <c r="J19" s="153">
        <v>0</v>
      </c>
      <c r="K19" s="153">
        <v>0</v>
      </c>
      <c r="L19" s="153">
        <v>0</v>
      </c>
      <c r="M19" s="153">
        <v>0</v>
      </c>
    </row>
    <row r="20" spans="1:13" ht="12.75">
      <c r="A20" s="298" t="s">
        <v>32</v>
      </c>
      <c r="B20" s="299"/>
      <c r="C20" s="299"/>
      <c r="D20" s="299"/>
      <c r="E20" s="299"/>
      <c r="F20" s="299"/>
      <c r="G20" s="299"/>
      <c r="H20" s="299"/>
      <c r="I20" s="102">
        <v>124</v>
      </c>
      <c r="J20" s="153">
        <v>677041</v>
      </c>
      <c r="K20" s="153">
        <v>1519618</v>
      </c>
      <c r="L20" s="153">
        <v>9188467</v>
      </c>
      <c r="M20" s="153">
        <v>-6991808</v>
      </c>
    </row>
    <row r="21" spans="1:13" ht="12.75">
      <c r="A21" s="298" t="s">
        <v>33</v>
      </c>
      <c r="B21" s="299"/>
      <c r="C21" s="299"/>
      <c r="D21" s="299"/>
      <c r="E21" s="299"/>
      <c r="F21" s="299"/>
      <c r="G21" s="299"/>
      <c r="H21" s="299"/>
      <c r="I21" s="102">
        <v>125</v>
      </c>
      <c r="J21" s="153">
        <v>0</v>
      </c>
      <c r="K21" s="153">
        <v>0</v>
      </c>
      <c r="L21" s="153">
        <v>0</v>
      </c>
      <c r="M21" s="153">
        <v>0</v>
      </c>
    </row>
    <row r="22" spans="1:13" ht="12.75">
      <c r="A22" s="298" t="s">
        <v>34</v>
      </c>
      <c r="B22" s="299"/>
      <c r="C22" s="299"/>
      <c r="D22" s="299"/>
      <c r="E22" s="299"/>
      <c r="F22" s="299"/>
      <c r="G22" s="299"/>
      <c r="H22" s="299"/>
      <c r="I22" s="102">
        <v>126</v>
      </c>
      <c r="J22" s="153">
        <v>0</v>
      </c>
      <c r="K22" s="153">
        <v>0</v>
      </c>
      <c r="L22" s="153">
        <v>0</v>
      </c>
      <c r="M22" s="153">
        <v>0</v>
      </c>
    </row>
    <row r="23" spans="1:13" ht="12.75">
      <c r="A23" s="298" t="s">
        <v>35</v>
      </c>
      <c r="B23" s="299"/>
      <c r="C23" s="299"/>
      <c r="D23" s="299"/>
      <c r="E23" s="299"/>
      <c r="F23" s="299"/>
      <c r="G23" s="299"/>
      <c r="H23" s="299"/>
      <c r="I23" s="102">
        <v>127</v>
      </c>
      <c r="J23" s="153">
        <v>0</v>
      </c>
      <c r="K23" s="153">
        <v>0</v>
      </c>
      <c r="L23" s="153">
        <v>0</v>
      </c>
      <c r="M23" s="153">
        <v>0</v>
      </c>
    </row>
    <row r="24" spans="1:13" ht="12.75">
      <c r="A24" s="298" t="s">
        <v>36</v>
      </c>
      <c r="B24" s="299"/>
      <c r="C24" s="299"/>
      <c r="D24" s="299"/>
      <c r="E24" s="299"/>
      <c r="F24" s="299"/>
      <c r="G24" s="299"/>
      <c r="H24" s="299"/>
      <c r="I24" s="102">
        <v>128</v>
      </c>
      <c r="J24" s="153">
        <v>0</v>
      </c>
      <c r="K24" s="153">
        <v>0</v>
      </c>
      <c r="L24" s="153">
        <v>0</v>
      </c>
      <c r="M24" s="153">
        <v>0</v>
      </c>
    </row>
    <row r="25" spans="1:13" ht="12.75">
      <c r="A25" s="304" t="s">
        <v>181</v>
      </c>
      <c r="B25" s="338"/>
      <c r="C25" s="338"/>
      <c r="D25" s="338"/>
      <c r="E25" s="338"/>
      <c r="F25" s="338"/>
      <c r="G25" s="338"/>
      <c r="H25" s="338"/>
      <c r="I25" s="102">
        <v>129</v>
      </c>
      <c r="J25" s="159">
        <f>SUM(J18:J24)</f>
        <v>5546664949</v>
      </c>
      <c r="K25" s="159">
        <f>SUM(K18:K24)</f>
        <v>991856319</v>
      </c>
      <c r="L25" s="159">
        <f>SUM(L18:L24)</f>
        <v>845593843</v>
      </c>
      <c r="M25" s="159">
        <f>SUM(M18:M24)</f>
        <v>5692927425</v>
      </c>
    </row>
    <row r="26" spans="1:13" ht="12.75">
      <c r="A26" s="330"/>
      <c r="B26" s="331"/>
      <c r="C26" s="331"/>
      <c r="D26" s="331"/>
      <c r="E26" s="331"/>
      <c r="F26" s="331"/>
      <c r="G26" s="331"/>
      <c r="H26" s="331"/>
      <c r="I26" s="332"/>
      <c r="J26" s="332"/>
      <c r="K26" s="332"/>
      <c r="L26" s="332"/>
      <c r="M26" s="333"/>
    </row>
    <row r="27" spans="1:13" ht="12.75">
      <c r="A27" s="334" t="s">
        <v>37</v>
      </c>
      <c r="B27" s="335"/>
      <c r="C27" s="335"/>
      <c r="D27" s="335"/>
      <c r="E27" s="335"/>
      <c r="F27" s="335"/>
      <c r="G27" s="335"/>
      <c r="H27" s="335"/>
      <c r="I27" s="110">
        <v>130</v>
      </c>
      <c r="J27" s="128"/>
      <c r="K27" s="128"/>
      <c r="L27" s="128"/>
      <c r="M27" s="128"/>
    </row>
    <row r="28" spans="1:13" ht="12.75">
      <c r="A28" s="300" t="s">
        <v>38</v>
      </c>
      <c r="B28" s="301"/>
      <c r="C28" s="301"/>
      <c r="D28" s="301"/>
      <c r="E28" s="301"/>
      <c r="F28" s="301"/>
      <c r="G28" s="301"/>
      <c r="H28" s="301"/>
      <c r="I28" s="106">
        <v>131</v>
      </c>
      <c r="J28" s="127"/>
      <c r="K28" s="127"/>
      <c r="L28" s="127"/>
      <c r="M28" s="127"/>
    </row>
    <row r="29" spans="1:13" ht="20.25" customHeight="1">
      <c r="A29" s="336" t="s">
        <v>182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27:M28 J9:M17 J19:M24" name="Range1"/>
    <protectedRange sqref="J18:M18" name="Range1_1"/>
    <protectedRange sqref="J25:M25" name="Range1_1_1"/>
  </protectedRanges>
  <mergeCells count="28">
    <mergeCell ref="A2:M2"/>
    <mergeCell ref="A5:E5"/>
    <mergeCell ref="F5:G5"/>
    <mergeCell ref="J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M26"/>
    <mergeCell ref="A27:H27"/>
    <mergeCell ref="A28:H28"/>
    <mergeCell ref="A29:M29"/>
  </mergeCells>
  <conditionalFormatting sqref="G4">
    <cfRule type="cellIs" priority="1" dxfId="1" operator="lessThan" stopIfTrue="1">
      <formula>#REF!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45" t="s">
        <v>184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346" t="s">
        <v>187</v>
      </c>
      <c r="B4" s="347"/>
      <c r="C4" s="347"/>
      <c r="D4" s="347"/>
      <c r="E4" s="347"/>
      <c r="F4" s="347"/>
      <c r="G4" s="347"/>
      <c r="H4" s="347"/>
      <c r="I4" s="347"/>
      <c r="J4" s="348"/>
    </row>
    <row r="5" spans="1:10" ht="12.75" customHeight="1">
      <c r="A5" s="349"/>
      <c r="B5" s="350"/>
      <c r="C5" s="350"/>
      <c r="D5" s="350"/>
      <c r="E5" s="350"/>
      <c r="F5" s="350"/>
      <c r="G5" s="350"/>
      <c r="H5" s="350"/>
      <c r="I5" s="350"/>
      <c r="J5" s="351"/>
    </row>
    <row r="6" spans="1:10" ht="12.75" customHeight="1">
      <c r="A6" s="349"/>
      <c r="B6" s="350"/>
      <c r="C6" s="350"/>
      <c r="D6" s="350"/>
      <c r="E6" s="350"/>
      <c r="F6" s="350"/>
      <c r="G6" s="350"/>
      <c r="H6" s="350"/>
      <c r="I6" s="350"/>
      <c r="J6" s="351"/>
    </row>
    <row r="7" spans="1:10" ht="12.75" customHeight="1">
      <c r="A7" s="349"/>
      <c r="B7" s="350"/>
      <c r="C7" s="350"/>
      <c r="D7" s="350"/>
      <c r="E7" s="350"/>
      <c r="F7" s="350"/>
      <c r="G7" s="350"/>
      <c r="H7" s="350"/>
      <c r="I7" s="350"/>
      <c r="J7" s="351"/>
    </row>
    <row r="8" spans="1:10" ht="12.75" customHeight="1">
      <c r="A8" s="349"/>
      <c r="B8" s="350"/>
      <c r="C8" s="350"/>
      <c r="D8" s="350"/>
      <c r="E8" s="350"/>
      <c r="F8" s="350"/>
      <c r="G8" s="350"/>
      <c r="H8" s="350"/>
      <c r="I8" s="350"/>
      <c r="J8" s="351"/>
    </row>
    <row r="9" spans="1:10" ht="12.75" customHeight="1">
      <c r="A9" s="349"/>
      <c r="B9" s="350"/>
      <c r="C9" s="350"/>
      <c r="D9" s="350"/>
      <c r="E9" s="350"/>
      <c r="F9" s="350"/>
      <c r="G9" s="350"/>
      <c r="H9" s="350"/>
      <c r="I9" s="350"/>
      <c r="J9" s="351"/>
    </row>
    <row r="10" spans="1:10" ht="12.75" customHeight="1">
      <c r="A10" s="349"/>
      <c r="B10" s="350"/>
      <c r="C10" s="350"/>
      <c r="D10" s="350"/>
      <c r="E10" s="350"/>
      <c r="F10" s="350"/>
      <c r="G10" s="350"/>
      <c r="H10" s="350"/>
      <c r="I10" s="350"/>
      <c r="J10" s="351"/>
    </row>
    <row r="11" spans="1:10" ht="12.75" customHeight="1">
      <c r="A11" s="349"/>
      <c r="B11" s="350"/>
      <c r="C11" s="350"/>
      <c r="D11" s="350"/>
      <c r="E11" s="350"/>
      <c r="F11" s="350"/>
      <c r="G11" s="350"/>
      <c r="H11" s="350"/>
      <c r="I11" s="350"/>
      <c r="J11" s="351"/>
    </row>
    <row r="12" spans="1:10" ht="12.75" customHeight="1">
      <c r="A12" s="349"/>
      <c r="B12" s="350"/>
      <c r="C12" s="350"/>
      <c r="D12" s="350"/>
      <c r="E12" s="350"/>
      <c r="F12" s="350"/>
      <c r="G12" s="350"/>
      <c r="H12" s="350"/>
      <c r="I12" s="350"/>
      <c r="J12" s="351"/>
    </row>
    <row r="13" spans="1:10" ht="12.75" customHeight="1">
      <c r="A13" s="349"/>
      <c r="B13" s="350"/>
      <c r="C13" s="350"/>
      <c r="D13" s="350"/>
      <c r="E13" s="350"/>
      <c r="F13" s="350"/>
      <c r="G13" s="350"/>
      <c r="H13" s="350"/>
      <c r="I13" s="350"/>
      <c r="J13" s="351"/>
    </row>
    <row r="14" spans="1:10" ht="12.75" customHeight="1">
      <c r="A14" s="349"/>
      <c r="B14" s="350"/>
      <c r="C14" s="350"/>
      <c r="D14" s="350"/>
      <c r="E14" s="350"/>
      <c r="F14" s="350"/>
      <c r="G14" s="350"/>
      <c r="H14" s="350"/>
      <c r="I14" s="350"/>
      <c r="J14" s="351"/>
    </row>
    <row r="15" spans="1:10" ht="12.75" customHeight="1">
      <c r="A15" s="349"/>
      <c r="B15" s="350"/>
      <c r="C15" s="350"/>
      <c r="D15" s="350"/>
      <c r="E15" s="350"/>
      <c r="F15" s="350"/>
      <c r="G15" s="350"/>
      <c r="H15" s="350"/>
      <c r="I15" s="350"/>
      <c r="J15" s="351"/>
    </row>
    <row r="16" spans="1:10" ht="12.75" customHeight="1">
      <c r="A16" s="349"/>
      <c r="B16" s="350"/>
      <c r="C16" s="350"/>
      <c r="D16" s="350"/>
      <c r="E16" s="350"/>
      <c r="F16" s="350"/>
      <c r="G16" s="350"/>
      <c r="H16" s="350"/>
      <c r="I16" s="350"/>
      <c r="J16" s="351"/>
    </row>
    <row r="17" spans="1:10" ht="12.75" customHeight="1">
      <c r="A17" s="349"/>
      <c r="B17" s="350"/>
      <c r="C17" s="350"/>
      <c r="D17" s="350"/>
      <c r="E17" s="350"/>
      <c r="F17" s="350"/>
      <c r="G17" s="350"/>
      <c r="H17" s="350"/>
      <c r="I17" s="350"/>
      <c r="J17" s="351"/>
    </row>
    <row r="18" spans="1:10" ht="12.75" customHeight="1">
      <c r="A18" s="349"/>
      <c r="B18" s="350"/>
      <c r="C18" s="350"/>
      <c r="D18" s="350"/>
      <c r="E18" s="350"/>
      <c r="F18" s="350"/>
      <c r="G18" s="350"/>
      <c r="H18" s="350"/>
      <c r="I18" s="350"/>
      <c r="J18" s="351"/>
    </row>
    <row r="19" spans="1:10" ht="12.75" customHeight="1">
      <c r="A19" s="349"/>
      <c r="B19" s="350"/>
      <c r="C19" s="350"/>
      <c r="D19" s="350"/>
      <c r="E19" s="350"/>
      <c r="F19" s="350"/>
      <c r="G19" s="350"/>
      <c r="H19" s="350"/>
      <c r="I19" s="350"/>
      <c r="J19" s="351"/>
    </row>
    <row r="20" spans="1:10" ht="12.75" customHeight="1">
      <c r="A20" s="352"/>
      <c r="B20" s="353"/>
      <c r="C20" s="353"/>
      <c r="D20" s="353"/>
      <c r="E20" s="353"/>
      <c r="F20" s="353"/>
      <c r="G20" s="353"/>
      <c r="H20" s="353"/>
      <c r="I20" s="353"/>
      <c r="J20" s="354"/>
    </row>
    <row r="21" spans="1:10" ht="12.75">
      <c r="A21" s="355"/>
      <c r="B21" s="355"/>
      <c r="C21" s="355"/>
      <c r="D21" s="355"/>
      <c r="E21" s="355"/>
      <c r="F21" s="355"/>
      <c r="G21" s="355"/>
      <c r="H21" s="355"/>
      <c r="I21" s="355"/>
      <c r="J21" s="355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9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</cp:lastModifiedBy>
  <cp:lastPrinted>2010-07-29T15:09:15Z</cp:lastPrinted>
  <dcterms:created xsi:type="dcterms:W3CDTF">2009-04-09T07:10:35Z</dcterms:created>
  <dcterms:modified xsi:type="dcterms:W3CDTF">2010-07-30T08:43:41Z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