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'!$A$1:$J$123</definedName>
  </definedNames>
  <calcPr calcId="145621"/>
</workbook>
</file>

<file path=xl/calcChain.xml><?xml version="1.0" encoding="utf-8"?>
<calcChain xmlns="http://schemas.openxmlformats.org/spreadsheetml/2006/main">
  <c r="K24" i="17" l="1"/>
  <c r="J24" i="17"/>
  <c r="K23" i="17"/>
  <c r="J23" i="17"/>
  <c r="K46" i="21"/>
  <c r="K48" i="21" s="1"/>
  <c r="J46" i="21"/>
  <c r="J48" i="21" s="1"/>
  <c r="K40" i="21"/>
  <c r="K47" i="21" s="1"/>
  <c r="K49" i="21" s="1"/>
  <c r="K52" i="21" s="1"/>
  <c r="K54" i="21" s="1"/>
  <c r="J40" i="21"/>
  <c r="J47" i="21" s="1"/>
  <c r="J49" i="21" s="1"/>
  <c r="J52" i="21" s="1"/>
  <c r="J54" i="21" s="1"/>
  <c r="K33" i="21"/>
  <c r="K35" i="21" s="1"/>
  <c r="J33" i="21"/>
  <c r="J35" i="21" s="1"/>
  <c r="K29" i="21"/>
  <c r="K34" i="21" s="1"/>
  <c r="J29" i="21"/>
  <c r="J34" i="21" s="1"/>
  <c r="J20" i="21"/>
  <c r="J22" i="21" s="1"/>
  <c r="K14" i="21"/>
  <c r="K20" i="21" s="1"/>
  <c r="K22" i="21" s="1"/>
  <c r="K13" i="21"/>
  <c r="K21" i="21" s="1"/>
  <c r="J13" i="21"/>
  <c r="J21" i="21" s="1"/>
  <c r="M57" i="18"/>
  <c r="M66" i="18" s="1"/>
  <c r="L57" i="18"/>
  <c r="L66" i="18" s="1"/>
  <c r="K57" i="18"/>
  <c r="K66" i="18" s="1"/>
  <c r="J57" i="18"/>
  <c r="J66" i="18" s="1"/>
  <c r="K56" i="18"/>
  <c r="K67" i="18" s="1"/>
  <c r="J56" i="18"/>
  <c r="J67" i="18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20" i="19"/>
  <c r="J120" i="19"/>
  <c r="K119" i="19"/>
  <c r="J119" i="19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J10" i="19"/>
  <c r="K9" i="19"/>
  <c r="K67" i="19" s="1"/>
  <c r="J9" i="19"/>
  <c r="J67" i="19" s="1"/>
  <c r="J50" i="21" l="1"/>
  <c r="K50" i="21"/>
  <c r="J45" i="18"/>
  <c r="J44" i="18"/>
  <c r="J48" i="18" s="1"/>
  <c r="L45" i="18"/>
  <c r="L44" i="18"/>
  <c r="L48" i="18" s="1"/>
  <c r="L56" i="18" s="1"/>
  <c r="L67" i="18" s="1"/>
  <c r="J46" i="18"/>
  <c r="L46" i="18"/>
  <c r="K45" i="18"/>
  <c r="K44" i="18"/>
  <c r="K48" i="18" s="1"/>
  <c r="M45" i="18"/>
  <c r="M44" i="18"/>
  <c r="M48" i="18" s="1"/>
  <c r="M56" i="18" s="1"/>
  <c r="M67" i="18" s="1"/>
  <c r="K46" i="18"/>
  <c r="M46" i="18"/>
  <c r="K21" i="17"/>
  <c r="J21" i="17"/>
  <c r="K14" i="17"/>
  <c r="J14" i="17"/>
  <c r="K50" i="18" l="1"/>
  <c r="K49" i="18"/>
  <c r="L50" i="18"/>
  <c r="L49" i="18"/>
  <c r="J50" i="18"/>
  <c r="J49" i="18"/>
  <c r="M50" i="18"/>
  <c r="M49" i="18"/>
  <c r="Y3" i="14" l="1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H294" i="14" s="1"/>
  <c r="K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H311" i="14" s="1"/>
  <c r="K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K348" i="14"/>
  <c r="H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H356" i="14" s="1"/>
  <c r="K356" i="14"/>
  <c r="J357" i="14"/>
  <c r="F357" i="14"/>
  <c r="H357" i="14" s="1"/>
  <c r="K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</calcChain>
</file>

<file path=xl/sharedStrings.xml><?xml version="1.0" encoding="utf-8"?>
<sst xmlns="http://schemas.openxmlformats.org/spreadsheetml/2006/main" count="831" uniqueCount="413">
  <si>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</si>
  <si>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</si>
  <si>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</si>
  <si>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</si>
  <si>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</si>
  <si>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</si>
  <si>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</si>
  <si>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</si>
  <si>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</si>
  <si>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</si>
  <si>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</si>
  <si>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</si>
  <si>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</si>
  <si>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</si>
  <si>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</si>
  <si>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</si>
  <si>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</si>
  <si>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</si>
  <si>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</si>
  <si>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</si>
  <si>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</si>
  <si>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</si>
  <si>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</si>
  <si>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</si>
  <si>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</si>
  <si>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</si>
  <si>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</si>
  <si>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</si>
  <si>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</si>
  <si>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</si>
  <si>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</si>
  <si>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</si>
  <si>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</si>
  <si>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</si>
  <si>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</si>
  <si>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</si>
  <si>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</si>
  <si>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</si>
  <si>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</si>
  <si>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</si>
  <si>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</si>
  <si>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</si>
  <si>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</si>
  <si>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</si>
  <si>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</si>
  <si>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</si>
  <si>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</si>
  <si>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</si>
  <si>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</si>
  <si>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</si>
  <si>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</si>
  <si>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</si>
  <si>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</si>
  <si>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</si>
  <si>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</si>
  <si>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</si>
  <si>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</si>
  <si>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</si>
  <si>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</si>
  <si>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</si>
  <si>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</si>
  <si>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</si>
  <si>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</si>
  <si>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</si>
  <si>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</si>
  <si>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</si>
  <si>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</si>
  <si>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</si>
  <si>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</si>
  <si>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</si>
  <si>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</si>
  <si>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</si>
  <si>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</si>
  <si>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</si>
  <si>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</si>
  <si>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</si>
  <si>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</si>
  <si>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</si>
  <si>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</si>
  <si>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</si>
  <si>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</si>
  <si>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</si>
  <si>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</si>
  <si>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</si>
  <si>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</si>
  <si>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</si>
  <si>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</si>
  <si>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</si>
  <si>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</si>
  <si>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</si>
  <si>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</si>
  <si>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</si>
  <si>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</si>
  <si>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</si>
  <si>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</si>
  <si>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</si>
  <si>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</si>
  <si>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</si>
  <si>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</si>
  <si>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</si>
  <si>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</si>
  <si>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</si>
  <si>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</si>
  <si>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</si>
  <si>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</si>
  <si>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</si>
  <si>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</si>
  <si>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</si>
  <si>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</si>
  <si>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</si>
  <si>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</si>
  <si>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</si>
  <si>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</si>
  <si>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</si>
  <si>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</si>
  <si>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</si>
  <si>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</si>
  <si>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</si>
  <si>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</si>
  <si>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</si>
  <si>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</si>
  <si>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</si>
  <si>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</si>
  <si>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</si>
  <si>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</si>
  <si>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</si>
  <si>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</si>
  <si>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</si>
  <si>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</si>
  <si>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</si>
  <si>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</si>
  <si>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</si>
  <si>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</si>
  <si>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</si>
  <si>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</si>
  <si>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</si>
  <si>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</si>
  <si>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</si>
  <si>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</si>
  <si>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</si>
  <si>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</si>
  <si>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</si>
  <si>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</si>
  <si>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</si>
  <si>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</si>
  <si>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</si>
  <si>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</si>
  <si>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</si>
  <si>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</si>
  <si>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</si>
  <si>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</si>
  <si>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</si>
  <si>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</si>
  <si>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</si>
  <si>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</si>
  <si>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</si>
  <si>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</si>
  <si>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</si>
  <si>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</si>
  <si>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</si>
  <si>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</si>
  <si>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</si>
  <si>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</si>
  <si>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</si>
  <si>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</si>
  <si>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</si>
  <si>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</si>
  <si>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</si>
  <si>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</si>
  <si>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</si>
  <si>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</si>
  <si>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</si>
  <si>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</si>
  <si>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</si>
  <si>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</si>
  <si>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</si>
  <si>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</si>
  <si>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</si>
  <si>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</si>
  <si>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</si>
  <si>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</si>
  <si>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</si>
  <si>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</si>
  <si>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</si>
  <si>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</si>
  <si>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</si>
  <si>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</si>
  <si>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</si>
  <si>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</si>
  <si>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</si>
  <si>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</si>
  <si>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</si>
  <si>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</si>
  <si>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</si>
  <si>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</si>
  <si>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</si>
  <si>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</si>
  <si>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</si>
  <si>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</si>
  <si>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</si>
  <si>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</si>
  <si>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</si>
  <si>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</si>
  <si>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</si>
  <si>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</si>
  <si>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</si>
  <si>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</si>
  <si>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</si>
  <si>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</si>
  <si>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</si>
  <si>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</si>
  <si>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</si>
  <si>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</si>
  <si>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</si>
  <si>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</si>
  <si>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</si>
  <si>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</si>
  <si>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</si>
  <si>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</si>
  <si>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</si>
  <si>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</si>
  <si>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</si>
  <si>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</si>
  <si>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</si>
  <si>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</si>
  <si>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</si>
  <si>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</si>
  <si>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</si>
  <si>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</si>
  <si>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</si>
  <si>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</si>
  <si>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</si>
  <si>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</si>
  <si>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</si>
  <si>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</si>
  <si>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</si>
  <si>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</si>
  <si>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</si>
  <si>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</si>
  <si>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</si>
  <si>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</si>
  <si>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</si>
  <si>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</si>
  <si>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</si>
  <si>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</si>
  <si>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</si>
  <si>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</si>
  <si>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</si>
  <si>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</si>
  <si>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</si>
  <si>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</si>
  <si>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</si>
  <si>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</si>
  <si>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</si>
  <si>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</si>
  <si>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</si>
  <si>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</si>
  <si>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</si>
  <si>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</si>
  <si>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</si>
  <si>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</si>
  <si>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</si>
  <si>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</si>
  <si>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</si>
  <si>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</si>
  <si>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</si>
  <si>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</si>
  <si>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</si>
  <si>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</si>
  <si>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</si>
  <si>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</si>
  <si>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</si>
  <si>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</si>
  <si>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</si>
  <si>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</si>
  <si>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</si>
  <si>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</si>
  <si>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</si>
  <si>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</si>
  <si>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</si>
  <si>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</si>
  <si>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</si>
  <si>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</si>
  <si>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</si>
  <si>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</si>
  <si>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</si>
  <si>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</si>
  <si>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</si>
  <si>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</si>
  <si>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</si>
  <si>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</si>
  <si>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</si>
  <si>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</si>
  <si>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</si>
  <si>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</si>
  <si>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</si>
  <si>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</si>
  <si>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</si>
  <si>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</si>
  <si>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</si>
  <si>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</si>
  <si>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</si>
  <si>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</si>
  <si>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</si>
  <si>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</si>
  <si>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</si>
  <si>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</si>
  <si>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</si>
  <si>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</si>
  <si>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</si>
  <si>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</si>
  <si>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</si>
  <si>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</si>
  <si>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</si>
  <si>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</si>
  <si>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</si>
  <si>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</si>
  <si>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</si>
  <si>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</si>
  <si>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</si>
  <si>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</si>
  <si>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</si>
  <si>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</si>
  <si>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</si>
  <si>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</si>
  <si>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</si>
  <si>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</si>
  <si>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</si>
  <si>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</si>
  <si>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</si>
  <si>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</si>
  <si>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</si>
  <si>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</si>
  <si>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</si>
  <si>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</si>
  <si>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</si>
  <si>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</si>
  <si>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</si>
  <si>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</si>
  <si>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</si>
  <si>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</si>
  <si>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</si>
  <si>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</si>
  <si>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</si>
  <si>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</si>
  <si>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</si>
  <si>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</si>
  <si>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</si>
  <si>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</si>
  <si>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</si>
  <si>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</si>
  <si>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</si>
  <si>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</si>
  <si>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</si>
  <si>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</si>
  <si>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</si>
  <si>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</si>
  <si>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</si>
  <si>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</si>
  <si>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</si>
  <si>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</si>
  <si>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</si>
  <si>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</si>
  <si>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</si>
  <si>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</si>
  <si>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</si>
  <si>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</si>
  <si>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</si>
  <si>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</si>
  <si>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</si>
  <si>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</si>
  <si>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</si>
  <si>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</si>
  <si>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</si>
  <si>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</si>
  <si>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</si>
  <si>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</si>
  <si>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</si>
  <si>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</si>
  <si>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</si>
  <si>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</si>
  <si>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</si>
  <si>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</si>
  <si>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</si>
  <si>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</si>
  <si>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</si>
  <si>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</si>
  <si>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</si>
  <si>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</si>
  <si>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</si>
  <si>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</si>
  <si>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</si>
  <si>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</si>
  <si>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</si>
  <si>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YES</t>
  </si>
  <si>
    <t xml:space="preserve">THE GROUP PETROKEMIJA </t>
  </si>
  <si>
    <t>The Group Petrokemija d.d.</t>
  </si>
  <si>
    <t>20.15</t>
  </si>
  <si>
    <t>RESTORAN PETROKEMIJA d.o.o.</t>
  </si>
  <si>
    <t>01335316</t>
  </si>
  <si>
    <t>PETROKEMIJA  d.o.o.</t>
  </si>
  <si>
    <t>NOVI SAD</t>
  </si>
  <si>
    <t>08754608</t>
  </si>
  <si>
    <t>LUKA ŠIBENIK d.o.o.</t>
  </si>
  <si>
    <t>ŠIBENIK</t>
  </si>
  <si>
    <t>03037525</t>
  </si>
  <si>
    <t>Registration number (MB):</t>
  </si>
  <si>
    <t>1.1.2015.</t>
  </si>
  <si>
    <t>31.3.2015.</t>
  </si>
  <si>
    <t>NENAD ZEČEVIĆ,  ANTONIJA PEROŠEVIĆ-GALOVIĆ</t>
  </si>
  <si>
    <t>as at   31.03.2015.</t>
  </si>
  <si>
    <t>for the period   01.01.2015. to 31.03.2015.</t>
  </si>
  <si>
    <t>for the perod   01.01.2015. to  31.03.2015.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</si>
</sst>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3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</cellStyleXfs>
  <cellXfs count="32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 vertical="center" wrapText="1"/>
      <protection hidden="1"/>
    </xf>
    <xf numFmtId="0" fontId="16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8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4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0" xfId="3" applyFont="1" applyBorder="1" applyAlignment="1" applyProtection="1">
      <alignment vertical="center"/>
      <protection hidden="1"/>
    </xf>
    <xf numFmtId="0" fontId="17" fillId="0" borderId="0" xfId="4" applyFont="1" applyBorder="1" applyAlignment="1" applyProtection="1">
      <protection hidden="1"/>
    </xf>
    <xf numFmtId="0" fontId="22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3" fillId="0" borderId="7" xfId="6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3" fillId="0" borderId="0" xfId="5">
      <alignment vertical="top"/>
    </xf>
    <xf numFmtId="0" fontId="1" fillId="0" borderId="0" xfId="5" applyFont="1" applyAlignment="1"/>
    <xf numFmtId="0" fontId="13" fillId="0" borderId="0" xfId="5" applyAlignment="1"/>
    <xf numFmtId="0" fontId="21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7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7" fillId="0" borderId="5" xfId="3" applyFont="1" applyBorder="1" applyAlignment="1" applyProtection="1">
      <alignment vertical="center"/>
      <protection hidden="1"/>
    </xf>
    <xf numFmtId="0" fontId="27" fillId="0" borderId="5" xfId="1" applyFont="1" applyFill="1" applyBorder="1" applyAlignment="1" applyProtection="1">
      <alignment vertical="center"/>
      <protection hidden="1"/>
    </xf>
    <xf numFmtId="0" fontId="27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3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0" fontId="7" fillId="0" borderId="0" xfId="4" applyFont="1" applyBorder="1" applyProtection="1">
      <alignment vertical="top"/>
      <protection hidden="1"/>
    </xf>
    <xf numFmtId="0" fontId="7" fillId="0" borderId="5" xfId="4" applyFont="1" applyBorder="1" applyProtection="1">
      <alignment vertical="top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20" fillId="0" borderId="0" xfId="5" applyFont="1" applyBorder="1" applyAlignment="1">
      <alignment vertical="top" wrapText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5" fillId="0" borderId="13" xfId="4" applyFont="1" applyBorder="1" applyAlignment="1" applyProtection="1">
      <alignment horizontal="center" vertical="center" wrapText="1"/>
      <protection hidden="1"/>
    </xf>
    <xf numFmtId="0" fontId="15" fillId="0" borderId="0" xfId="4" applyFont="1" applyBorder="1" applyAlignment="1" applyProtection="1">
      <alignment horizontal="center" vertical="center" wrapText="1"/>
      <protection hidden="1"/>
    </xf>
    <xf numFmtId="0" fontId="15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4" fillId="0" borderId="25" xfId="4" applyFont="1" applyBorder="1" applyAlignment="1"/>
    <xf numFmtId="0" fontId="14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6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6" xfId="4" applyFont="1" applyBorder="1" applyAlignment="1" applyProtection="1">
      <alignment horizontal="center" vertical="top"/>
      <protection hidden="1"/>
    </xf>
    <xf numFmtId="0" fontId="7" fillId="0" borderId="26" xfId="4" applyFont="1" applyBorder="1" applyAlignment="1">
      <alignment horizontal="center"/>
    </xf>
    <xf numFmtId="0" fontId="7" fillId="0" borderId="24" xfId="4" applyFont="1" applyBorder="1" applyAlignment="1"/>
    <xf numFmtId="0" fontId="27" fillId="0" borderId="0" xfId="1" applyFont="1" applyBorder="1" applyAlignment="1" applyProtection="1">
      <alignment horizontal="left"/>
      <protection hidden="1"/>
    </xf>
    <xf numFmtId="0" fontId="13" fillId="0" borderId="0" xfId="1" applyBorder="1" applyAlignment="1"/>
    <xf numFmtId="0" fontId="13" fillId="0" borderId="5" xfId="1" applyBorder="1" applyAlignment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11" fillId="0" borderId="32" xfId="0" applyFont="1" applyFill="1" applyBorder="1" applyAlignment="1" applyProtection="1">
      <alignment vertical="center" wrapText="1"/>
      <protection hidden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0" xfId="0" applyFont="1" applyBorder="1"/>
    <xf numFmtId="0" fontId="18" fillId="0" borderId="31" xfId="0" applyFont="1" applyBorder="1"/>
    <xf numFmtId="0" fontId="18" fillId="0" borderId="38" xfId="0" applyFont="1" applyBorder="1"/>
    <xf numFmtId="0" fontId="18" fillId="0" borderId="39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3" fillId="0" borderId="7" xfId="6" applyFont="1" applyFill="1" applyBorder="1" applyAlignment="1" applyProtection="1">
      <alignment horizontal="right" vertical="center"/>
      <protection hidden="1"/>
    </xf>
    <xf numFmtId="14" fontId="23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4" fillId="0" borderId="0" xfId="5" applyFont="1" applyAlignment="1"/>
    <xf numFmtId="0" fontId="13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 x14ac:dyDescent="0.2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topLeftCell="A25" zoomScaleNormal="100" zoomScaleSheetLayoutView="100" workbookViewId="0">
      <selection activeCell="C53" sqref="C53:H53"/>
    </sheetView>
  </sheetViews>
  <sheetFormatPr defaultColWidth="9.140625" defaultRowHeight="12.75" x14ac:dyDescent="0.2"/>
  <cols>
    <col min="1" max="1" width="9.140625" style="34"/>
    <col min="2" max="2" width="13" style="34" customWidth="1"/>
    <col min="3" max="6" width="9.140625" style="34"/>
    <col min="7" max="7" width="15.140625" style="34" customWidth="1"/>
    <col min="8" max="8" width="19.28515625" style="34" customWidth="1"/>
    <col min="9" max="9" width="14.42578125" style="34" customWidth="1"/>
    <col min="10" max="16384" width="9.140625" style="34"/>
  </cols>
  <sheetData>
    <row r="1" spans="1:12" ht="15.75" x14ac:dyDescent="0.25">
      <c r="A1" s="209" t="s">
        <v>111</v>
      </c>
      <c r="B1" s="210"/>
      <c r="C1" s="210"/>
      <c r="D1" s="103"/>
      <c r="E1" s="103"/>
      <c r="F1" s="103"/>
      <c r="G1" s="103"/>
      <c r="H1" s="103"/>
      <c r="I1" s="104"/>
      <c r="J1" s="33"/>
      <c r="K1" s="33"/>
      <c r="L1" s="33"/>
    </row>
    <row r="2" spans="1:12" x14ac:dyDescent="0.2">
      <c r="A2" s="184" t="s">
        <v>112</v>
      </c>
      <c r="B2" s="185"/>
      <c r="C2" s="185"/>
      <c r="D2" s="186"/>
      <c r="E2" s="95" t="s">
        <v>407</v>
      </c>
      <c r="F2" s="35"/>
      <c r="G2" s="36" t="s">
        <v>113</v>
      </c>
      <c r="H2" s="95" t="s">
        <v>408</v>
      </c>
      <c r="I2" s="105"/>
      <c r="J2" s="33"/>
      <c r="K2" s="33"/>
      <c r="L2" s="33"/>
    </row>
    <row r="3" spans="1:12" x14ac:dyDescent="0.2">
      <c r="A3" s="106"/>
      <c r="B3" s="37"/>
      <c r="C3" s="37"/>
      <c r="D3" s="37"/>
      <c r="E3" s="38"/>
      <c r="F3" s="38"/>
      <c r="G3" s="37"/>
      <c r="H3" s="37"/>
      <c r="I3" s="107"/>
      <c r="J3" s="33"/>
      <c r="K3" s="33"/>
      <c r="L3" s="33"/>
    </row>
    <row r="4" spans="1:12" ht="15" x14ac:dyDescent="0.2">
      <c r="A4" s="187" t="s">
        <v>387</v>
      </c>
      <c r="B4" s="188"/>
      <c r="C4" s="188"/>
      <c r="D4" s="188"/>
      <c r="E4" s="188"/>
      <c r="F4" s="188"/>
      <c r="G4" s="188"/>
      <c r="H4" s="188"/>
      <c r="I4" s="189"/>
      <c r="J4" s="33"/>
      <c r="K4" s="33"/>
      <c r="L4" s="33"/>
    </row>
    <row r="5" spans="1:12" x14ac:dyDescent="0.2">
      <c r="A5" s="108"/>
      <c r="B5" s="39"/>
      <c r="C5" s="39"/>
      <c r="D5" s="39"/>
      <c r="E5" s="40"/>
      <c r="F5" s="109"/>
      <c r="G5" s="41"/>
      <c r="H5" s="42"/>
      <c r="I5" s="110"/>
      <c r="J5" s="33"/>
      <c r="K5" s="33"/>
      <c r="L5" s="33"/>
    </row>
    <row r="6" spans="1:12" x14ac:dyDescent="0.2">
      <c r="A6" s="171" t="s">
        <v>114</v>
      </c>
      <c r="B6" s="172"/>
      <c r="C6" s="169" t="s">
        <v>99</v>
      </c>
      <c r="D6" s="170"/>
      <c r="E6" s="190"/>
      <c r="F6" s="190"/>
      <c r="G6" s="190"/>
      <c r="H6" s="190"/>
      <c r="I6" s="111"/>
      <c r="J6" s="33"/>
      <c r="K6" s="33"/>
      <c r="L6" s="33"/>
    </row>
    <row r="7" spans="1:12" x14ac:dyDescent="0.2">
      <c r="A7" s="112"/>
      <c r="B7" s="46"/>
      <c r="C7" s="39"/>
      <c r="D7" s="39"/>
      <c r="E7" s="190"/>
      <c r="F7" s="190"/>
      <c r="G7" s="190"/>
      <c r="H7" s="190"/>
      <c r="I7" s="111"/>
      <c r="J7" s="33"/>
      <c r="K7" s="33"/>
      <c r="L7" s="33"/>
    </row>
    <row r="8" spans="1:12" ht="19.5" customHeight="1" x14ac:dyDescent="0.2">
      <c r="A8" s="191" t="s">
        <v>115</v>
      </c>
      <c r="B8" s="192"/>
      <c r="C8" s="169" t="s">
        <v>100</v>
      </c>
      <c r="D8" s="170"/>
      <c r="E8" s="190"/>
      <c r="F8" s="190"/>
      <c r="G8" s="190"/>
      <c r="H8" s="190"/>
      <c r="I8" s="113"/>
      <c r="J8" s="33"/>
      <c r="K8" s="33"/>
      <c r="L8" s="33"/>
    </row>
    <row r="9" spans="1:12" x14ac:dyDescent="0.2">
      <c r="A9" s="114"/>
      <c r="B9" s="86"/>
      <c r="C9" s="44"/>
      <c r="D9" s="39"/>
      <c r="E9" s="39"/>
      <c r="F9" s="39"/>
      <c r="G9" s="39"/>
      <c r="H9" s="39"/>
      <c r="I9" s="113"/>
      <c r="J9" s="33"/>
      <c r="K9" s="33"/>
      <c r="L9" s="33"/>
    </row>
    <row r="10" spans="1:12" x14ac:dyDescent="0.2">
      <c r="A10" s="166" t="s">
        <v>116</v>
      </c>
      <c r="B10" s="167"/>
      <c r="C10" s="169" t="s">
        <v>101</v>
      </c>
      <c r="D10" s="170"/>
      <c r="E10" s="39"/>
      <c r="F10" s="39"/>
      <c r="G10" s="39"/>
      <c r="H10" s="39"/>
      <c r="I10" s="113"/>
      <c r="J10" s="33"/>
      <c r="K10" s="33"/>
      <c r="L10" s="33"/>
    </row>
    <row r="11" spans="1:12" x14ac:dyDescent="0.2">
      <c r="A11" s="168"/>
      <c r="B11" s="167"/>
      <c r="C11" s="39"/>
      <c r="D11" s="39"/>
      <c r="E11" s="39"/>
      <c r="F11" s="39"/>
      <c r="G11" s="39"/>
      <c r="H11" s="39"/>
      <c r="I11" s="113"/>
      <c r="J11" s="33"/>
      <c r="K11" s="33"/>
      <c r="L11" s="33"/>
    </row>
    <row r="12" spans="1:12" x14ac:dyDescent="0.2">
      <c r="A12" s="171" t="s">
        <v>117</v>
      </c>
      <c r="B12" s="172"/>
      <c r="C12" s="173" t="s">
        <v>395</v>
      </c>
      <c r="D12" s="177"/>
      <c r="E12" s="177"/>
      <c r="F12" s="177"/>
      <c r="G12" s="177"/>
      <c r="H12" s="177"/>
      <c r="I12" s="178"/>
      <c r="J12" s="33"/>
      <c r="K12" s="33"/>
      <c r="L12" s="33"/>
    </row>
    <row r="13" spans="1:12" x14ac:dyDescent="0.2">
      <c r="A13" s="112"/>
      <c r="B13" s="46"/>
      <c r="C13" s="45"/>
      <c r="D13" s="39"/>
      <c r="E13" s="39"/>
      <c r="F13" s="39"/>
      <c r="G13" s="39"/>
      <c r="H13" s="39"/>
      <c r="I13" s="113"/>
      <c r="J13" s="33"/>
      <c r="K13" s="33"/>
      <c r="L13" s="33"/>
    </row>
    <row r="14" spans="1:12" x14ac:dyDescent="0.2">
      <c r="A14" s="171" t="s">
        <v>118</v>
      </c>
      <c r="B14" s="172"/>
      <c r="C14" s="179">
        <v>44320</v>
      </c>
      <c r="D14" s="180"/>
      <c r="E14" s="39"/>
      <c r="F14" s="173" t="s">
        <v>102</v>
      </c>
      <c r="G14" s="177"/>
      <c r="H14" s="177"/>
      <c r="I14" s="178"/>
      <c r="J14" s="33"/>
      <c r="K14" s="33"/>
      <c r="L14" s="33"/>
    </row>
    <row r="15" spans="1:12" x14ac:dyDescent="0.2">
      <c r="A15" s="112"/>
      <c r="B15" s="46"/>
      <c r="C15" s="39"/>
      <c r="D15" s="39"/>
      <c r="E15" s="39"/>
      <c r="F15" s="39"/>
      <c r="G15" s="39"/>
      <c r="H15" s="39"/>
      <c r="I15" s="113"/>
      <c r="J15" s="33"/>
      <c r="K15" s="33"/>
      <c r="L15" s="33"/>
    </row>
    <row r="16" spans="1:12" x14ac:dyDescent="0.2">
      <c r="A16" s="171" t="s">
        <v>119</v>
      </c>
      <c r="B16" s="172"/>
      <c r="C16" s="173" t="s">
        <v>103</v>
      </c>
      <c r="D16" s="177"/>
      <c r="E16" s="177"/>
      <c r="F16" s="177"/>
      <c r="G16" s="177"/>
      <c r="H16" s="177"/>
      <c r="I16" s="178"/>
      <c r="J16" s="33"/>
      <c r="K16" s="33"/>
      <c r="L16" s="33"/>
    </row>
    <row r="17" spans="1:12" x14ac:dyDescent="0.2">
      <c r="A17" s="112"/>
      <c r="B17" s="46"/>
      <c r="C17" s="39"/>
      <c r="D17" s="39"/>
      <c r="E17" s="39"/>
      <c r="F17" s="39"/>
      <c r="G17" s="39"/>
      <c r="H17" s="39"/>
      <c r="I17" s="113"/>
      <c r="J17" s="33"/>
      <c r="K17" s="33"/>
      <c r="L17" s="33"/>
    </row>
    <row r="18" spans="1:12" x14ac:dyDescent="0.2">
      <c r="A18" s="171" t="s">
        <v>120</v>
      </c>
      <c r="B18" s="172"/>
      <c r="C18" s="181" t="s">
        <v>104</v>
      </c>
      <c r="D18" s="182"/>
      <c r="E18" s="182"/>
      <c r="F18" s="182"/>
      <c r="G18" s="182"/>
      <c r="H18" s="182"/>
      <c r="I18" s="183"/>
      <c r="J18" s="33"/>
      <c r="K18" s="33"/>
      <c r="L18" s="33"/>
    </row>
    <row r="19" spans="1:12" x14ac:dyDescent="0.2">
      <c r="A19" s="112"/>
      <c r="B19" s="46"/>
      <c r="C19" s="45"/>
      <c r="D19" s="39"/>
      <c r="E19" s="39"/>
      <c r="F19" s="39"/>
      <c r="G19" s="39"/>
      <c r="H19" s="39"/>
      <c r="I19" s="113"/>
      <c r="J19" s="33"/>
      <c r="K19" s="33"/>
      <c r="L19" s="33"/>
    </row>
    <row r="20" spans="1:12" x14ac:dyDescent="0.2">
      <c r="A20" s="171" t="s">
        <v>121</v>
      </c>
      <c r="B20" s="172"/>
      <c r="C20" s="181" t="s">
        <v>105</v>
      </c>
      <c r="D20" s="182"/>
      <c r="E20" s="182"/>
      <c r="F20" s="182"/>
      <c r="G20" s="182"/>
      <c r="H20" s="182"/>
      <c r="I20" s="183"/>
      <c r="J20" s="33"/>
      <c r="K20" s="33"/>
      <c r="L20" s="33"/>
    </row>
    <row r="21" spans="1:12" x14ac:dyDescent="0.2">
      <c r="A21" s="112"/>
      <c r="B21" s="46"/>
      <c r="C21" s="45"/>
      <c r="D21" s="39"/>
      <c r="E21" s="39"/>
      <c r="F21" s="39"/>
      <c r="G21" s="39"/>
      <c r="H21" s="39"/>
      <c r="I21" s="113"/>
      <c r="J21" s="33"/>
      <c r="K21" s="33"/>
      <c r="L21" s="33"/>
    </row>
    <row r="22" spans="1:12" x14ac:dyDescent="0.2">
      <c r="A22" s="171" t="s">
        <v>122</v>
      </c>
      <c r="B22" s="172"/>
      <c r="C22" s="96">
        <v>220</v>
      </c>
      <c r="D22" s="173" t="s">
        <v>102</v>
      </c>
      <c r="E22" s="174"/>
      <c r="F22" s="175"/>
      <c r="G22" s="171"/>
      <c r="H22" s="176"/>
      <c r="I22" s="115"/>
      <c r="J22" s="33"/>
      <c r="K22" s="33"/>
      <c r="L22" s="33"/>
    </row>
    <row r="23" spans="1:12" x14ac:dyDescent="0.2">
      <c r="A23" s="112"/>
      <c r="B23" s="46"/>
      <c r="C23" s="39"/>
      <c r="D23" s="48"/>
      <c r="E23" s="48"/>
      <c r="F23" s="48"/>
      <c r="G23" s="48"/>
      <c r="H23" s="39"/>
      <c r="I23" s="113"/>
      <c r="J23" s="33"/>
      <c r="K23" s="33"/>
      <c r="L23" s="33"/>
    </row>
    <row r="24" spans="1:12" x14ac:dyDescent="0.2">
      <c r="A24" s="171" t="s">
        <v>123</v>
      </c>
      <c r="B24" s="172"/>
      <c r="C24" s="96">
        <v>3</v>
      </c>
      <c r="D24" s="173" t="s">
        <v>106</v>
      </c>
      <c r="E24" s="174"/>
      <c r="F24" s="174"/>
      <c r="G24" s="175"/>
      <c r="H24" s="116" t="s">
        <v>125</v>
      </c>
      <c r="I24" s="98">
        <v>1783</v>
      </c>
      <c r="J24" s="33"/>
      <c r="K24" s="33"/>
      <c r="L24" s="33"/>
    </row>
    <row r="25" spans="1:12" x14ac:dyDescent="0.2">
      <c r="A25" s="112"/>
      <c r="B25" s="46"/>
      <c r="C25" s="39"/>
      <c r="D25" s="48"/>
      <c r="E25" s="48"/>
      <c r="F25" s="48"/>
      <c r="G25" s="46"/>
      <c r="H25" s="46" t="s">
        <v>126</v>
      </c>
      <c r="I25" s="117"/>
      <c r="J25" s="33"/>
      <c r="K25" s="33"/>
      <c r="L25" s="33"/>
    </row>
    <row r="26" spans="1:12" x14ac:dyDescent="0.2">
      <c r="A26" s="171" t="s">
        <v>124</v>
      </c>
      <c r="B26" s="172"/>
      <c r="C26" s="97" t="s">
        <v>394</v>
      </c>
      <c r="D26" s="49"/>
      <c r="E26" s="56"/>
      <c r="F26" s="48"/>
      <c r="G26" s="197" t="s">
        <v>127</v>
      </c>
      <c r="H26" s="172"/>
      <c r="I26" s="99" t="s">
        <v>397</v>
      </c>
      <c r="J26" s="33"/>
      <c r="K26" s="33"/>
      <c r="L26" s="33"/>
    </row>
    <row r="27" spans="1:12" x14ac:dyDescent="0.2">
      <c r="A27" s="112"/>
      <c r="B27" s="46"/>
      <c r="C27" s="39"/>
      <c r="D27" s="48"/>
      <c r="E27" s="48"/>
      <c r="F27" s="48"/>
      <c r="G27" s="48"/>
      <c r="H27" s="39"/>
      <c r="I27" s="118"/>
      <c r="J27" s="33"/>
      <c r="K27" s="33"/>
      <c r="L27" s="33"/>
    </row>
    <row r="28" spans="1:12" x14ac:dyDescent="0.2">
      <c r="A28" s="198" t="s">
        <v>128</v>
      </c>
      <c r="B28" s="199"/>
      <c r="C28" s="200"/>
      <c r="D28" s="200"/>
      <c r="E28" s="201" t="s">
        <v>129</v>
      </c>
      <c r="F28" s="202"/>
      <c r="G28" s="202"/>
      <c r="H28" s="203" t="s">
        <v>406</v>
      </c>
      <c r="I28" s="204"/>
      <c r="J28" s="33"/>
      <c r="K28" s="33"/>
      <c r="L28" s="33"/>
    </row>
    <row r="29" spans="1:12" x14ac:dyDescent="0.2">
      <c r="A29" s="119"/>
      <c r="B29" s="56"/>
      <c r="C29" s="56"/>
      <c r="D29" s="43"/>
      <c r="E29" s="39"/>
      <c r="F29" s="39"/>
      <c r="G29" s="39"/>
      <c r="H29" s="50"/>
      <c r="I29" s="118"/>
      <c r="J29" s="33"/>
      <c r="K29" s="33"/>
      <c r="L29" s="33"/>
    </row>
    <row r="30" spans="1:12" x14ac:dyDescent="0.2">
      <c r="A30" s="194"/>
      <c r="B30" s="195"/>
      <c r="C30" s="195"/>
      <c r="D30" s="196"/>
      <c r="E30" s="194"/>
      <c r="F30" s="195"/>
      <c r="G30" s="195"/>
      <c r="H30" s="169"/>
      <c r="I30" s="170"/>
      <c r="J30" s="33"/>
      <c r="K30" s="33"/>
      <c r="L30" s="33"/>
    </row>
    <row r="31" spans="1:12" x14ac:dyDescent="0.2">
      <c r="A31" s="112"/>
      <c r="B31" s="46"/>
      <c r="C31" s="45"/>
      <c r="D31" s="193"/>
      <c r="E31" s="193"/>
      <c r="F31" s="193"/>
      <c r="G31" s="190"/>
      <c r="H31" s="39"/>
      <c r="I31" s="120"/>
      <c r="J31" s="33"/>
      <c r="K31" s="33"/>
      <c r="L31" s="33"/>
    </row>
    <row r="32" spans="1:12" x14ac:dyDescent="0.2">
      <c r="A32" s="194" t="s">
        <v>398</v>
      </c>
      <c r="B32" s="195"/>
      <c r="C32" s="195"/>
      <c r="D32" s="196"/>
      <c r="E32" s="194" t="s">
        <v>102</v>
      </c>
      <c r="F32" s="195"/>
      <c r="G32" s="195"/>
      <c r="H32" s="169" t="s">
        <v>399</v>
      </c>
      <c r="I32" s="170"/>
      <c r="J32" s="33"/>
      <c r="K32" s="33"/>
      <c r="L32" s="33"/>
    </row>
    <row r="33" spans="1:12" x14ac:dyDescent="0.2">
      <c r="A33" s="112"/>
      <c r="B33" s="46"/>
      <c r="C33" s="45"/>
      <c r="D33" s="51"/>
      <c r="E33" s="51"/>
      <c r="F33" s="51"/>
      <c r="G33" s="52"/>
      <c r="H33" s="162"/>
      <c r="I33" s="121"/>
      <c r="J33" s="33"/>
      <c r="K33" s="33"/>
      <c r="L33" s="33"/>
    </row>
    <row r="34" spans="1:12" x14ac:dyDescent="0.2">
      <c r="A34" s="194" t="s">
        <v>400</v>
      </c>
      <c r="B34" s="195"/>
      <c r="C34" s="195"/>
      <c r="D34" s="196"/>
      <c r="E34" s="194" t="s">
        <v>401</v>
      </c>
      <c r="F34" s="195"/>
      <c r="G34" s="195"/>
      <c r="H34" s="169" t="s">
        <v>402</v>
      </c>
      <c r="I34" s="170"/>
      <c r="J34" s="33"/>
      <c r="K34" s="33"/>
      <c r="L34" s="33"/>
    </row>
    <row r="35" spans="1:12" x14ac:dyDescent="0.2">
      <c r="A35" s="112"/>
      <c r="B35" s="46"/>
      <c r="C35" s="45"/>
      <c r="D35" s="51"/>
      <c r="E35" s="51"/>
      <c r="F35" s="51"/>
      <c r="G35" s="52"/>
      <c r="H35" s="162"/>
      <c r="I35" s="121"/>
      <c r="J35" s="33"/>
      <c r="K35" s="33"/>
      <c r="L35" s="33"/>
    </row>
    <row r="36" spans="1:12" x14ac:dyDescent="0.2">
      <c r="A36" s="194" t="s">
        <v>403</v>
      </c>
      <c r="B36" s="195"/>
      <c r="C36" s="195"/>
      <c r="D36" s="196"/>
      <c r="E36" s="194" t="s">
        <v>404</v>
      </c>
      <c r="F36" s="195"/>
      <c r="G36" s="195"/>
      <c r="H36" s="169" t="s">
        <v>405</v>
      </c>
      <c r="I36" s="170"/>
      <c r="J36" s="33"/>
      <c r="K36" s="33"/>
      <c r="L36" s="33"/>
    </row>
    <row r="37" spans="1:12" x14ac:dyDescent="0.2">
      <c r="A37" s="122"/>
      <c r="B37" s="53"/>
      <c r="C37" s="211"/>
      <c r="D37" s="212"/>
      <c r="E37" s="162"/>
      <c r="F37" s="211"/>
      <c r="G37" s="212"/>
      <c r="H37" s="162"/>
      <c r="I37" s="163"/>
      <c r="J37" s="33"/>
      <c r="K37" s="33"/>
      <c r="L37" s="33"/>
    </row>
    <row r="38" spans="1:12" x14ac:dyDescent="0.2">
      <c r="A38" s="194"/>
      <c r="B38" s="195"/>
      <c r="C38" s="195"/>
      <c r="D38" s="196"/>
      <c r="E38" s="194"/>
      <c r="F38" s="195"/>
      <c r="G38" s="195"/>
      <c r="H38" s="169"/>
      <c r="I38" s="170"/>
      <c r="J38" s="33"/>
      <c r="K38" s="33"/>
      <c r="L38" s="33"/>
    </row>
    <row r="39" spans="1:12" x14ac:dyDescent="0.2">
      <c r="A39" s="123"/>
      <c r="B39" s="100"/>
      <c r="C39" s="84"/>
      <c r="D39" s="85"/>
      <c r="E39" s="43"/>
      <c r="F39" s="84"/>
      <c r="G39" s="85"/>
      <c r="H39" s="43"/>
      <c r="I39" s="110"/>
      <c r="J39" s="33"/>
      <c r="K39" s="33"/>
      <c r="L39" s="33"/>
    </row>
    <row r="40" spans="1:12" x14ac:dyDescent="0.2">
      <c r="A40" s="194"/>
      <c r="B40" s="195"/>
      <c r="C40" s="195"/>
      <c r="D40" s="196"/>
      <c r="E40" s="194"/>
      <c r="F40" s="195"/>
      <c r="G40" s="195"/>
      <c r="H40" s="169"/>
      <c r="I40" s="170"/>
      <c r="J40" s="33"/>
      <c r="K40" s="33"/>
      <c r="L40" s="33"/>
    </row>
    <row r="41" spans="1:12" x14ac:dyDescent="0.2">
      <c r="A41" s="124"/>
      <c r="B41" s="101"/>
      <c r="C41" s="101"/>
      <c r="D41" s="101"/>
      <c r="E41" s="47"/>
      <c r="F41" s="101"/>
      <c r="G41" s="101"/>
      <c r="H41" s="102"/>
      <c r="I41" s="125"/>
      <c r="J41" s="33"/>
      <c r="K41" s="33"/>
      <c r="L41" s="33"/>
    </row>
    <row r="42" spans="1:12" x14ac:dyDescent="0.2">
      <c r="A42" s="122"/>
      <c r="B42" s="53"/>
      <c r="C42" s="54"/>
      <c r="D42" s="55"/>
      <c r="E42" s="39"/>
      <c r="F42" s="54"/>
      <c r="G42" s="55"/>
      <c r="H42" s="39"/>
      <c r="I42" s="113"/>
      <c r="J42" s="33"/>
      <c r="K42" s="33"/>
      <c r="L42" s="33"/>
    </row>
    <row r="43" spans="1:12" x14ac:dyDescent="0.2">
      <c r="A43" s="126"/>
      <c r="B43" s="57"/>
      <c r="C43" s="57"/>
      <c r="D43" s="44"/>
      <c r="E43" s="44"/>
      <c r="F43" s="57"/>
      <c r="G43" s="44"/>
      <c r="H43" s="44"/>
      <c r="I43" s="127"/>
      <c r="J43" s="33"/>
      <c r="K43" s="33"/>
      <c r="L43" s="33"/>
    </row>
    <row r="44" spans="1:12" x14ac:dyDescent="0.2">
      <c r="A44" s="166" t="s">
        <v>130</v>
      </c>
      <c r="B44" s="205"/>
      <c r="C44" s="169"/>
      <c r="D44" s="170"/>
      <c r="E44" s="43"/>
      <c r="F44" s="173"/>
      <c r="G44" s="195"/>
      <c r="H44" s="195"/>
      <c r="I44" s="196"/>
      <c r="J44" s="33"/>
      <c r="K44" s="33"/>
      <c r="L44" s="33"/>
    </row>
    <row r="45" spans="1:12" x14ac:dyDescent="0.2">
      <c r="A45" s="122"/>
      <c r="B45" s="53"/>
      <c r="C45" s="211"/>
      <c r="D45" s="212"/>
      <c r="E45" s="39"/>
      <c r="F45" s="211"/>
      <c r="G45" s="213"/>
      <c r="H45" s="58"/>
      <c r="I45" s="128"/>
      <c r="J45" s="33"/>
      <c r="K45" s="33"/>
      <c r="L45" s="33"/>
    </row>
    <row r="46" spans="1:12" x14ac:dyDescent="0.2">
      <c r="A46" s="166" t="s">
        <v>131</v>
      </c>
      <c r="B46" s="205"/>
      <c r="C46" s="173" t="s">
        <v>107</v>
      </c>
      <c r="D46" s="214"/>
      <c r="E46" s="214"/>
      <c r="F46" s="214"/>
      <c r="G46" s="214"/>
      <c r="H46" s="214"/>
      <c r="I46" s="215"/>
      <c r="J46" s="33"/>
      <c r="K46" s="33"/>
      <c r="L46" s="33"/>
    </row>
    <row r="47" spans="1:12" x14ac:dyDescent="0.2">
      <c r="A47" s="112"/>
      <c r="B47" s="46"/>
      <c r="C47" s="45" t="s">
        <v>132</v>
      </c>
      <c r="D47" s="39"/>
      <c r="E47" s="39"/>
      <c r="F47" s="39"/>
      <c r="G47" s="39"/>
      <c r="H47" s="39"/>
      <c r="I47" s="113"/>
      <c r="J47" s="33"/>
      <c r="K47" s="33"/>
      <c r="L47" s="33"/>
    </row>
    <row r="48" spans="1:12" x14ac:dyDescent="0.2">
      <c r="A48" s="166" t="s">
        <v>133</v>
      </c>
      <c r="B48" s="205"/>
      <c r="C48" s="206" t="s">
        <v>108</v>
      </c>
      <c r="D48" s="207"/>
      <c r="E48" s="208"/>
      <c r="F48" s="39"/>
      <c r="G48" s="116" t="s">
        <v>134</v>
      </c>
      <c r="H48" s="206" t="s">
        <v>109</v>
      </c>
      <c r="I48" s="208"/>
      <c r="J48" s="33"/>
      <c r="K48" s="33"/>
      <c r="L48" s="33"/>
    </row>
    <row r="49" spans="1:12" x14ac:dyDescent="0.2">
      <c r="A49" s="112"/>
      <c r="B49" s="46"/>
      <c r="C49" s="45"/>
      <c r="D49" s="39"/>
      <c r="E49" s="39"/>
      <c r="F49" s="39"/>
      <c r="G49" s="39"/>
      <c r="H49" s="39"/>
      <c r="I49" s="113"/>
      <c r="J49" s="33"/>
      <c r="K49" s="33"/>
      <c r="L49" s="33"/>
    </row>
    <row r="50" spans="1:12" x14ac:dyDescent="0.2">
      <c r="A50" s="166" t="s">
        <v>120</v>
      </c>
      <c r="B50" s="205"/>
      <c r="C50" s="218" t="s">
        <v>110</v>
      </c>
      <c r="D50" s="207"/>
      <c r="E50" s="207"/>
      <c r="F50" s="207"/>
      <c r="G50" s="207"/>
      <c r="H50" s="207"/>
      <c r="I50" s="208"/>
      <c r="J50" s="33"/>
      <c r="K50" s="33"/>
      <c r="L50" s="33"/>
    </row>
    <row r="51" spans="1:12" x14ac:dyDescent="0.2">
      <c r="A51" s="112"/>
      <c r="B51" s="46"/>
      <c r="C51" s="39"/>
      <c r="D51" s="39"/>
      <c r="E51" s="39"/>
      <c r="F51" s="39"/>
      <c r="G51" s="39"/>
      <c r="H51" s="39"/>
      <c r="I51" s="113"/>
      <c r="J51" s="33"/>
      <c r="K51" s="33"/>
      <c r="L51" s="33"/>
    </row>
    <row r="52" spans="1:12" x14ac:dyDescent="0.2">
      <c r="A52" s="171" t="s">
        <v>135</v>
      </c>
      <c r="B52" s="172"/>
      <c r="C52" s="206" t="s">
        <v>409</v>
      </c>
      <c r="D52" s="207"/>
      <c r="E52" s="207"/>
      <c r="F52" s="207"/>
      <c r="G52" s="207"/>
      <c r="H52" s="207"/>
      <c r="I52" s="178"/>
      <c r="J52" s="33"/>
      <c r="K52" s="33"/>
      <c r="L52" s="33"/>
    </row>
    <row r="53" spans="1:12" x14ac:dyDescent="0.2">
      <c r="A53" s="129"/>
      <c r="B53" s="44"/>
      <c r="C53" s="221" t="s">
        <v>136</v>
      </c>
      <c r="D53" s="221"/>
      <c r="E53" s="221"/>
      <c r="F53" s="221"/>
      <c r="G53" s="221"/>
      <c r="H53" s="221"/>
      <c r="I53" s="130"/>
      <c r="J53" s="33"/>
      <c r="K53" s="33"/>
      <c r="L53" s="33"/>
    </row>
    <row r="54" spans="1:12" x14ac:dyDescent="0.2">
      <c r="A54" s="129"/>
      <c r="B54" s="44"/>
      <c r="C54" s="59"/>
      <c r="D54" s="59"/>
      <c r="E54" s="59"/>
      <c r="F54" s="59"/>
      <c r="G54" s="59"/>
      <c r="H54" s="59"/>
      <c r="I54" s="130"/>
      <c r="J54" s="33"/>
      <c r="K54" s="33"/>
      <c r="L54" s="33"/>
    </row>
    <row r="55" spans="1:12" x14ac:dyDescent="0.2">
      <c r="A55" s="129"/>
      <c r="B55" s="219" t="s">
        <v>137</v>
      </c>
      <c r="C55" s="220"/>
      <c r="D55" s="220"/>
      <c r="E55" s="220"/>
      <c r="F55" s="72"/>
      <c r="G55" s="72"/>
      <c r="H55" s="73"/>
      <c r="I55" s="131"/>
      <c r="J55" s="33"/>
      <c r="K55" s="33"/>
      <c r="L55" s="33"/>
    </row>
    <row r="56" spans="1:12" x14ac:dyDescent="0.2">
      <c r="A56" s="129"/>
      <c r="B56" s="225" t="s">
        <v>388</v>
      </c>
      <c r="C56" s="226"/>
      <c r="D56" s="226"/>
      <c r="E56" s="226"/>
      <c r="F56" s="226"/>
      <c r="G56" s="226"/>
      <c r="H56" s="226"/>
      <c r="I56" s="227"/>
      <c r="J56" s="33"/>
      <c r="K56" s="33"/>
      <c r="L56" s="33"/>
    </row>
    <row r="57" spans="1:12" x14ac:dyDescent="0.2">
      <c r="A57" s="129"/>
      <c r="B57" s="225" t="s">
        <v>389</v>
      </c>
      <c r="C57" s="226"/>
      <c r="D57" s="226"/>
      <c r="E57" s="226"/>
      <c r="F57" s="226"/>
      <c r="G57" s="226"/>
      <c r="H57" s="226"/>
      <c r="I57" s="132"/>
      <c r="J57" s="33"/>
      <c r="K57" s="33"/>
      <c r="L57" s="33"/>
    </row>
    <row r="58" spans="1:12" x14ac:dyDescent="0.2">
      <c r="A58" s="129"/>
      <c r="B58" s="225" t="s">
        <v>390</v>
      </c>
      <c r="C58" s="226"/>
      <c r="D58" s="226"/>
      <c r="E58" s="226"/>
      <c r="F58" s="226"/>
      <c r="G58" s="226"/>
      <c r="H58" s="226"/>
      <c r="I58" s="227"/>
      <c r="J58" s="33"/>
      <c r="K58" s="33"/>
      <c r="L58" s="33"/>
    </row>
    <row r="59" spans="1:12" x14ac:dyDescent="0.2">
      <c r="A59" s="129"/>
      <c r="B59" s="225" t="s">
        <v>391</v>
      </c>
      <c r="C59" s="226"/>
      <c r="D59" s="226"/>
      <c r="E59" s="226"/>
      <c r="F59" s="226"/>
      <c r="G59" s="226"/>
      <c r="H59" s="226"/>
      <c r="I59" s="227"/>
      <c r="J59" s="33"/>
      <c r="K59" s="33"/>
      <c r="L59" s="33"/>
    </row>
    <row r="60" spans="1:12" x14ac:dyDescent="0.2">
      <c r="A60" s="129"/>
      <c r="B60" s="74"/>
      <c r="C60" s="74"/>
      <c r="D60" s="74"/>
      <c r="E60" s="74"/>
      <c r="F60" s="74"/>
      <c r="G60" s="74"/>
      <c r="H60" s="94"/>
      <c r="I60" s="133"/>
      <c r="J60" s="33"/>
      <c r="K60" s="33"/>
      <c r="L60" s="33"/>
    </row>
    <row r="61" spans="1:12" x14ac:dyDescent="0.2">
      <c r="A61" s="129"/>
      <c r="B61" s="44"/>
      <c r="C61" s="59"/>
      <c r="D61" s="59"/>
      <c r="E61" s="59"/>
      <c r="F61" s="59"/>
      <c r="G61" s="59"/>
      <c r="H61" s="59"/>
      <c r="I61" s="130"/>
      <c r="J61" s="33"/>
      <c r="K61" s="33"/>
      <c r="L61" s="33"/>
    </row>
    <row r="62" spans="1:12" ht="13.5" thickBot="1" x14ac:dyDescent="0.25">
      <c r="A62" s="134" t="s">
        <v>96</v>
      </c>
      <c r="B62" s="39"/>
      <c r="C62" s="39"/>
      <c r="D62" s="39"/>
      <c r="E62" s="39"/>
      <c r="F62" s="39"/>
      <c r="G62" s="60"/>
      <c r="H62" s="61"/>
      <c r="I62" s="135"/>
      <c r="J62" s="33"/>
      <c r="K62" s="33"/>
      <c r="L62" s="33"/>
    </row>
    <row r="63" spans="1:12" x14ac:dyDescent="0.2">
      <c r="A63" s="108"/>
      <c r="B63" s="39"/>
      <c r="C63" s="39"/>
      <c r="D63" s="39"/>
      <c r="E63" s="44" t="s">
        <v>138</v>
      </c>
      <c r="F63" s="56"/>
      <c r="G63" s="222" t="s">
        <v>139</v>
      </c>
      <c r="H63" s="223"/>
      <c r="I63" s="224"/>
      <c r="J63" s="33"/>
      <c r="K63" s="33"/>
      <c r="L63" s="33"/>
    </row>
    <row r="64" spans="1:12" x14ac:dyDescent="0.2">
      <c r="A64" s="136"/>
      <c r="B64" s="137"/>
      <c r="C64" s="138"/>
      <c r="D64" s="138"/>
      <c r="E64" s="138"/>
      <c r="F64" s="138"/>
      <c r="G64" s="216"/>
      <c r="H64" s="217"/>
      <c r="I64" s="139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I32 A34:D34" name="Range1_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2" sqref="A2:J2"/>
    </sheetView>
  </sheetViews>
  <sheetFormatPr defaultRowHeight="12.75" x14ac:dyDescent="0.2"/>
  <cols>
    <col min="8" max="8" width="7.5703125" customWidth="1"/>
    <col min="9" max="9" width="6.85546875" customWidth="1"/>
    <col min="10" max="10" width="11.7109375" customWidth="1"/>
    <col min="11" max="11" width="12.7109375" customWidth="1"/>
  </cols>
  <sheetData>
    <row r="1" spans="1:11" ht="18" customHeight="1" x14ac:dyDescent="0.2">
      <c r="A1" s="259" t="s">
        <v>278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x14ac:dyDescent="0.2">
      <c r="A2" s="263" t="s">
        <v>410</v>
      </c>
      <c r="B2" s="264"/>
      <c r="C2" s="264"/>
      <c r="D2" s="264"/>
      <c r="E2" s="264"/>
      <c r="F2" s="264"/>
      <c r="G2" s="264"/>
      <c r="H2" s="264"/>
      <c r="I2" s="264"/>
      <c r="J2" s="264"/>
      <c r="K2" s="262"/>
    </row>
    <row r="3" spans="1:11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x14ac:dyDescent="0.2">
      <c r="A4" s="266" t="s">
        <v>396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3.25" thickBot="1" x14ac:dyDescent="0.25">
      <c r="A5" s="269" t="s">
        <v>283</v>
      </c>
      <c r="B5" s="270"/>
      <c r="C5" s="270"/>
      <c r="D5" s="270"/>
      <c r="E5" s="270"/>
      <c r="F5" s="270"/>
      <c r="G5" s="270"/>
      <c r="H5" s="271"/>
      <c r="I5" s="140" t="s">
        <v>280</v>
      </c>
      <c r="J5" s="141" t="s">
        <v>393</v>
      </c>
      <c r="K5" s="142" t="s">
        <v>392</v>
      </c>
    </row>
    <row r="6" spans="1:11" x14ac:dyDescent="0.2">
      <c r="A6" s="272">
        <v>1</v>
      </c>
      <c r="B6" s="272"/>
      <c r="C6" s="272"/>
      <c r="D6" s="272"/>
      <c r="E6" s="272"/>
      <c r="F6" s="272"/>
      <c r="G6" s="272"/>
      <c r="H6" s="272"/>
      <c r="I6" s="144">
        <v>2</v>
      </c>
      <c r="J6" s="143">
        <v>3</v>
      </c>
      <c r="K6" s="143">
        <v>4</v>
      </c>
    </row>
    <row r="7" spans="1:11" x14ac:dyDescent="0.2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5"/>
    </row>
    <row r="8" spans="1:11" x14ac:dyDescent="0.2">
      <c r="A8" s="237" t="s">
        <v>284</v>
      </c>
      <c r="B8" s="238"/>
      <c r="C8" s="238"/>
      <c r="D8" s="238"/>
      <c r="E8" s="238"/>
      <c r="F8" s="238"/>
      <c r="G8" s="238"/>
      <c r="H8" s="258"/>
      <c r="I8" s="6">
        <v>1</v>
      </c>
      <c r="J8" s="22"/>
      <c r="K8" s="22"/>
    </row>
    <row r="9" spans="1:11" x14ac:dyDescent="0.2">
      <c r="A9" s="244" t="s">
        <v>285</v>
      </c>
      <c r="B9" s="245"/>
      <c r="C9" s="245"/>
      <c r="D9" s="245"/>
      <c r="E9" s="245"/>
      <c r="F9" s="245"/>
      <c r="G9" s="245"/>
      <c r="H9" s="246"/>
      <c r="I9" s="4">
        <v>2</v>
      </c>
      <c r="J9" s="160">
        <f>J10+J17+J27+J36+J40</f>
        <v>666469845</v>
      </c>
      <c r="K9" s="160">
        <f>K10+K17+K27+K36+K40</f>
        <v>668641708</v>
      </c>
    </row>
    <row r="10" spans="1:11" x14ac:dyDescent="0.2">
      <c r="A10" s="241" t="s">
        <v>286</v>
      </c>
      <c r="B10" s="242"/>
      <c r="C10" s="242"/>
      <c r="D10" s="242"/>
      <c r="E10" s="242"/>
      <c r="F10" s="242"/>
      <c r="G10" s="242"/>
      <c r="H10" s="243"/>
      <c r="I10" s="4">
        <v>3</v>
      </c>
      <c r="J10" s="160">
        <f>SUM(J11:J16)</f>
        <v>8060392</v>
      </c>
      <c r="K10" s="160">
        <f>SUM(K11:K16)</f>
        <v>7480611</v>
      </c>
    </row>
    <row r="11" spans="1:11" x14ac:dyDescent="0.2">
      <c r="A11" s="241" t="s">
        <v>287</v>
      </c>
      <c r="B11" s="242"/>
      <c r="C11" s="242"/>
      <c r="D11" s="242"/>
      <c r="E11" s="242"/>
      <c r="F11" s="242"/>
      <c r="G11" s="242"/>
      <c r="H11" s="243"/>
      <c r="I11" s="4">
        <v>4</v>
      </c>
      <c r="J11" s="23"/>
      <c r="K11" s="23"/>
    </row>
    <row r="12" spans="1:11" x14ac:dyDescent="0.2">
      <c r="A12" s="241" t="s">
        <v>288</v>
      </c>
      <c r="B12" s="242"/>
      <c r="C12" s="242"/>
      <c r="D12" s="242"/>
      <c r="E12" s="242"/>
      <c r="F12" s="242"/>
      <c r="G12" s="242"/>
      <c r="H12" s="243"/>
      <c r="I12" s="4">
        <v>5</v>
      </c>
      <c r="J12" s="23">
        <v>4126070</v>
      </c>
      <c r="K12" s="23">
        <v>3546078</v>
      </c>
    </row>
    <row r="13" spans="1:11" x14ac:dyDescent="0.2">
      <c r="A13" s="241" t="s">
        <v>34</v>
      </c>
      <c r="B13" s="242"/>
      <c r="C13" s="242"/>
      <c r="D13" s="242"/>
      <c r="E13" s="242"/>
      <c r="F13" s="242"/>
      <c r="G13" s="242"/>
      <c r="H13" s="243"/>
      <c r="I13" s="4">
        <v>6</v>
      </c>
      <c r="J13" s="23"/>
      <c r="K13" s="23"/>
    </row>
    <row r="14" spans="1:11" x14ac:dyDescent="0.2">
      <c r="A14" s="241" t="s">
        <v>289</v>
      </c>
      <c r="B14" s="242"/>
      <c r="C14" s="242"/>
      <c r="D14" s="242"/>
      <c r="E14" s="242"/>
      <c r="F14" s="242"/>
      <c r="G14" s="242"/>
      <c r="H14" s="243"/>
      <c r="I14" s="4">
        <v>7</v>
      </c>
      <c r="J14" s="23"/>
      <c r="K14" s="23"/>
    </row>
    <row r="15" spans="1:11" x14ac:dyDescent="0.2">
      <c r="A15" s="241" t="s">
        <v>290</v>
      </c>
      <c r="B15" s="242"/>
      <c r="C15" s="242"/>
      <c r="D15" s="242"/>
      <c r="E15" s="242"/>
      <c r="F15" s="242"/>
      <c r="G15" s="242"/>
      <c r="H15" s="243"/>
      <c r="I15" s="4">
        <v>8</v>
      </c>
      <c r="J15" s="23">
        <v>3934322</v>
      </c>
      <c r="K15" s="23">
        <v>3934533</v>
      </c>
    </row>
    <row r="16" spans="1:11" x14ac:dyDescent="0.2">
      <c r="A16" s="241" t="s">
        <v>291</v>
      </c>
      <c r="B16" s="242"/>
      <c r="C16" s="242"/>
      <c r="D16" s="242"/>
      <c r="E16" s="242"/>
      <c r="F16" s="242"/>
      <c r="G16" s="242"/>
      <c r="H16" s="243"/>
      <c r="I16" s="4">
        <v>9</v>
      </c>
      <c r="J16" s="23"/>
      <c r="K16" s="23"/>
    </row>
    <row r="17" spans="1:11" x14ac:dyDescent="0.2">
      <c r="A17" s="241" t="s">
        <v>292</v>
      </c>
      <c r="B17" s="242"/>
      <c r="C17" s="242"/>
      <c r="D17" s="242"/>
      <c r="E17" s="242"/>
      <c r="F17" s="242"/>
      <c r="G17" s="242"/>
      <c r="H17" s="243"/>
      <c r="I17" s="4">
        <v>10</v>
      </c>
      <c r="J17" s="160">
        <f>SUM(J18:J26)</f>
        <v>658048220</v>
      </c>
      <c r="K17" s="160">
        <f>SUM(K18:K26)</f>
        <v>660824470</v>
      </c>
    </row>
    <row r="18" spans="1:11" x14ac:dyDescent="0.2">
      <c r="A18" s="241" t="s">
        <v>293</v>
      </c>
      <c r="B18" s="242"/>
      <c r="C18" s="242"/>
      <c r="D18" s="242"/>
      <c r="E18" s="242"/>
      <c r="F18" s="242"/>
      <c r="G18" s="242"/>
      <c r="H18" s="243"/>
      <c r="I18" s="4">
        <v>11</v>
      </c>
      <c r="J18" s="23">
        <v>49482153</v>
      </c>
      <c r="K18" s="23">
        <v>49482153</v>
      </c>
    </row>
    <row r="19" spans="1:11" x14ac:dyDescent="0.2">
      <c r="A19" s="241" t="s">
        <v>294</v>
      </c>
      <c r="B19" s="242"/>
      <c r="C19" s="242"/>
      <c r="D19" s="242"/>
      <c r="E19" s="242"/>
      <c r="F19" s="242"/>
      <c r="G19" s="242"/>
      <c r="H19" s="243"/>
      <c r="I19" s="4">
        <v>12</v>
      </c>
      <c r="J19" s="23">
        <v>256096185</v>
      </c>
      <c r="K19" s="23">
        <v>252442806</v>
      </c>
    </row>
    <row r="20" spans="1:11" x14ac:dyDescent="0.2">
      <c r="A20" s="241" t="s">
        <v>295</v>
      </c>
      <c r="B20" s="242"/>
      <c r="C20" s="242"/>
      <c r="D20" s="242"/>
      <c r="E20" s="242"/>
      <c r="F20" s="242"/>
      <c r="G20" s="242"/>
      <c r="H20" s="243"/>
      <c r="I20" s="4">
        <v>13</v>
      </c>
      <c r="J20" s="23">
        <v>267358049</v>
      </c>
      <c r="K20" s="23">
        <v>282728055</v>
      </c>
    </row>
    <row r="21" spans="1:11" x14ac:dyDescent="0.2">
      <c r="A21" s="241" t="s">
        <v>296</v>
      </c>
      <c r="B21" s="242"/>
      <c r="C21" s="242"/>
      <c r="D21" s="242"/>
      <c r="E21" s="242"/>
      <c r="F21" s="242"/>
      <c r="G21" s="242"/>
      <c r="H21" s="243"/>
      <c r="I21" s="4">
        <v>14</v>
      </c>
      <c r="J21" s="23">
        <v>24269004</v>
      </c>
      <c r="K21" s="23">
        <v>23118968</v>
      </c>
    </row>
    <row r="22" spans="1:11" x14ac:dyDescent="0.2">
      <c r="A22" s="241" t="s">
        <v>297</v>
      </c>
      <c r="B22" s="242"/>
      <c r="C22" s="242"/>
      <c r="D22" s="242"/>
      <c r="E22" s="242"/>
      <c r="F22" s="242"/>
      <c r="G22" s="242"/>
      <c r="H22" s="243"/>
      <c r="I22" s="4">
        <v>15</v>
      </c>
      <c r="J22" s="23"/>
      <c r="K22" s="23"/>
    </row>
    <row r="23" spans="1:11" x14ac:dyDescent="0.2">
      <c r="A23" s="241" t="s">
        <v>298</v>
      </c>
      <c r="B23" s="242"/>
      <c r="C23" s="242"/>
      <c r="D23" s="242"/>
      <c r="E23" s="242"/>
      <c r="F23" s="242"/>
      <c r="G23" s="242"/>
      <c r="H23" s="243"/>
      <c r="I23" s="4">
        <v>16</v>
      </c>
      <c r="J23" s="23">
        <v>8481540</v>
      </c>
      <c r="K23" s="23">
        <v>1574849</v>
      </c>
    </row>
    <row r="24" spans="1:11" x14ac:dyDescent="0.2">
      <c r="A24" s="241" t="s">
        <v>299</v>
      </c>
      <c r="B24" s="242"/>
      <c r="C24" s="242"/>
      <c r="D24" s="242"/>
      <c r="E24" s="242"/>
      <c r="F24" s="242"/>
      <c r="G24" s="242"/>
      <c r="H24" s="243"/>
      <c r="I24" s="4">
        <v>17</v>
      </c>
      <c r="J24" s="23">
        <v>51009926</v>
      </c>
      <c r="K24" s="23">
        <v>50284837</v>
      </c>
    </row>
    <row r="25" spans="1:11" x14ac:dyDescent="0.2">
      <c r="A25" s="241" t="s">
        <v>300</v>
      </c>
      <c r="B25" s="242"/>
      <c r="C25" s="242"/>
      <c r="D25" s="242"/>
      <c r="E25" s="242"/>
      <c r="F25" s="242"/>
      <c r="G25" s="242"/>
      <c r="H25" s="243"/>
      <c r="I25" s="4">
        <v>18</v>
      </c>
      <c r="J25" s="23">
        <v>1351363</v>
      </c>
      <c r="K25" s="23">
        <v>1192802</v>
      </c>
    </row>
    <row r="26" spans="1:11" x14ac:dyDescent="0.2">
      <c r="A26" s="241" t="s">
        <v>301</v>
      </c>
      <c r="B26" s="242"/>
      <c r="C26" s="242"/>
      <c r="D26" s="242"/>
      <c r="E26" s="242"/>
      <c r="F26" s="242"/>
      <c r="G26" s="242"/>
      <c r="H26" s="243"/>
      <c r="I26" s="4">
        <v>19</v>
      </c>
      <c r="J26" s="23"/>
      <c r="K26" s="23"/>
    </row>
    <row r="27" spans="1:11" x14ac:dyDescent="0.2">
      <c r="A27" s="241" t="s">
        <v>302</v>
      </c>
      <c r="B27" s="242"/>
      <c r="C27" s="242"/>
      <c r="D27" s="242"/>
      <c r="E27" s="242"/>
      <c r="F27" s="242"/>
      <c r="G27" s="242"/>
      <c r="H27" s="243"/>
      <c r="I27" s="4">
        <v>20</v>
      </c>
      <c r="J27" s="160">
        <f>SUM(J28:J35)</f>
        <v>7537</v>
      </c>
      <c r="K27" s="160">
        <f>SUM(K28:K35)</f>
        <v>7537</v>
      </c>
    </row>
    <row r="28" spans="1:11" x14ac:dyDescent="0.2">
      <c r="A28" s="241" t="s">
        <v>303</v>
      </c>
      <c r="B28" s="242"/>
      <c r="C28" s="242"/>
      <c r="D28" s="242"/>
      <c r="E28" s="242"/>
      <c r="F28" s="242"/>
      <c r="G28" s="242"/>
      <c r="H28" s="243"/>
      <c r="I28" s="4">
        <v>21</v>
      </c>
      <c r="J28" s="23"/>
      <c r="K28" s="23"/>
    </row>
    <row r="29" spans="1:11" x14ac:dyDescent="0.2">
      <c r="A29" s="241" t="s">
        <v>304</v>
      </c>
      <c r="B29" s="242"/>
      <c r="C29" s="242"/>
      <c r="D29" s="242"/>
      <c r="E29" s="242"/>
      <c r="F29" s="242"/>
      <c r="G29" s="242"/>
      <c r="H29" s="243"/>
      <c r="I29" s="4">
        <v>22</v>
      </c>
      <c r="J29" s="23"/>
      <c r="K29" s="23"/>
    </row>
    <row r="30" spans="1:11" x14ac:dyDescent="0.2">
      <c r="A30" s="241" t="s">
        <v>305</v>
      </c>
      <c r="B30" s="242"/>
      <c r="C30" s="242"/>
      <c r="D30" s="242"/>
      <c r="E30" s="242"/>
      <c r="F30" s="242"/>
      <c r="G30" s="242"/>
      <c r="H30" s="243"/>
      <c r="I30" s="4">
        <v>23</v>
      </c>
      <c r="J30" s="23">
        <v>7537</v>
      </c>
      <c r="K30" s="23">
        <v>7537</v>
      </c>
    </row>
    <row r="31" spans="1:11" x14ac:dyDescent="0.2">
      <c r="A31" s="241" t="s">
        <v>306</v>
      </c>
      <c r="B31" s="242"/>
      <c r="C31" s="242"/>
      <c r="D31" s="242"/>
      <c r="E31" s="242"/>
      <c r="F31" s="242"/>
      <c r="G31" s="242"/>
      <c r="H31" s="243"/>
      <c r="I31" s="4">
        <v>24</v>
      </c>
      <c r="J31" s="23"/>
      <c r="K31" s="23"/>
    </row>
    <row r="32" spans="1:11" x14ac:dyDescent="0.2">
      <c r="A32" s="241" t="s">
        <v>307</v>
      </c>
      <c r="B32" s="242"/>
      <c r="C32" s="242"/>
      <c r="D32" s="242"/>
      <c r="E32" s="242"/>
      <c r="F32" s="242"/>
      <c r="G32" s="242"/>
      <c r="H32" s="243"/>
      <c r="I32" s="4">
        <v>25</v>
      </c>
      <c r="J32" s="23"/>
      <c r="K32" s="23"/>
    </row>
    <row r="33" spans="1:11" x14ac:dyDescent="0.2">
      <c r="A33" s="241" t="s">
        <v>364</v>
      </c>
      <c r="B33" s="242"/>
      <c r="C33" s="242"/>
      <c r="D33" s="242"/>
      <c r="E33" s="242"/>
      <c r="F33" s="242"/>
      <c r="G33" s="242"/>
      <c r="H33" s="243"/>
      <c r="I33" s="4">
        <v>26</v>
      </c>
      <c r="J33" s="23"/>
      <c r="K33" s="23"/>
    </row>
    <row r="34" spans="1:11" x14ac:dyDescent="0.2">
      <c r="A34" s="241" t="s">
        <v>309</v>
      </c>
      <c r="B34" s="242"/>
      <c r="C34" s="242"/>
      <c r="D34" s="242"/>
      <c r="E34" s="242"/>
      <c r="F34" s="242"/>
      <c r="G34" s="242"/>
      <c r="H34" s="243"/>
      <c r="I34" s="4">
        <v>27</v>
      </c>
      <c r="J34" s="23"/>
      <c r="K34" s="23"/>
    </row>
    <row r="35" spans="1:11" x14ac:dyDescent="0.2">
      <c r="A35" s="241" t="s">
        <v>310</v>
      </c>
      <c r="B35" s="242"/>
      <c r="C35" s="242"/>
      <c r="D35" s="242"/>
      <c r="E35" s="242"/>
      <c r="F35" s="242"/>
      <c r="G35" s="242"/>
      <c r="H35" s="243"/>
      <c r="I35" s="4">
        <v>28</v>
      </c>
      <c r="J35" s="23"/>
      <c r="K35" s="23"/>
    </row>
    <row r="36" spans="1:11" x14ac:dyDescent="0.2">
      <c r="A36" s="241" t="s">
        <v>311</v>
      </c>
      <c r="B36" s="242"/>
      <c r="C36" s="242"/>
      <c r="D36" s="242"/>
      <c r="E36" s="242"/>
      <c r="F36" s="242"/>
      <c r="G36" s="242"/>
      <c r="H36" s="243"/>
      <c r="I36" s="4">
        <v>29</v>
      </c>
      <c r="J36" s="160">
        <f>SUM(J37:J39)</f>
        <v>40574</v>
      </c>
      <c r="K36" s="160">
        <f>SUM(K37:K39)</f>
        <v>15968</v>
      </c>
    </row>
    <row r="37" spans="1:11" x14ac:dyDescent="0.2">
      <c r="A37" s="241" t="s">
        <v>312</v>
      </c>
      <c r="B37" s="242"/>
      <c r="C37" s="242"/>
      <c r="D37" s="242"/>
      <c r="E37" s="242"/>
      <c r="F37" s="242"/>
      <c r="G37" s="242"/>
      <c r="H37" s="243"/>
      <c r="I37" s="4">
        <v>30</v>
      </c>
      <c r="J37" s="23"/>
      <c r="K37" s="23"/>
    </row>
    <row r="38" spans="1:11" x14ac:dyDescent="0.2">
      <c r="A38" s="241" t="s">
        <v>313</v>
      </c>
      <c r="B38" s="242"/>
      <c r="C38" s="242"/>
      <c r="D38" s="242"/>
      <c r="E38" s="242"/>
      <c r="F38" s="242"/>
      <c r="G38" s="242"/>
      <c r="H38" s="243"/>
      <c r="I38" s="4">
        <v>31</v>
      </c>
      <c r="J38" s="23"/>
      <c r="K38" s="23"/>
    </row>
    <row r="39" spans="1:11" x14ac:dyDescent="0.2">
      <c r="A39" s="241" t="s">
        <v>314</v>
      </c>
      <c r="B39" s="242"/>
      <c r="C39" s="242"/>
      <c r="D39" s="242"/>
      <c r="E39" s="242"/>
      <c r="F39" s="242"/>
      <c r="G39" s="242"/>
      <c r="H39" s="243"/>
      <c r="I39" s="4">
        <v>32</v>
      </c>
      <c r="J39" s="23">
        <v>40574</v>
      </c>
      <c r="K39" s="23">
        <v>15968</v>
      </c>
    </row>
    <row r="40" spans="1:11" x14ac:dyDescent="0.2">
      <c r="A40" s="241" t="s">
        <v>315</v>
      </c>
      <c r="B40" s="242"/>
      <c r="C40" s="242"/>
      <c r="D40" s="242"/>
      <c r="E40" s="242"/>
      <c r="F40" s="242"/>
      <c r="G40" s="242"/>
      <c r="H40" s="243"/>
      <c r="I40" s="4">
        <v>33</v>
      </c>
      <c r="J40" s="23">
        <v>313122</v>
      </c>
      <c r="K40" s="23">
        <v>313122</v>
      </c>
    </row>
    <row r="41" spans="1:11" x14ac:dyDescent="0.2">
      <c r="A41" s="244" t="s">
        <v>316</v>
      </c>
      <c r="B41" s="245"/>
      <c r="C41" s="245"/>
      <c r="D41" s="245"/>
      <c r="E41" s="245"/>
      <c r="F41" s="245"/>
      <c r="G41" s="245"/>
      <c r="H41" s="246"/>
      <c r="I41" s="4">
        <v>34</v>
      </c>
      <c r="J41" s="160">
        <f>J42+J50+J57+J65</f>
        <v>907602604</v>
      </c>
      <c r="K41" s="160">
        <f>K42+K50+K57+K65</f>
        <v>775830410</v>
      </c>
    </row>
    <row r="42" spans="1:11" x14ac:dyDescent="0.2">
      <c r="A42" s="241" t="s">
        <v>317</v>
      </c>
      <c r="B42" s="242"/>
      <c r="C42" s="242"/>
      <c r="D42" s="242"/>
      <c r="E42" s="242"/>
      <c r="F42" s="242"/>
      <c r="G42" s="242"/>
      <c r="H42" s="243"/>
      <c r="I42" s="4">
        <v>35</v>
      </c>
      <c r="J42" s="160">
        <f>SUM(J43:J49)</f>
        <v>523417238</v>
      </c>
      <c r="K42" s="160">
        <f>SUM(K43:K49)</f>
        <v>358595949</v>
      </c>
    </row>
    <row r="43" spans="1:11" x14ac:dyDescent="0.2">
      <c r="A43" s="241" t="s">
        <v>318</v>
      </c>
      <c r="B43" s="242"/>
      <c r="C43" s="242"/>
      <c r="D43" s="242"/>
      <c r="E43" s="242"/>
      <c r="F43" s="242"/>
      <c r="G43" s="242"/>
      <c r="H43" s="243"/>
      <c r="I43" s="4">
        <v>36</v>
      </c>
      <c r="J43" s="23">
        <v>272799333</v>
      </c>
      <c r="K43" s="23">
        <v>204762777</v>
      </c>
    </row>
    <row r="44" spans="1:11" x14ac:dyDescent="0.2">
      <c r="A44" s="241" t="s">
        <v>319</v>
      </c>
      <c r="B44" s="242"/>
      <c r="C44" s="242"/>
      <c r="D44" s="242"/>
      <c r="E44" s="242"/>
      <c r="F44" s="242"/>
      <c r="G44" s="242"/>
      <c r="H44" s="243"/>
      <c r="I44" s="4">
        <v>37</v>
      </c>
      <c r="J44" s="23">
        <v>42922687</v>
      </c>
      <c r="K44" s="23">
        <v>18020439</v>
      </c>
    </row>
    <row r="45" spans="1:11" x14ac:dyDescent="0.2">
      <c r="A45" s="241" t="s">
        <v>320</v>
      </c>
      <c r="B45" s="242"/>
      <c r="C45" s="242"/>
      <c r="D45" s="242"/>
      <c r="E45" s="242"/>
      <c r="F45" s="242"/>
      <c r="G45" s="242"/>
      <c r="H45" s="243"/>
      <c r="I45" s="4">
        <v>38</v>
      </c>
      <c r="J45" s="23">
        <v>206519234</v>
      </c>
      <c r="K45" s="23">
        <v>133412968</v>
      </c>
    </row>
    <row r="46" spans="1:11" x14ac:dyDescent="0.2">
      <c r="A46" s="241" t="s">
        <v>321</v>
      </c>
      <c r="B46" s="242"/>
      <c r="C46" s="242"/>
      <c r="D46" s="242"/>
      <c r="E46" s="242"/>
      <c r="F46" s="242"/>
      <c r="G46" s="242"/>
      <c r="H46" s="243"/>
      <c r="I46" s="4">
        <v>39</v>
      </c>
      <c r="J46" s="23">
        <v>795403</v>
      </c>
      <c r="K46" s="23">
        <v>1973543</v>
      </c>
    </row>
    <row r="47" spans="1:11" x14ac:dyDescent="0.2">
      <c r="A47" s="241" t="s">
        <v>322</v>
      </c>
      <c r="B47" s="242"/>
      <c r="C47" s="242"/>
      <c r="D47" s="242"/>
      <c r="E47" s="242"/>
      <c r="F47" s="242"/>
      <c r="G47" s="242"/>
      <c r="H47" s="243"/>
      <c r="I47" s="4">
        <v>40</v>
      </c>
      <c r="J47" s="23">
        <v>380581</v>
      </c>
      <c r="K47" s="23">
        <v>426222</v>
      </c>
    </row>
    <row r="48" spans="1:11" x14ac:dyDescent="0.2">
      <c r="A48" s="241" t="s">
        <v>323</v>
      </c>
      <c r="B48" s="242"/>
      <c r="C48" s="242"/>
      <c r="D48" s="242"/>
      <c r="E48" s="242"/>
      <c r="F48" s="242"/>
      <c r="G48" s="242"/>
      <c r="H48" s="243"/>
      <c r="I48" s="4">
        <v>41</v>
      </c>
      <c r="J48" s="23"/>
      <c r="K48" s="23"/>
    </row>
    <row r="49" spans="1:11" x14ac:dyDescent="0.2">
      <c r="A49" s="241" t="s">
        <v>324</v>
      </c>
      <c r="B49" s="242"/>
      <c r="C49" s="242"/>
      <c r="D49" s="242"/>
      <c r="E49" s="242"/>
      <c r="F49" s="242"/>
      <c r="G49" s="242"/>
      <c r="H49" s="243"/>
      <c r="I49" s="4">
        <v>42</v>
      </c>
      <c r="J49" s="23"/>
      <c r="K49" s="23"/>
    </row>
    <row r="50" spans="1:11" x14ac:dyDescent="0.2">
      <c r="A50" s="241" t="s">
        <v>325</v>
      </c>
      <c r="B50" s="242"/>
      <c r="C50" s="242"/>
      <c r="D50" s="242"/>
      <c r="E50" s="242"/>
      <c r="F50" s="242"/>
      <c r="G50" s="242"/>
      <c r="H50" s="243"/>
      <c r="I50" s="4">
        <v>43</v>
      </c>
      <c r="J50" s="160">
        <f>SUM(J51:J56)</f>
        <v>294596077</v>
      </c>
      <c r="K50" s="160">
        <f>SUM(K51:K56)</f>
        <v>271997596</v>
      </c>
    </row>
    <row r="51" spans="1:11" x14ac:dyDescent="0.2">
      <c r="A51" s="241" t="s">
        <v>326</v>
      </c>
      <c r="B51" s="242"/>
      <c r="C51" s="242"/>
      <c r="D51" s="242"/>
      <c r="E51" s="242"/>
      <c r="F51" s="242"/>
      <c r="G51" s="242"/>
      <c r="H51" s="243"/>
      <c r="I51" s="4">
        <v>44</v>
      </c>
      <c r="J51" s="23"/>
      <c r="K51" s="23"/>
    </row>
    <row r="52" spans="1:11" x14ac:dyDescent="0.2">
      <c r="A52" s="241" t="s">
        <v>327</v>
      </c>
      <c r="B52" s="242"/>
      <c r="C52" s="242"/>
      <c r="D52" s="242"/>
      <c r="E52" s="242"/>
      <c r="F52" s="242"/>
      <c r="G52" s="242"/>
      <c r="H52" s="243"/>
      <c r="I52" s="4">
        <v>45</v>
      </c>
      <c r="J52" s="23">
        <v>108001566</v>
      </c>
      <c r="K52" s="23">
        <v>112350810</v>
      </c>
    </row>
    <row r="53" spans="1:11" x14ac:dyDescent="0.2">
      <c r="A53" s="241" t="s">
        <v>328</v>
      </c>
      <c r="B53" s="242"/>
      <c r="C53" s="242"/>
      <c r="D53" s="242"/>
      <c r="E53" s="242"/>
      <c r="F53" s="242"/>
      <c r="G53" s="242"/>
      <c r="H53" s="243"/>
      <c r="I53" s="4">
        <v>46</v>
      </c>
      <c r="J53" s="23"/>
      <c r="K53" s="23"/>
    </row>
    <row r="54" spans="1:11" x14ac:dyDescent="0.2">
      <c r="A54" s="241" t="s">
        <v>329</v>
      </c>
      <c r="B54" s="242"/>
      <c r="C54" s="242"/>
      <c r="D54" s="242"/>
      <c r="E54" s="242"/>
      <c r="F54" s="242"/>
      <c r="G54" s="242"/>
      <c r="H54" s="243"/>
      <c r="I54" s="4">
        <v>47</v>
      </c>
      <c r="J54" s="23">
        <v>14964</v>
      </c>
      <c r="K54" s="23">
        <v>17742</v>
      </c>
    </row>
    <row r="55" spans="1:11" x14ac:dyDescent="0.2">
      <c r="A55" s="241" t="s">
        <v>330</v>
      </c>
      <c r="B55" s="242"/>
      <c r="C55" s="242"/>
      <c r="D55" s="242"/>
      <c r="E55" s="242"/>
      <c r="F55" s="242"/>
      <c r="G55" s="242"/>
      <c r="H55" s="243"/>
      <c r="I55" s="4">
        <v>48</v>
      </c>
      <c r="J55" s="23">
        <v>56397097</v>
      </c>
      <c r="K55" s="23">
        <v>54421376</v>
      </c>
    </row>
    <row r="56" spans="1:11" x14ac:dyDescent="0.2">
      <c r="A56" s="241" t="s">
        <v>331</v>
      </c>
      <c r="B56" s="242"/>
      <c r="C56" s="242"/>
      <c r="D56" s="242"/>
      <c r="E56" s="242"/>
      <c r="F56" s="242"/>
      <c r="G56" s="242"/>
      <c r="H56" s="243"/>
      <c r="I56" s="4">
        <v>49</v>
      </c>
      <c r="J56" s="23">
        <v>130182450</v>
      </c>
      <c r="K56" s="23">
        <v>105207668</v>
      </c>
    </row>
    <row r="57" spans="1:11" x14ac:dyDescent="0.2">
      <c r="A57" s="241" t="s">
        <v>332</v>
      </c>
      <c r="B57" s="242"/>
      <c r="C57" s="242"/>
      <c r="D57" s="242"/>
      <c r="E57" s="242"/>
      <c r="F57" s="242"/>
      <c r="G57" s="242"/>
      <c r="H57" s="243"/>
      <c r="I57" s="4">
        <v>50</v>
      </c>
      <c r="J57" s="160">
        <f>SUM(J58:J64)</f>
        <v>78109508</v>
      </c>
      <c r="K57" s="160">
        <f>SUM(K58:K64)</f>
        <v>125278545</v>
      </c>
    </row>
    <row r="58" spans="1:11" x14ac:dyDescent="0.2">
      <c r="A58" s="241" t="s">
        <v>303</v>
      </c>
      <c r="B58" s="242"/>
      <c r="C58" s="242"/>
      <c r="D58" s="242"/>
      <c r="E58" s="242"/>
      <c r="F58" s="242"/>
      <c r="G58" s="242"/>
      <c r="H58" s="243"/>
      <c r="I58" s="4">
        <v>51</v>
      </c>
      <c r="J58" s="23"/>
      <c r="K58" s="23"/>
    </row>
    <row r="59" spans="1:11" x14ac:dyDescent="0.2">
      <c r="A59" s="241" t="s">
        <v>304</v>
      </c>
      <c r="B59" s="242"/>
      <c r="C59" s="242"/>
      <c r="D59" s="242"/>
      <c r="E59" s="242"/>
      <c r="F59" s="242"/>
      <c r="G59" s="242"/>
      <c r="H59" s="243"/>
      <c r="I59" s="4">
        <v>52</v>
      </c>
      <c r="J59" s="23"/>
      <c r="K59" s="23"/>
    </row>
    <row r="60" spans="1:11" x14ac:dyDescent="0.2">
      <c r="A60" s="241" t="s">
        <v>333</v>
      </c>
      <c r="B60" s="242"/>
      <c r="C60" s="242"/>
      <c r="D60" s="242"/>
      <c r="E60" s="242"/>
      <c r="F60" s="242"/>
      <c r="G60" s="242"/>
      <c r="H60" s="243"/>
      <c r="I60" s="4">
        <v>53</v>
      </c>
      <c r="J60" s="23">
        <v>43227766</v>
      </c>
      <c r="K60" s="23">
        <v>44900077</v>
      </c>
    </row>
    <row r="61" spans="1:11" ht="13.15" customHeight="1" x14ac:dyDescent="0.2">
      <c r="A61" s="241" t="s">
        <v>306</v>
      </c>
      <c r="B61" s="242"/>
      <c r="C61" s="242"/>
      <c r="D61" s="242"/>
      <c r="E61" s="242"/>
      <c r="F61" s="242"/>
      <c r="G61" s="242"/>
      <c r="H61" s="243"/>
      <c r="I61" s="4">
        <v>54</v>
      </c>
      <c r="J61" s="23"/>
      <c r="K61" s="23"/>
    </row>
    <row r="62" spans="1:11" ht="13.15" customHeight="1" x14ac:dyDescent="0.2">
      <c r="A62" s="241" t="s">
        <v>307</v>
      </c>
      <c r="B62" s="242"/>
      <c r="C62" s="242"/>
      <c r="D62" s="242"/>
      <c r="E62" s="242"/>
      <c r="F62" s="242"/>
      <c r="G62" s="242"/>
      <c r="H62" s="243"/>
      <c r="I62" s="4">
        <v>55</v>
      </c>
      <c r="J62" s="23">
        <v>27447774</v>
      </c>
      <c r="K62" s="23">
        <v>72593830</v>
      </c>
    </row>
    <row r="63" spans="1:11" ht="13.15" customHeight="1" x14ac:dyDescent="0.2">
      <c r="A63" s="241" t="s">
        <v>308</v>
      </c>
      <c r="B63" s="242"/>
      <c r="C63" s="242"/>
      <c r="D63" s="242"/>
      <c r="E63" s="242"/>
      <c r="F63" s="242"/>
      <c r="G63" s="242"/>
      <c r="H63" s="243"/>
      <c r="I63" s="4">
        <v>56</v>
      </c>
      <c r="J63" s="23">
        <v>7433968</v>
      </c>
      <c r="K63" s="23">
        <v>7784638</v>
      </c>
    </row>
    <row r="64" spans="1:11" x14ac:dyDescent="0.2">
      <c r="A64" s="241" t="s">
        <v>334</v>
      </c>
      <c r="B64" s="242"/>
      <c r="C64" s="242"/>
      <c r="D64" s="242"/>
      <c r="E64" s="242"/>
      <c r="F64" s="242"/>
      <c r="G64" s="242"/>
      <c r="H64" s="243"/>
      <c r="I64" s="4">
        <v>57</v>
      </c>
      <c r="J64" s="23"/>
      <c r="K64" s="23"/>
    </row>
    <row r="65" spans="1:11" x14ac:dyDescent="0.2">
      <c r="A65" s="241" t="s">
        <v>335</v>
      </c>
      <c r="B65" s="242"/>
      <c r="C65" s="242"/>
      <c r="D65" s="242"/>
      <c r="E65" s="242"/>
      <c r="F65" s="242"/>
      <c r="G65" s="242"/>
      <c r="H65" s="243"/>
      <c r="I65" s="4">
        <v>58</v>
      </c>
      <c r="J65" s="89">
        <v>11479781</v>
      </c>
      <c r="K65" s="89">
        <v>19958320</v>
      </c>
    </row>
    <row r="66" spans="1:11" x14ac:dyDescent="0.2">
      <c r="A66" s="244" t="s">
        <v>336</v>
      </c>
      <c r="B66" s="245"/>
      <c r="C66" s="245"/>
      <c r="D66" s="245"/>
      <c r="E66" s="245"/>
      <c r="F66" s="245"/>
      <c r="G66" s="245"/>
      <c r="H66" s="246"/>
      <c r="I66" s="4">
        <v>59</v>
      </c>
      <c r="J66" s="89">
        <v>543800</v>
      </c>
      <c r="K66" s="89">
        <v>210536</v>
      </c>
    </row>
    <row r="67" spans="1:11" x14ac:dyDescent="0.2">
      <c r="A67" s="244" t="s">
        <v>337</v>
      </c>
      <c r="B67" s="245"/>
      <c r="C67" s="245"/>
      <c r="D67" s="245"/>
      <c r="E67" s="245"/>
      <c r="F67" s="245"/>
      <c r="G67" s="245"/>
      <c r="H67" s="246"/>
      <c r="I67" s="4">
        <v>60</v>
      </c>
      <c r="J67" s="88">
        <f>J8+J9+J41+J66</f>
        <v>1574616249</v>
      </c>
      <c r="K67" s="88">
        <f>K8+K9+K41+K66</f>
        <v>1444682654</v>
      </c>
    </row>
    <row r="68" spans="1:11" x14ac:dyDescent="0.2">
      <c r="A68" s="253" t="s">
        <v>338</v>
      </c>
      <c r="B68" s="254"/>
      <c r="C68" s="254"/>
      <c r="D68" s="254"/>
      <c r="E68" s="254"/>
      <c r="F68" s="254"/>
      <c r="G68" s="254"/>
      <c r="H68" s="255"/>
      <c r="I68" s="7">
        <v>61</v>
      </c>
      <c r="J68" s="24">
        <v>963867837</v>
      </c>
      <c r="K68" s="24">
        <v>1369018477</v>
      </c>
    </row>
    <row r="69" spans="1:11" x14ac:dyDescent="0.2">
      <c r="A69" s="233" t="s">
        <v>339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1:11" x14ac:dyDescent="0.2">
      <c r="A70" s="237" t="s">
        <v>340</v>
      </c>
      <c r="B70" s="238"/>
      <c r="C70" s="238"/>
      <c r="D70" s="238"/>
      <c r="E70" s="238"/>
      <c r="F70" s="238"/>
      <c r="G70" s="238"/>
      <c r="H70" s="258"/>
      <c r="I70" s="6">
        <v>62</v>
      </c>
      <c r="J70" s="161">
        <f>J71+J72+J73+J79+J80+J83+J86</f>
        <v>326636096</v>
      </c>
      <c r="K70" s="161">
        <f>K71+K72+K73+K79+K80+K83+K86</f>
        <v>307290909</v>
      </c>
    </row>
    <row r="71" spans="1:11" x14ac:dyDescent="0.2">
      <c r="A71" s="241" t="s">
        <v>341</v>
      </c>
      <c r="B71" s="242"/>
      <c r="C71" s="242"/>
      <c r="D71" s="242"/>
      <c r="E71" s="242"/>
      <c r="F71" s="242"/>
      <c r="G71" s="242"/>
      <c r="H71" s="243"/>
      <c r="I71" s="4">
        <v>63</v>
      </c>
      <c r="J71" s="23">
        <v>133093410</v>
      </c>
      <c r="K71" s="23">
        <v>386135400</v>
      </c>
    </row>
    <row r="72" spans="1:11" x14ac:dyDescent="0.2">
      <c r="A72" s="241" t="s">
        <v>342</v>
      </c>
      <c r="B72" s="242"/>
      <c r="C72" s="242"/>
      <c r="D72" s="242"/>
      <c r="E72" s="242"/>
      <c r="F72" s="242"/>
      <c r="G72" s="242"/>
      <c r="H72" s="243"/>
      <c r="I72" s="4">
        <v>64</v>
      </c>
      <c r="J72" s="23">
        <v>554488994</v>
      </c>
      <c r="K72" s="23">
        <v>300903005</v>
      </c>
    </row>
    <row r="73" spans="1:11" x14ac:dyDescent="0.2">
      <c r="A73" s="241" t="s">
        <v>343</v>
      </c>
      <c r="B73" s="242"/>
      <c r="C73" s="242"/>
      <c r="D73" s="242"/>
      <c r="E73" s="242"/>
      <c r="F73" s="242"/>
      <c r="G73" s="242"/>
      <c r="H73" s="243"/>
      <c r="I73" s="4">
        <v>65</v>
      </c>
      <c r="J73" s="160">
        <f>J74+J75-J76+J77+J78</f>
        <v>0</v>
      </c>
      <c r="K73" s="160">
        <f>K74+K75-K76+K77+K78</f>
        <v>0</v>
      </c>
    </row>
    <row r="74" spans="1:11" x14ac:dyDescent="0.2">
      <c r="A74" s="241" t="s">
        <v>344</v>
      </c>
      <c r="B74" s="242"/>
      <c r="C74" s="242"/>
      <c r="D74" s="242"/>
      <c r="E74" s="242"/>
      <c r="F74" s="242"/>
      <c r="G74" s="242"/>
      <c r="H74" s="243"/>
      <c r="I74" s="4">
        <v>66</v>
      </c>
      <c r="J74" s="23"/>
      <c r="K74" s="23"/>
    </row>
    <row r="75" spans="1:11" x14ac:dyDescent="0.2">
      <c r="A75" s="241" t="s">
        <v>345</v>
      </c>
      <c r="B75" s="242"/>
      <c r="C75" s="242"/>
      <c r="D75" s="242"/>
      <c r="E75" s="242"/>
      <c r="F75" s="242"/>
      <c r="G75" s="242"/>
      <c r="H75" s="243"/>
      <c r="I75" s="4">
        <v>67</v>
      </c>
      <c r="J75" s="23"/>
      <c r="K75" s="23"/>
    </row>
    <row r="76" spans="1:11" x14ac:dyDescent="0.2">
      <c r="A76" s="241" t="s">
        <v>346</v>
      </c>
      <c r="B76" s="242"/>
      <c r="C76" s="242"/>
      <c r="D76" s="242"/>
      <c r="E76" s="242"/>
      <c r="F76" s="242"/>
      <c r="G76" s="242"/>
      <c r="H76" s="243"/>
      <c r="I76" s="4">
        <v>68</v>
      </c>
      <c r="J76" s="23"/>
      <c r="K76" s="23"/>
    </row>
    <row r="77" spans="1:11" x14ac:dyDescent="0.2">
      <c r="A77" s="241" t="s">
        <v>347</v>
      </c>
      <c r="B77" s="242"/>
      <c r="C77" s="242"/>
      <c r="D77" s="242"/>
      <c r="E77" s="242"/>
      <c r="F77" s="242"/>
      <c r="G77" s="242"/>
      <c r="H77" s="243"/>
      <c r="I77" s="4">
        <v>69</v>
      </c>
      <c r="J77" s="23"/>
      <c r="K77" s="23"/>
    </row>
    <row r="78" spans="1:11" x14ac:dyDescent="0.2">
      <c r="A78" s="241" t="s">
        <v>348</v>
      </c>
      <c r="B78" s="242"/>
      <c r="C78" s="242"/>
      <c r="D78" s="242"/>
      <c r="E78" s="242"/>
      <c r="F78" s="242"/>
      <c r="G78" s="242"/>
      <c r="H78" s="243"/>
      <c r="I78" s="4">
        <v>70</v>
      </c>
      <c r="J78" s="23"/>
      <c r="K78" s="23"/>
    </row>
    <row r="79" spans="1:11" x14ac:dyDescent="0.2">
      <c r="A79" s="241" t="s">
        <v>349</v>
      </c>
      <c r="B79" s="242"/>
      <c r="C79" s="242"/>
      <c r="D79" s="242"/>
      <c r="E79" s="242"/>
      <c r="F79" s="242"/>
      <c r="G79" s="242"/>
      <c r="H79" s="243"/>
      <c r="I79" s="4">
        <v>71</v>
      </c>
      <c r="J79" s="23"/>
      <c r="K79" s="23"/>
    </row>
    <row r="80" spans="1:11" x14ac:dyDescent="0.2">
      <c r="A80" s="241" t="s">
        <v>350</v>
      </c>
      <c r="B80" s="242"/>
      <c r="C80" s="242"/>
      <c r="D80" s="242"/>
      <c r="E80" s="242"/>
      <c r="F80" s="242"/>
      <c r="G80" s="242"/>
      <c r="H80" s="243"/>
      <c r="I80" s="4">
        <v>72</v>
      </c>
      <c r="J80" s="160">
        <f>J81-J82</f>
        <v>-879831</v>
      </c>
      <c r="K80" s="160">
        <f>K81-K82</f>
        <v>-364441901</v>
      </c>
    </row>
    <row r="81" spans="1:11" x14ac:dyDescent="0.2">
      <c r="A81" s="250" t="s">
        <v>351</v>
      </c>
      <c r="B81" s="251"/>
      <c r="C81" s="251"/>
      <c r="D81" s="251"/>
      <c r="E81" s="251"/>
      <c r="F81" s="251"/>
      <c r="G81" s="251"/>
      <c r="H81" s="252"/>
      <c r="I81" s="4">
        <v>73</v>
      </c>
      <c r="J81" s="23">
        <v>827918</v>
      </c>
      <c r="K81" s="23">
        <v>505083</v>
      </c>
    </row>
    <row r="82" spans="1:11" x14ac:dyDescent="0.2">
      <c r="A82" s="250" t="s">
        <v>352</v>
      </c>
      <c r="B82" s="251"/>
      <c r="C82" s="251"/>
      <c r="D82" s="251"/>
      <c r="E82" s="251"/>
      <c r="F82" s="251"/>
      <c r="G82" s="251"/>
      <c r="H82" s="252"/>
      <c r="I82" s="4">
        <v>74</v>
      </c>
      <c r="J82" s="23">
        <v>1707749</v>
      </c>
      <c r="K82" s="23">
        <v>364946984</v>
      </c>
    </row>
    <row r="83" spans="1:11" x14ac:dyDescent="0.2">
      <c r="A83" s="241" t="s">
        <v>353</v>
      </c>
      <c r="B83" s="242"/>
      <c r="C83" s="242"/>
      <c r="D83" s="242"/>
      <c r="E83" s="242"/>
      <c r="F83" s="242"/>
      <c r="G83" s="242"/>
      <c r="H83" s="243"/>
      <c r="I83" s="4">
        <v>75</v>
      </c>
      <c r="J83" s="160">
        <f>J84-J85</f>
        <v>-363732586</v>
      </c>
      <c r="K83" s="160">
        <f>K84-K85</f>
        <v>-18751454</v>
      </c>
    </row>
    <row r="84" spans="1:11" x14ac:dyDescent="0.2">
      <c r="A84" s="250" t="s">
        <v>354</v>
      </c>
      <c r="B84" s="251"/>
      <c r="C84" s="251"/>
      <c r="D84" s="251"/>
      <c r="E84" s="251"/>
      <c r="F84" s="251"/>
      <c r="G84" s="251"/>
      <c r="H84" s="252"/>
      <c r="I84" s="4">
        <v>76</v>
      </c>
      <c r="J84" s="23"/>
      <c r="K84" s="23"/>
    </row>
    <row r="85" spans="1:11" x14ac:dyDescent="0.2">
      <c r="A85" s="250" t="s">
        <v>355</v>
      </c>
      <c r="B85" s="251"/>
      <c r="C85" s="251"/>
      <c r="D85" s="251"/>
      <c r="E85" s="251"/>
      <c r="F85" s="251"/>
      <c r="G85" s="251"/>
      <c r="H85" s="252"/>
      <c r="I85" s="4">
        <v>77</v>
      </c>
      <c r="J85" s="23">
        <v>363732586</v>
      </c>
      <c r="K85" s="23">
        <v>18751454</v>
      </c>
    </row>
    <row r="86" spans="1:11" x14ac:dyDescent="0.2">
      <c r="A86" s="241" t="s">
        <v>356</v>
      </c>
      <c r="B86" s="242"/>
      <c r="C86" s="242"/>
      <c r="D86" s="242"/>
      <c r="E86" s="242"/>
      <c r="F86" s="242"/>
      <c r="G86" s="242"/>
      <c r="H86" s="243"/>
      <c r="I86" s="4">
        <v>78</v>
      </c>
      <c r="J86" s="23">
        <v>3666109</v>
      </c>
      <c r="K86" s="23">
        <v>3445859</v>
      </c>
    </row>
    <row r="87" spans="1:11" x14ac:dyDescent="0.2">
      <c r="A87" s="244" t="s">
        <v>357</v>
      </c>
      <c r="B87" s="245"/>
      <c r="C87" s="245"/>
      <c r="D87" s="245"/>
      <c r="E87" s="245"/>
      <c r="F87" s="245"/>
      <c r="G87" s="245"/>
      <c r="H87" s="246"/>
      <c r="I87" s="4">
        <v>79</v>
      </c>
      <c r="J87" s="160">
        <f>SUM(J88:J90)</f>
        <v>10226111</v>
      </c>
      <c r="K87" s="160">
        <f>SUM(K88:K90)</f>
        <v>10176111</v>
      </c>
    </row>
    <row r="88" spans="1:11" x14ac:dyDescent="0.2">
      <c r="A88" s="241" t="s">
        <v>358</v>
      </c>
      <c r="B88" s="242"/>
      <c r="C88" s="242"/>
      <c r="D88" s="242"/>
      <c r="E88" s="242"/>
      <c r="F88" s="242"/>
      <c r="G88" s="242"/>
      <c r="H88" s="243"/>
      <c r="I88" s="4">
        <v>80</v>
      </c>
      <c r="J88" s="23">
        <v>9084249</v>
      </c>
      <c r="K88" s="23">
        <v>9084249</v>
      </c>
    </row>
    <row r="89" spans="1:11" x14ac:dyDescent="0.2">
      <c r="A89" s="241" t="s">
        <v>359</v>
      </c>
      <c r="B89" s="242"/>
      <c r="C89" s="242"/>
      <c r="D89" s="242"/>
      <c r="E89" s="242"/>
      <c r="F89" s="242"/>
      <c r="G89" s="242"/>
      <c r="H89" s="243"/>
      <c r="I89" s="4">
        <v>81</v>
      </c>
      <c r="J89" s="23"/>
      <c r="K89" s="23"/>
    </row>
    <row r="90" spans="1:11" x14ac:dyDescent="0.2">
      <c r="A90" s="241" t="s">
        <v>360</v>
      </c>
      <c r="B90" s="242"/>
      <c r="C90" s="242"/>
      <c r="D90" s="242"/>
      <c r="E90" s="242"/>
      <c r="F90" s="242"/>
      <c r="G90" s="242"/>
      <c r="H90" s="243"/>
      <c r="I90" s="4">
        <v>82</v>
      </c>
      <c r="J90" s="23">
        <v>1141862</v>
      </c>
      <c r="K90" s="23">
        <v>1091862</v>
      </c>
    </row>
    <row r="91" spans="1:11" x14ac:dyDescent="0.2">
      <c r="A91" s="244" t="s">
        <v>361</v>
      </c>
      <c r="B91" s="245"/>
      <c r="C91" s="245"/>
      <c r="D91" s="245"/>
      <c r="E91" s="245"/>
      <c r="F91" s="245"/>
      <c r="G91" s="245"/>
      <c r="H91" s="246"/>
      <c r="I91" s="4">
        <v>83</v>
      </c>
      <c r="J91" s="160">
        <f>SUM(J92:J100)</f>
        <v>17015338</v>
      </c>
      <c r="K91" s="160">
        <f>SUM(K92:K100)</f>
        <v>16928964</v>
      </c>
    </row>
    <row r="92" spans="1:11" x14ac:dyDescent="0.2">
      <c r="A92" s="241" t="s">
        <v>362</v>
      </c>
      <c r="B92" s="242"/>
      <c r="C92" s="242"/>
      <c r="D92" s="242"/>
      <c r="E92" s="242"/>
      <c r="F92" s="242"/>
      <c r="G92" s="242"/>
      <c r="H92" s="243"/>
      <c r="I92" s="4">
        <v>84</v>
      </c>
      <c r="J92" s="23"/>
      <c r="K92" s="23"/>
    </row>
    <row r="93" spans="1:11" x14ac:dyDescent="0.2">
      <c r="A93" s="241" t="s">
        <v>363</v>
      </c>
      <c r="B93" s="242"/>
      <c r="C93" s="242"/>
      <c r="D93" s="242"/>
      <c r="E93" s="242"/>
      <c r="F93" s="242"/>
      <c r="G93" s="242"/>
      <c r="H93" s="243"/>
      <c r="I93" s="4">
        <v>85</v>
      </c>
      <c r="J93" s="23"/>
      <c r="K93" s="23"/>
    </row>
    <row r="94" spans="1:11" x14ac:dyDescent="0.2">
      <c r="A94" s="241" t="s">
        <v>365</v>
      </c>
      <c r="B94" s="242"/>
      <c r="C94" s="242"/>
      <c r="D94" s="242"/>
      <c r="E94" s="242"/>
      <c r="F94" s="242"/>
      <c r="G94" s="242"/>
      <c r="H94" s="243"/>
      <c r="I94" s="4">
        <v>86</v>
      </c>
      <c r="J94" s="23">
        <v>17015338</v>
      </c>
      <c r="K94" s="23">
        <v>16928964</v>
      </c>
    </row>
    <row r="95" spans="1:11" x14ac:dyDescent="0.2">
      <c r="A95" s="241" t="s">
        <v>366</v>
      </c>
      <c r="B95" s="242"/>
      <c r="C95" s="242"/>
      <c r="D95" s="242"/>
      <c r="E95" s="242"/>
      <c r="F95" s="242"/>
      <c r="G95" s="242"/>
      <c r="H95" s="243"/>
      <c r="I95" s="4">
        <v>87</v>
      </c>
      <c r="J95" s="23"/>
      <c r="K95" s="23"/>
    </row>
    <row r="96" spans="1:11" x14ac:dyDescent="0.2">
      <c r="A96" s="241" t="s">
        <v>367</v>
      </c>
      <c r="B96" s="242"/>
      <c r="C96" s="242"/>
      <c r="D96" s="242"/>
      <c r="E96" s="242"/>
      <c r="F96" s="242"/>
      <c r="G96" s="242"/>
      <c r="H96" s="243"/>
      <c r="I96" s="4">
        <v>88</v>
      </c>
      <c r="J96" s="23"/>
      <c r="K96" s="23"/>
    </row>
    <row r="97" spans="1:11" x14ac:dyDescent="0.2">
      <c r="A97" s="241" t="s">
        <v>368</v>
      </c>
      <c r="B97" s="242"/>
      <c r="C97" s="242"/>
      <c r="D97" s="242"/>
      <c r="E97" s="242"/>
      <c r="F97" s="242"/>
      <c r="G97" s="242"/>
      <c r="H97" s="243"/>
      <c r="I97" s="4">
        <v>89</v>
      </c>
      <c r="J97" s="23"/>
      <c r="K97" s="23"/>
    </row>
    <row r="98" spans="1:11" x14ac:dyDescent="0.2">
      <c r="A98" s="241" t="s">
        <v>369</v>
      </c>
      <c r="B98" s="242"/>
      <c r="C98" s="242"/>
      <c r="D98" s="242"/>
      <c r="E98" s="242"/>
      <c r="F98" s="242"/>
      <c r="G98" s="242"/>
      <c r="H98" s="243"/>
      <c r="I98" s="4">
        <v>90</v>
      </c>
      <c r="J98" s="23"/>
      <c r="K98" s="23"/>
    </row>
    <row r="99" spans="1:11" x14ac:dyDescent="0.2">
      <c r="A99" s="241" t="s">
        <v>370</v>
      </c>
      <c r="B99" s="242"/>
      <c r="C99" s="242"/>
      <c r="D99" s="242"/>
      <c r="E99" s="242"/>
      <c r="F99" s="242"/>
      <c r="G99" s="242"/>
      <c r="H99" s="243"/>
      <c r="I99" s="4">
        <v>91</v>
      </c>
      <c r="J99" s="23"/>
      <c r="K99" s="23"/>
    </row>
    <row r="100" spans="1:11" x14ac:dyDescent="0.2">
      <c r="A100" s="241" t="s">
        <v>371</v>
      </c>
      <c r="B100" s="242"/>
      <c r="C100" s="242"/>
      <c r="D100" s="242"/>
      <c r="E100" s="242"/>
      <c r="F100" s="242"/>
      <c r="G100" s="242"/>
      <c r="H100" s="243"/>
      <c r="I100" s="4">
        <v>92</v>
      </c>
      <c r="J100" s="23"/>
      <c r="K100" s="23"/>
    </row>
    <row r="101" spans="1:11" x14ac:dyDescent="0.2">
      <c r="A101" s="244" t="s">
        <v>372</v>
      </c>
      <c r="B101" s="245"/>
      <c r="C101" s="245"/>
      <c r="D101" s="245"/>
      <c r="E101" s="245"/>
      <c r="F101" s="245"/>
      <c r="G101" s="245"/>
      <c r="H101" s="246"/>
      <c r="I101" s="4">
        <v>93</v>
      </c>
      <c r="J101" s="160">
        <f>SUM(J102:J113)</f>
        <v>1190347265</v>
      </c>
      <c r="K101" s="160">
        <f>SUM(K102:K113)</f>
        <v>1079896793</v>
      </c>
    </row>
    <row r="102" spans="1:11" ht="13.15" customHeight="1" x14ac:dyDescent="0.2">
      <c r="A102" s="241" t="s">
        <v>362</v>
      </c>
      <c r="B102" s="242"/>
      <c r="C102" s="242"/>
      <c r="D102" s="242"/>
      <c r="E102" s="242"/>
      <c r="F102" s="242"/>
      <c r="G102" s="242"/>
      <c r="H102" s="243"/>
      <c r="I102" s="4">
        <v>94</v>
      </c>
      <c r="J102" s="23"/>
      <c r="K102" s="23"/>
    </row>
    <row r="103" spans="1:11" ht="13.15" customHeight="1" x14ac:dyDescent="0.2">
      <c r="A103" s="241" t="s">
        <v>363</v>
      </c>
      <c r="B103" s="242"/>
      <c r="C103" s="242"/>
      <c r="D103" s="242"/>
      <c r="E103" s="242"/>
      <c r="F103" s="242"/>
      <c r="G103" s="242"/>
      <c r="H103" s="243"/>
      <c r="I103" s="4">
        <v>95</v>
      </c>
      <c r="J103" s="23">
        <v>187412038</v>
      </c>
      <c r="K103" s="23">
        <v>299129311</v>
      </c>
    </row>
    <row r="104" spans="1:11" ht="13.15" customHeight="1" x14ac:dyDescent="0.2">
      <c r="A104" s="241" t="s">
        <v>365</v>
      </c>
      <c r="B104" s="242"/>
      <c r="C104" s="242"/>
      <c r="D104" s="242"/>
      <c r="E104" s="242"/>
      <c r="F104" s="242"/>
      <c r="G104" s="242"/>
      <c r="H104" s="243"/>
      <c r="I104" s="4">
        <v>96</v>
      </c>
      <c r="J104" s="23">
        <v>289952694</v>
      </c>
      <c r="K104" s="23">
        <v>270200321</v>
      </c>
    </row>
    <row r="105" spans="1:11" ht="13.15" customHeight="1" x14ac:dyDescent="0.2">
      <c r="A105" s="241" t="s">
        <v>366</v>
      </c>
      <c r="B105" s="242"/>
      <c r="C105" s="242"/>
      <c r="D105" s="242"/>
      <c r="E105" s="242"/>
      <c r="F105" s="242"/>
      <c r="G105" s="242"/>
      <c r="H105" s="243"/>
      <c r="I105" s="4">
        <v>97</v>
      </c>
      <c r="J105" s="23">
        <v>112185263</v>
      </c>
      <c r="K105" s="23">
        <v>48051592</v>
      </c>
    </row>
    <row r="106" spans="1:11" ht="13.15" customHeight="1" x14ac:dyDescent="0.2">
      <c r="A106" s="241" t="s">
        <v>367</v>
      </c>
      <c r="B106" s="242"/>
      <c r="C106" s="242"/>
      <c r="D106" s="242"/>
      <c r="E106" s="242"/>
      <c r="F106" s="242"/>
      <c r="G106" s="242"/>
      <c r="H106" s="243"/>
      <c r="I106" s="4">
        <v>98</v>
      </c>
      <c r="J106" s="23">
        <v>481954886</v>
      </c>
      <c r="K106" s="23">
        <v>384209894</v>
      </c>
    </row>
    <row r="107" spans="1:11" ht="13.15" customHeight="1" x14ac:dyDescent="0.2">
      <c r="A107" s="241" t="s">
        <v>368</v>
      </c>
      <c r="B107" s="242"/>
      <c r="C107" s="242"/>
      <c r="D107" s="242"/>
      <c r="E107" s="242"/>
      <c r="F107" s="242"/>
      <c r="G107" s="242"/>
      <c r="H107" s="243"/>
      <c r="I107" s="4">
        <v>99</v>
      </c>
      <c r="J107" s="23">
        <v>13421301</v>
      </c>
      <c r="K107" s="23">
        <v>13406301</v>
      </c>
    </row>
    <row r="108" spans="1:11" ht="13.15" customHeight="1" x14ac:dyDescent="0.2">
      <c r="A108" s="241" t="s">
        <v>369</v>
      </c>
      <c r="B108" s="242"/>
      <c r="C108" s="242"/>
      <c r="D108" s="242"/>
      <c r="E108" s="242"/>
      <c r="F108" s="242"/>
      <c r="G108" s="242"/>
      <c r="H108" s="243"/>
      <c r="I108" s="4">
        <v>100</v>
      </c>
      <c r="J108" s="23"/>
      <c r="K108" s="23"/>
    </row>
    <row r="109" spans="1:11" x14ac:dyDescent="0.2">
      <c r="A109" s="241" t="s">
        <v>373</v>
      </c>
      <c r="B109" s="242"/>
      <c r="C109" s="242"/>
      <c r="D109" s="242"/>
      <c r="E109" s="242"/>
      <c r="F109" s="242"/>
      <c r="G109" s="242"/>
      <c r="H109" s="243"/>
      <c r="I109" s="4">
        <v>101</v>
      </c>
      <c r="J109" s="23">
        <v>11480277</v>
      </c>
      <c r="K109" s="23">
        <v>11081324</v>
      </c>
    </row>
    <row r="110" spans="1:11" x14ac:dyDescent="0.2">
      <c r="A110" s="241" t="s">
        <v>374</v>
      </c>
      <c r="B110" s="242"/>
      <c r="C110" s="242"/>
      <c r="D110" s="242"/>
      <c r="E110" s="242"/>
      <c r="F110" s="242"/>
      <c r="G110" s="242"/>
      <c r="H110" s="243"/>
      <c r="I110" s="4">
        <v>102</v>
      </c>
      <c r="J110" s="23">
        <v>11201378</v>
      </c>
      <c r="K110" s="23">
        <v>9698367</v>
      </c>
    </row>
    <row r="111" spans="1:11" x14ac:dyDescent="0.2">
      <c r="A111" s="241" t="s">
        <v>375</v>
      </c>
      <c r="B111" s="242"/>
      <c r="C111" s="242"/>
      <c r="D111" s="242"/>
      <c r="E111" s="242"/>
      <c r="F111" s="242"/>
      <c r="G111" s="242"/>
      <c r="H111" s="243"/>
      <c r="I111" s="4">
        <v>103</v>
      </c>
      <c r="J111" s="23"/>
      <c r="K111" s="23"/>
    </row>
    <row r="112" spans="1:11" x14ac:dyDescent="0.2">
      <c r="A112" s="241" t="s">
        <v>376</v>
      </c>
      <c r="B112" s="242"/>
      <c r="C112" s="242"/>
      <c r="D112" s="242"/>
      <c r="E112" s="242"/>
      <c r="F112" s="242"/>
      <c r="G112" s="242"/>
      <c r="H112" s="243"/>
      <c r="I112" s="4">
        <v>104</v>
      </c>
      <c r="J112" s="23"/>
      <c r="K112" s="23"/>
    </row>
    <row r="113" spans="1:11" x14ac:dyDescent="0.2">
      <c r="A113" s="241" t="s">
        <v>377</v>
      </c>
      <c r="B113" s="242"/>
      <c r="C113" s="242"/>
      <c r="D113" s="242"/>
      <c r="E113" s="242"/>
      <c r="F113" s="242"/>
      <c r="G113" s="242"/>
      <c r="H113" s="243"/>
      <c r="I113" s="4">
        <v>105</v>
      </c>
      <c r="J113" s="23">
        <v>82739428</v>
      </c>
      <c r="K113" s="23">
        <v>44119683</v>
      </c>
    </row>
    <row r="114" spans="1:11" x14ac:dyDescent="0.2">
      <c r="A114" s="244" t="s">
        <v>378</v>
      </c>
      <c r="B114" s="245"/>
      <c r="C114" s="245"/>
      <c r="D114" s="245"/>
      <c r="E114" s="245"/>
      <c r="F114" s="245"/>
      <c r="G114" s="245"/>
      <c r="H114" s="246"/>
      <c r="I114" s="4">
        <v>106</v>
      </c>
      <c r="J114" s="89">
        <v>30391439</v>
      </c>
      <c r="K114" s="89">
        <v>30389877</v>
      </c>
    </row>
    <row r="115" spans="1:11" x14ac:dyDescent="0.2">
      <c r="A115" s="244" t="s">
        <v>379</v>
      </c>
      <c r="B115" s="245"/>
      <c r="C115" s="245"/>
      <c r="D115" s="245"/>
      <c r="E115" s="245"/>
      <c r="F115" s="245"/>
      <c r="G115" s="245"/>
      <c r="H115" s="246"/>
      <c r="I115" s="4">
        <v>107</v>
      </c>
      <c r="J115" s="160">
        <f>J70+J87+J91+J101+J114</f>
        <v>1574616249</v>
      </c>
      <c r="K115" s="160">
        <f>K70+K87+K91+K101+K114</f>
        <v>1444682654</v>
      </c>
    </row>
    <row r="116" spans="1:11" x14ac:dyDescent="0.2">
      <c r="A116" s="230" t="s">
        <v>380</v>
      </c>
      <c r="B116" s="231"/>
      <c r="C116" s="231"/>
      <c r="D116" s="231"/>
      <c r="E116" s="231"/>
      <c r="F116" s="231"/>
      <c r="G116" s="231"/>
      <c r="H116" s="232"/>
      <c r="I116" s="5">
        <v>108</v>
      </c>
      <c r="J116" s="24">
        <f>J68</f>
        <v>963867837</v>
      </c>
      <c r="K116" s="24">
        <f>K68</f>
        <v>1369018477</v>
      </c>
    </row>
    <row r="117" spans="1:11" x14ac:dyDescent="0.2">
      <c r="A117" s="233" t="s">
        <v>381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x14ac:dyDescent="0.2">
      <c r="A118" s="237" t="s">
        <v>382</v>
      </c>
      <c r="B118" s="238"/>
      <c r="C118" s="238"/>
      <c r="D118" s="238"/>
      <c r="E118" s="238"/>
      <c r="F118" s="238"/>
      <c r="G118" s="238"/>
      <c r="H118" s="238"/>
      <c r="I118" s="239"/>
      <c r="J118" s="239"/>
      <c r="K118" s="240"/>
    </row>
    <row r="119" spans="1:11" x14ac:dyDescent="0.2">
      <c r="A119" s="241" t="s">
        <v>261</v>
      </c>
      <c r="B119" s="242"/>
      <c r="C119" s="242"/>
      <c r="D119" s="242"/>
      <c r="E119" s="242"/>
      <c r="F119" s="242"/>
      <c r="G119" s="242"/>
      <c r="H119" s="243"/>
      <c r="I119" s="4">
        <v>109</v>
      </c>
      <c r="J119" s="23">
        <f>J70-J86</f>
        <v>322969987</v>
      </c>
      <c r="K119" s="23">
        <f>K70-K86</f>
        <v>303845050</v>
      </c>
    </row>
    <row r="120" spans="1:11" x14ac:dyDescent="0.2">
      <c r="A120" s="247" t="s">
        <v>262</v>
      </c>
      <c r="B120" s="248"/>
      <c r="C120" s="248"/>
      <c r="D120" s="248"/>
      <c r="E120" s="248"/>
      <c r="F120" s="248"/>
      <c r="G120" s="248"/>
      <c r="H120" s="249"/>
      <c r="I120" s="7">
        <v>110</v>
      </c>
      <c r="J120" s="24">
        <f>J86</f>
        <v>3666109</v>
      </c>
      <c r="K120" s="24">
        <f>K86</f>
        <v>3445859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28" t="s">
        <v>383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1" x14ac:dyDescent="0.2">
      <c r="A123" s="228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</row>
  </sheetData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52:H52"/>
    <mergeCell ref="A53:H53"/>
    <mergeCell ref="A54:H5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1:H71"/>
    <mergeCell ref="A72:H72"/>
    <mergeCell ref="A73:H73"/>
    <mergeCell ref="A74:H74"/>
    <mergeCell ref="A75:H75"/>
    <mergeCell ref="A76:H76"/>
    <mergeCell ref="A77:H77"/>
    <mergeCell ref="A68:H68"/>
    <mergeCell ref="A69:K69"/>
    <mergeCell ref="A70:H70"/>
    <mergeCell ref="A66:H66"/>
    <mergeCell ref="A67:H67"/>
    <mergeCell ref="A78:H78"/>
    <mergeCell ref="A79:H79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84:H84"/>
    <mergeCell ref="A85:H85"/>
    <mergeCell ref="A86:H86"/>
    <mergeCell ref="A82:H82"/>
    <mergeCell ref="A83:H8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ageMargins left="1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2" sqref="A2:K2"/>
    </sheetView>
  </sheetViews>
  <sheetFormatPr defaultRowHeight="12.75" x14ac:dyDescent="0.2"/>
  <cols>
    <col min="10" max="10" width="9.42578125" customWidth="1"/>
    <col min="11" max="11" width="10" bestFit="1" customWidth="1"/>
    <col min="12" max="12" width="10" customWidth="1"/>
    <col min="13" max="13" width="10" bestFit="1" customWidth="1"/>
  </cols>
  <sheetData>
    <row r="1" spans="1:13" ht="21" customHeight="1" x14ac:dyDescent="0.2">
      <c r="A1" s="259" t="s">
        <v>214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78"/>
      <c r="M1" s="261"/>
    </row>
    <row r="2" spans="1:13" x14ac:dyDescent="0.2">
      <c r="A2" s="263" t="s">
        <v>411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79"/>
      <c r="M2" s="262"/>
    </row>
    <row r="3" spans="1:13" x14ac:dyDescent="0.2">
      <c r="A3" s="266" t="s">
        <v>396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ht="26.45" customHeight="1" x14ac:dyDescent="0.2">
      <c r="A4" s="290" t="s">
        <v>283</v>
      </c>
      <c r="B4" s="290"/>
      <c r="C4" s="290"/>
      <c r="D4" s="290"/>
      <c r="E4" s="290"/>
      <c r="F4" s="290"/>
      <c r="G4" s="290"/>
      <c r="H4" s="290"/>
      <c r="I4" s="145" t="s">
        <v>279</v>
      </c>
      <c r="J4" s="291" t="s">
        <v>143</v>
      </c>
      <c r="K4" s="292"/>
      <c r="L4" s="291" t="s">
        <v>282</v>
      </c>
      <c r="M4" s="293"/>
    </row>
    <row r="5" spans="1:13" ht="19.149999999999999" customHeight="1" x14ac:dyDescent="0.2">
      <c r="A5" s="287"/>
      <c r="B5" s="288"/>
      <c r="C5" s="288"/>
      <c r="D5" s="288"/>
      <c r="E5" s="288"/>
      <c r="F5" s="288"/>
      <c r="G5" s="288"/>
      <c r="H5" s="288"/>
      <c r="I5" s="159"/>
      <c r="J5" s="146" t="s">
        <v>386</v>
      </c>
      <c r="K5" s="147" t="s">
        <v>385</v>
      </c>
      <c r="L5" s="146" t="s">
        <v>386</v>
      </c>
      <c r="M5" s="147" t="s">
        <v>385</v>
      </c>
    </row>
    <row r="6" spans="1:13" x14ac:dyDescent="0.2">
      <c r="A6" s="289">
        <v>1</v>
      </c>
      <c r="B6" s="289"/>
      <c r="C6" s="289"/>
      <c r="D6" s="289"/>
      <c r="E6" s="289"/>
      <c r="F6" s="289"/>
      <c r="G6" s="289"/>
      <c r="H6" s="289"/>
      <c r="I6" s="149">
        <v>2</v>
      </c>
      <c r="J6" s="149">
        <v>3</v>
      </c>
      <c r="K6" s="148">
        <v>4</v>
      </c>
      <c r="L6" s="148">
        <v>5</v>
      </c>
      <c r="M6" s="148">
        <v>6</v>
      </c>
    </row>
    <row r="7" spans="1:13" x14ac:dyDescent="0.2">
      <c r="A7" s="237" t="s">
        <v>215</v>
      </c>
      <c r="B7" s="238"/>
      <c r="C7" s="238"/>
      <c r="D7" s="238"/>
      <c r="E7" s="238"/>
      <c r="F7" s="238"/>
      <c r="G7" s="238"/>
      <c r="H7" s="258"/>
      <c r="I7" s="6">
        <v>111</v>
      </c>
      <c r="J7" s="87">
        <f>SUM(J8:J9)</f>
        <v>595240694</v>
      </c>
      <c r="K7" s="87">
        <f>SUM(K8:K9)</f>
        <v>595240694</v>
      </c>
      <c r="L7" s="87">
        <f>SUM(L8:L9)</f>
        <v>696016759</v>
      </c>
      <c r="M7" s="87">
        <f>SUM(M8:M9)</f>
        <v>696016759</v>
      </c>
    </row>
    <row r="8" spans="1:13" x14ac:dyDescent="0.2">
      <c r="A8" s="244" t="s">
        <v>216</v>
      </c>
      <c r="B8" s="245"/>
      <c r="C8" s="245"/>
      <c r="D8" s="245"/>
      <c r="E8" s="245"/>
      <c r="F8" s="245"/>
      <c r="G8" s="245"/>
      <c r="H8" s="246"/>
      <c r="I8" s="4">
        <v>112</v>
      </c>
      <c r="J8" s="23">
        <v>590921297</v>
      </c>
      <c r="K8" s="23">
        <v>590921297</v>
      </c>
      <c r="L8" s="23">
        <v>682859281</v>
      </c>
      <c r="M8" s="23">
        <v>682859281</v>
      </c>
    </row>
    <row r="9" spans="1:13" x14ac:dyDescent="0.2">
      <c r="A9" s="244" t="s">
        <v>217</v>
      </c>
      <c r="B9" s="245"/>
      <c r="C9" s="245"/>
      <c r="D9" s="245"/>
      <c r="E9" s="245"/>
      <c r="F9" s="245"/>
      <c r="G9" s="245"/>
      <c r="H9" s="246"/>
      <c r="I9" s="4">
        <v>113</v>
      </c>
      <c r="J9" s="23">
        <v>4319397</v>
      </c>
      <c r="K9" s="23">
        <v>4319397</v>
      </c>
      <c r="L9" s="23">
        <v>13157478</v>
      </c>
      <c r="M9" s="23">
        <v>13157478</v>
      </c>
    </row>
    <row r="10" spans="1:13" x14ac:dyDescent="0.2">
      <c r="A10" s="244" t="s">
        <v>218</v>
      </c>
      <c r="B10" s="245"/>
      <c r="C10" s="245"/>
      <c r="D10" s="245"/>
      <c r="E10" s="245"/>
      <c r="F10" s="245"/>
      <c r="G10" s="245"/>
      <c r="H10" s="246"/>
      <c r="I10" s="4">
        <v>114</v>
      </c>
      <c r="J10" s="88">
        <f>J11+J12+J16+J20+J21+J22+J25+J26</f>
        <v>650231214</v>
      </c>
      <c r="K10" s="88">
        <f>K11+K12+K16+K20+K21+K22+K25+K26</f>
        <v>650231214</v>
      </c>
      <c r="L10" s="88">
        <f>L11+L12+L16+L20+L21+L22+L25+L26</f>
        <v>692818986</v>
      </c>
      <c r="M10" s="88">
        <f>M11+M12+M16+M20+M21+M22+M25+M26</f>
        <v>692818986</v>
      </c>
    </row>
    <row r="11" spans="1:13" x14ac:dyDescent="0.2">
      <c r="A11" s="244" t="s">
        <v>219</v>
      </c>
      <c r="B11" s="245"/>
      <c r="C11" s="245"/>
      <c r="D11" s="245"/>
      <c r="E11" s="245"/>
      <c r="F11" s="245"/>
      <c r="G11" s="245"/>
      <c r="H11" s="246"/>
      <c r="I11" s="4">
        <v>115</v>
      </c>
      <c r="J11" s="23">
        <v>37110574</v>
      </c>
      <c r="K11" s="23">
        <v>37110574</v>
      </c>
      <c r="L11" s="23">
        <v>98008514</v>
      </c>
      <c r="M11" s="23">
        <v>98008514</v>
      </c>
    </row>
    <row r="12" spans="1:13" x14ac:dyDescent="0.2">
      <c r="A12" s="244" t="s">
        <v>220</v>
      </c>
      <c r="B12" s="245"/>
      <c r="C12" s="245"/>
      <c r="D12" s="245"/>
      <c r="E12" s="245"/>
      <c r="F12" s="245"/>
      <c r="G12" s="245"/>
      <c r="H12" s="246"/>
      <c r="I12" s="4">
        <v>116</v>
      </c>
      <c r="J12" s="88">
        <f>SUM(J13:J15)</f>
        <v>515590441</v>
      </c>
      <c r="K12" s="88">
        <f>SUM(K13:K15)</f>
        <v>515590441</v>
      </c>
      <c r="L12" s="88">
        <f>SUM(L13:L15)</f>
        <v>508089480</v>
      </c>
      <c r="M12" s="88">
        <f>SUM(M13:M15)</f>
        <v>508089480</v>
      </c>
    </row>
    <row r="13" spans="1:13" x14ac:dyDescent="0.2">
      <c r="A13" s="241" t="s">
        <v>221</v>
      </c>
      <c r="B13" s="242"/>
      <c r="C13" s="242"/>
      <c r="D13" s="242"/>
      <c r="E13" s="242"/>
      <c r="F13" s="242"/>
      <c r="G13" s="242"/>
      <c r="H13" s="243"/>
      <c r="I13" s="4">
        <v>117</v>
      </c>
      <c r="J13" s="23">
        <v>502143446</v>
      </c>
      <c r="K13" s="23">
        <v>502143446</v>
      </c>
      <c r="L13" s="23">
        <v>495032402</v>
      </c>
      <c r="M13" s="23">
        <v>495032402</v>
      </c>
    </row>
    <row r="14" spans="1:13" x14ac:dyDescent="0.2">
      <c r="A14" s="241" t="s">
        <v>222</v>
      </c>
      <c r="B14" s="242"/>
      <c r="C14" s="242"/>
      <c r="D14" s="242"/>
      <c r="E14" s="242"/>
      <c r="F14" s="242"/>
      <c r="G14" s="242"/>
      <c r="H14" s="243"/>
      <c r="I14" s="4">
        <v>118</v>
      </c>
      <c r="J14" s="23">
        <v>1011139</v>
      </c>
      <c r="K14" s="23">
        <v>1011139</v>
      </c>
      <c r="L14" s="23">
        <v>274231</v>
      </c>
      <c r="M14" s="23">
        <v>274231</v>
      </c>
    </row>
    <row r="15" spans="1:13" x14ac:dyDescent="0.2">
      <c r="A15" s="241" t="s">
        <v>223</v>
      </c>
      <c r="B15" s="242"/>
      <c r="C15" s="242"/>
      <c r="D15" s="242"/>
      <c r="E15" s="242"/>
      <c r="F15" s="242"/>
      <c r="G15" s="242"/>
      <c r="H15" s="243"/>
      <c r="I15" s="4">
        <v>119</v>
      </c>
      <c r="J15" s="23">
        <v>12435856</v>
      </c>
      <c r="K15" s="23">
        <v>12435856</v>
      </c>
      <c r="L15" s="23">
        <v>12782847</v>
      </c>
      <c r="M15" s="23">
        <v>12782847</v>
      </c>
    </row>
    <row r="16" spans="1:13" x14ac:dyDescent="0.2">
      <c r="A16" s="244" t="s">
        <v>224</v>
      </c>
      <c r="B16" s="245"/>
      <c r="C16" s="245"/>
      <c r="D16" s="245"/>
      <c r="E16" s="245"/>
      <c r="F16" s="245"/>
      <c r="G16" s="245"/>
      <c r="H16" s="246"/>
      <c r="I16" s="4">
        <v>120</v>
      </c>
      <c r="J16" s="88">
        <f>SUM(J17:J19)</f>
        <v>57498575</v>
      </c>
      <c r="K16" s="88">
        <f>SUM(K17:K19)</f>
        <v>57498575</v>
      </c>
      <c r="L16" s="88">
        <f>SUM(L17:L19)</f>
        <v>48518153</v>
      </c>
      <c r="M16" s="88">
        <f>SUM(M17:M19)</f>
        <v>48518153</v>
      </c>
    </row>
    <row r="17" spans="1:13" x14ac:dyDescent="0.2">
      <c r="A17" s="241" t="s">
        <v>225</v>
      </c>
      <c r="B17" s="242"/>
      <c r="C17" s="242"/>
      <c r="D17" s="242"/>
      <c r="E17" s="242"/>
      <c r="F17" s="242"/>
      <c r="G17" s="242"/>
      <c r="H17" s="243"/>
      <c r="I17" s="4">
        <v>121</v>
      </c>
      <c r="J17" s="23">
        <v>36391735</v>
      </c>
      <c r="K17" s="23">
        <v>36391735</v>
      </c>
      <c r="L17" s="23">
        <v>30559687</v>
      </c>
      <c r="M17" s="23">
        <v>30559687</v>
      </c>
    </row>
    <row r="18" spans="1:13" x14ac:dyDescent="0.2">
      <c r="A18" s="241" t="s">
        <v>226</v>
      </c>
      <c r="B18" s="242"/>
      <c r="C18" s="242"/>
      <c r="D18" s="242"/>
      <c r="E18" s="242"/>
      <c r="F18" s="242"/>
      <c r="G18" s="242"/>
      <c r="H18" s="243"/>
      <c r="I18" s="4">
        <v>122</v>
      </c>
      <c r="J18" s="23">
        <v>13521673</v>
      </c>
      <c r="K18" s="23">
        <v>13521673</v>
      </c>
      <c r="L18" s="23">
        <v>10880473</v>
      </c>
      <c r="M18" s="23">
        <v>10880473</v>
      </c>
    </row>
    <row r="19" spans="1:13" x14ac:dyDescent="0.2">
      <c r="A19" s="241" t="s">
        <v>227</v>
      </c>
      <c r="B19" s="242"/>
      <c r="C19" s="242"/>
      <c r="D19" s="242"/>
      <c r="E19" s="242"/>
      <c r="F19" s="242"/>
      <c r="G19" s="242"/>
      <c r="H19" s="243"/>
      <c r="I19" s="4">
        <v>123</v>
      </c>
      <c r="J19" s="23">
        <v>7585167</v>
      </c>
      <c r="K19" s="23">
        <v>7585167</v>
      </c>
      <c r="L19" s="23">
        <v>7077993</v>
      </c>
      <c r="M19" s="23">
        <v>7077993</v>
      </c>
    </row>
    <row r="20" spans="1:13" x14ac:dyDescent="0.2">
      <c r="A20" s="244" t="s">
        <v>228</v>
      </c>
      <c r="B20" s="245"/>
      <c r="C20" s="245"/>
      <c r="D20" s="245"/>
      <c r="E20" s="245"/>
      <c r="F20" s="245"/>
      <c r="G20" s="245"/>
      <c r="H20" s="246"/>
      <c r="I20" s="4">
        <v>124</v>
      </c>
      <c r="J20" s="89">
        <v>24368375</v>
      </c>
      <c r="K20" s="89">
        <v>24368375</v>
      </c>
      <c r="L20" s="89">
        <v>23573107</v>
      </c>
      <c r="M20" s="89">
        <v>23573107</v>
      </c>
    </row>
    <row r="21" spans="1:13" x14ac:dyDescent="0.2">
      <c r="A21" s="244" t="s">
        <v>234</v>
      </c>
      <c r="B21" s="245"/>
      <c r="C21" s="245"/>
      <c r="D21" s="245"/>
      <c r="E21" s="245"/>
      <c r="F21" s="245"/>
      <c r="G21" s="245"/>
      <c r="H21" s="246"/>
      <c r="I21" s="4">
        <v>125</v>
      </c>
      <c r="J21" s="89">
        <v>15662575</v>
      </c>
      <c r="K21" s="89">
        <v>15662575</v>
      </c>
      <c r="L21" s="89">
        <v>14628958</v>
      </c>
      <c r="M21" s="89">
        <v>14628958</v>
      </c>
    </row>
    <row r="22" spans="1:13" x14ac:dyDescent="0.2">
      <c r="A22" s="244" t="s">
        <v>229</v>
      </c>
      <c r="B22" s="245"/>
      <c r="C22" s="245"/>
      <c r="D22" s="245"/>
      <c r="E22" s="245"/>
      <c r="F22" s="245"/>
      <c r="G22" s="245"/>
      <c r="H22" s="246"/>
      <c r="I22" s="4">
        <v>126</v>
      </c>
      <c r="J22" s="88">
        <f>SUM(J23:J24)</f>
        <v>674</v>
      </c>
      <c r="K22" s="88">
        <f>SUM(K23:K24)</f>
        <v>674</v>
      </c>
      <c r="L22" s="88">
        <f>SUM(L23:L24)</f>
        <v>774</v>
      </c>
      <c r="M22" s="88">
        <f>SUM(M23:M24)</f>
        <v>774</v>
      </c>
    </row>
    <row r="23" spans="1:13" x14ac:dyDescent="0.2">
      <c r="A23" s="241" t="s">
        <v>231</v>
      </c>
      <c r="B23" s="242"/>
      <c r="C23" s="242"/>
      <c r="D23" s="242"/>
      <c r="E23" s="242"/>
      <c r="F23" s="242"/>
      <c r="G23" s="242"/>
      <c r="H23" s="243"/>
      <c r="I23" s="4">
        <v>127</v>
      </c>
      <c r="J23" s="23"/>
      <c r="K23" s="23"/>
      <c r="L23" s="23"/>
      <c r="M23" s="23"/>
    </row>
    <row r="24" spans="1:13" x14ac:dyDescent="0.2">
      <c r="A24" s="241" t="s">
        <v>230</v>
      </c>
      <c r="B24" s="242"/>
      <c r="C24" s="242"/>
      <c r="D24" s="242"/>
      <c r="E24" s="242"/>
      <c r="F24" s="242"/>
      <c r="G24" s="242"/>
      <c r="H24" s="243"/>
      <c r="I24" s="4">
        <v>128</v>
      </c>
      <c r="J24" s="23">
        <v>674</v>
      </c>
      <c r="K24" s="23">
        <v>674</v>
      </c>
      <c r="L24" s="23">
        <v>774</v>
      </c>
      <c r="M24" s="23">
        <v>774</v>
      </c>
    </row>
    <row r="25" spans="1:13" x14ac:dyDescent="0.2">
      <c r="A25" s="244" t="s">
        <v>232</v>
      </c>
      <c r="B25" s="245"/>
      <c r="C25" s="245"/>
      <c r="D25" s="245"/>
      <c r="E25" s="245"/>
      <c r="F25" s="245"/>
      <c r="G25" s="245"/>
      <c r="H25" s="246"/>
      <c r="I25" s="4">
        <v>129</v>
      </c>
      <c r="J25" s="23"/>
      <c r="K25" s="23"/>
      <c r="L25" s="23"/>
      <c r="M25" s="23"/>
    </row>
    <row r="26" spans="1:13" x14ac:dyDescent="0.2">
      <c r="A26" s="244" t="s">
        <v>233</v>
      </c>
      <c r="B26" s="245"/>
      <c r="C26" s="245"/>
      <c r="D26" s="245"/>
      <c r="E26" s="245"/>
      <c r="F26" s="245"/>
      <c r="G26" s="245"/>
      <c r="H26" s="246"/>
      <c r="I26" s="4">
        <v>130</v>
      </c>
      <c r="J26" s="23"/>
      <c r="K26" s="23"/>
      <c r="L26" s="23"/>
      <c r="M26" s="23"/>
    </row>
    <row r="27" spans="1:13" x14ac:dyDescent="0.2">
      <c r="A27" s="244" t="s">
        <v>235</v>
      </c>
      <c r="B27" s="245"/>
      <c r="C27" s="245"/>
      <c r="D27" s="245"/>
      <c r="E27" s="245"/>
      <c r="F27" s="245"/>
      <c r="G27" s="245"/>
      <c r="H27" s="246"/>
      <c r="I27" s="4">
        <v>131</v>
      </c>
      <c r="J27" s="88">
        <f>SUM(J28:J32)</f>
        <v>1242701</v>
      </c>
      <c r="K27" s="88">
        <f>SUM(K28:K32)</f>
        <v>1242701</v>
      </c>
      <c r="L27" s="88">
        <f>SUM(L28:L32)</f>
        <v>3670899</v>
      </c>
      <c r="M27" s="88">
        <f>SUM(M28:M32)</f>
        <v>3670899</v>
      </c>
    </row>
    <row r="28" spans="1:13" ht="24" customHeight="1" x14ac:dyDescent="0.2">
      <c r="A28" s="244" t="s">
        <v>236</v>
      </c>
      <c r="B28" s="245"/>
      <c r="C28" s="245"/>
      <c r="D28" s="245"/>
      <c r="E28" s="245"/>
      <c r="F28" s="245"/>
      <c r="G28" s="245"/>
      <c r="H28" s="246"/>
      <c r="I28" s="4">
        <v>132</v>
      </c>
      <c r="J28" s="23"/>
      <c r="K28" s="23"/>
      <c r="L28" s="23"/>
      <c r="M28" s="23"/>
    </row>
    <row r="29" spans="1:13" ht="24" customHeight="1" x14ac:dyDescent="0.2">
      <c r="A29" s="244" t="s">
        <v>237</v>
      </c>
      <c r="B29" s="245"/>
      <c r="C29" s="245"/>
      <c r="D29" s="245"/>
      <c r="E29" s="245"/>
      <c r="F29" s="245"/>
      <c r="G29" s="245"/>
      <c r="H29" s="246"/>
      <c r="I29" s="4">
        <v>133</v>
      </c>
      <c r="J29" s="23">
        <v>1242701</v>
      </c>
      <c r="K29" s="23">
        <v>1242701</v>
      </c>
      <c r="L29" s="23">
        <v>3670899</v>
      </c>
      <c r="M29" s="23">
        <v>3670899</v>
      </c>
    </row>
    <row r="30" spans="1:13" x14ac:dyDescent="0.2">
      <c r="A30" s="244" t="s">
        <v>238</v>
      </c>
      <c r="B30" s="245"/>
      <c r="C30" s="245"/>
      <c r="D30" s="245"/>
      <c r="E30" s="245"/>
      <c r="F30" s="245"/>
      <c r="G30" s="245"/>
      <c r="H30" s="246"/>
      <c r="I30" s="4">
        <v>134</v>
      </c>
      <c r="J30" s="23"/>
      <c r="K30" s="23"/>
      <c r="L30" s="23"/>
      <c r="M30" s="23"/>
    </row>
    <row r="31" spans="1:13" x14ac:dyDescent="0.2">
      <c r="A31" s="244" t="s">
        <v>239</v>
      </c>
      <c r="B31" s="245"/>
      <c r="C31" s="245"/>
      <c r="D31" s="245"/>
      <c r="E31" s="245"/>
      <c r="F31" s="245"/>
      <c r="G31" s="245"/>
      <c r="H31" s="246"/>
      <c r="I31" s="4">
        <v>135</v>
      </c>
      <c r="J31" s="23"/>
      <c r="K31" s="23"/>
      <c r="L31" s="23"/>
      <c r="M31" s="23"/>
    </row>
    <row r="32" spans="1:13" x14ac:dyDescent="0.2">
      <c r="A32" s="244" t="s">
        <v>240</v>
      </c>
      <c r="B32" s="245"/>
      <c r="C32" s="245"/>
      <c r="D32" s="245"/>
      <c r="E32" s="245"/>
      <c r="F32" s="245"/>
      <c r="G32" s="245"/>
      <c r="H32" s="246"/>
      <c r="I32" s="4">
        <v>136</v>
      </c>
      <c r="J32" s="23"/>
      <c r="K32" s="23"/>
      <c r="L32" s="23"/>
      <c r="M32" s="23"/>
    </row>
    <row r="33" spans="1:13" x14ac:dyDescent="0.2">
      <c r="A33" s="244" t="s">
        <v>241</v>
      </c>
      <c r="B33" s="245"/>
      <c r="C33" s="245"/>
      <c r="D33" s="245"/>
      <c r="E33" s="245"/>
      <c r="F33" s="245"/>
      <c r="G33" s="245"/>
      <c r="H33" s="246"/>
      <c r="I33" s="4">
        <v>137</v>
      </c>
      <c r="J33" s="88">
        <f>SUM(J34:J37)</f>
        <v>8880170</v>
      </c>
      <c r="K33" s="88">
        <f>SUM(K34:K37)</f>
        <v>8880170</v>
      </c>
      <c r="L33" s="88">
        <f>SUM(L34:L37)</f>
        <v>25620126</v>
      </c>
      <c r="M33" s="88">
        <f>SUM(M34:M37)</f>
        <v>25620126</v>
      </c>
    </row>
    <row r="34" spans="1:13" x14ac:dyDescent="0.2">
      <c r="A34" s="244" t="s">
        <v>242</v>
      </c>
      <c r="B34" s="245"/>
      <c r="C34" s="245"/>
      <c r="D34" s="245"/>
      <c r="E34" s="245"/>
      <c r="F34" s="245"/>
      <c r="G34" s="245"/>
      <c r="H34" s="246"/>
      <c r="I34" s="4">
        <v>138</v>
      </c>
      <c r="J34" s="23"/>
      <c r="K34" s="23"/>
      <c r="L34" s="23"/>
      <c r="M34" s="23"/>
    </row>
    <row r="35" spans="1:13" ht="21.6" customHeight="1" x14ac:dyDescent="0.2">
      <c r="A35" s="244" t="s">
        <v>243</v>
      </c>
      <c r="B35" s="245"/>
      <c r="C35" s="245"/>
      <c r="D35" s="245"/>
      <c r="E35" s="245"/>
      <c r="F35" s="245"/>
      <c r="G35" s="245"/>
      <c r="H35" s="246"/>
      <c r="I35" s="4">
        <v>139</v>
      </c>
      <c r="J35" s="23">
        <v>8880170</v>
      </c>
      <c r="K35" s="23">
        <v>8880170</v>
      </c>
      <c r="L35" s="23">
        <v>25620126</v>
      </c>
      <c r="M35" s="23">
        <v>25620126</v>
      </c>
    </row>
    <row r="36" spans="1:13" x14ac:dyDescent="0.2">
      <c r="A36" s="244" t="s">
        <v>244</v>
      </c>
      <c r="B36" s="245"/>
      <c r="C36" s="245"/>
      <c r="D36" s="245"/>
      <c r="E36" s="245"/>
      <c r="F36" s="245"/>
      <c r="G36" s="245"/>
      <c r="H36" s="246"/>
      <c r="I36" s="4">
        <v>140</v>
      </c>
      <c r="J36" s="23"/>
      <c r="K36" s="23"/>
      <c r="L36" s="23"/>
      <c r="M36" s="23"/>
    </row>
    <row r="37" spans="1:13" x14ac:dyDescent="0.2">
      <c r="A37" s="244" t="s">
        <v>245</v>
      </c>
      <c r="B37" s="245"/>
      <c r="C37" s="245"/>
      <c r="D37" s="245"/>
      <c r="E37" s="245"/>
      <c r="F37" s="245"/>
      <c r="G37" s="245"/>
      <c r="H37" s="246"/>
      <c r="I37" s="4">
        <v>141</v>
      </c>
      <c r="J37" s="23"/>
      <c r="K37" s="23"/>
      <c r="L37" s="23"/>
      <c r="M37" s="23"/>
    </row>
    <row r="38" spans="1:13" x14ac:dyDescent="0.2">
      <c r="A38" s="244" t="s">
        <v>246</v>
      </c>
      <c r="B38" s="245"/>
      <c r="C38" s="245"/>
      <c r="D38" s="245"/>
      <c r="E38" s="245"/>
      <c r="F38" s="245"/>
      <c r="G38" s="245"/>
      <c r="H38" s="246"/>
      <c r="I38" s="4">
        <v>142</v>
      </c>
      <c r="J38" s="23"/>
      <c r="K38" s="23"/>
      <c r="L38" s="23"/>
      <c r="M38" s="23"/>
    </row>
    <row r="39" spans="1:13" x14ac:dyDescent="0.2">
      <c r="A39" s="244" t="s">
        <v>247</v>
      </c>
      <c r="B39" s="245"/>
      <c r="C39" s="245"/>
      <c r="D39" s="245"/>
      <c r="E39" s="245"/>
      <c r="F39" s="245"/>
      <c r="G39" s="245"/>
      <c r="H39" s="246"/>
      <c r="I39" s="4">
        <v>143</v>
      </c>
      <c r="J39" s="23"/>
      <c r="K39" s="23"/>
      <c r="L39" s="23"/>
      <c r="M39" s="23"/>
    </row>
    <row r="40" spans="1:13" x14ac:dyDescent="0.2">
      <c r="A40" s="244" t="s">
        <v>248</v>
      </c>
      <c r="B40" s="245"/>
      <c r="C40" s="245"/>
      <c r="D40" s="245"/>
      <c r="E40" s="245"/>
      <c r="F40" s="245"/>
      <c r="G40" s="245"/>
      <c r="H40" s="246"/>
      <c r="I40" s="4">
        <v>144</v>
      </c>
      <c r="J40" s="23"/>
      <c r="K40" s="23"/>
      <c r="L40" s="23"/>
      <c r="M40" s="23"/>
    </row>
    <row r="41" spans="1:13" x14ac:dyDescent="0.2">
      <c r="A41" s="244" t="s">
        <v>251</v>
      </c>
      <c r="B41" s="245"/>
      <c r="C41" s="245"/>
      <c r="D41" s="245"/>
      <c r="E41" s="245"/>
      <c r="F41" s="245"/>
      <c r="G41" s="245"/>
      <c r="H41" s="246"/>
      <c r="I41" s="4">
        <v>145</v>
      </c>
      <c r="J41" s="23"/>
      <c r="K41" s="23"/>
      <c r="L41" s="23"/>
      <c r="M41" s="23"/>
    </row>
    <row r="42" spans="1:13" x14ac:dyDescent="0.2">
      <c r="A42" s="244" t="s">
        <v>249</v>
      </c>
      <c r="B42" s="245"/>
      <c r="C42" s="245"/>
      <c r="D42" s="245"/>
      <c r="E42" s="245"/>
      <c r="F42" s="245"/>
      <c r="G42" s="245"/>
      <c r="H42" s="246"/>
      <c r="I42" s="4">
        <v>146</v>
      </c>
      <c r="J42" s="88">
        <f>J7+J27+J38+J40</f>
        <v>596483395</v>
      </c>
      <c r="K42" s="88">
        <f>K7+K27+K38+K40</f>
        <v>596483395</v>
      </c>
      <c r="L42" s="88">
        <f>L7+L27+L38+L40</f>
        <v>699687658</v>
      </c>
      <c r="M42" s="88">
        <f>M7+M27+M38+M40</f>
        <v>699687658</v>
      </c>
    </row>
    <row r="43" spans="1:13" x14ac:dyDescent="0.2">
      <c r="A43" s="244" t="s">
        <v>250</v>
      </c>
      <c r="B43" s="245"/>
      <c r="C43" s="245"/>
      <c r="D43" s="245"/>
      <c r="E43" s="245"/>
      <c r="F43" s="245"/>
      <c r="G43" s="245"/>
      <c r="H43" s="246"/>
      <c r="I43" s="4">
        <v>147</v>
      </c>
      <c r="J43" s="88">
        <f>J10+J33+J39+J41</f>
        <v>659111384</v>
      </c>
      <c r="K43" s="88">
        <f>K10+K33+K39+K41</f>
        <v>659111384</v>
      </c>
      <c r="L43" s="88">
        <f>L10+L33+L39+L41</f>
        <v>718439112</v>
      </c>
      <c r="M43" s="88">
        <f>M10+M33+M39+M41</f>
        <v>718439112</v>
      </c>
    </row>
    <row r="44" spans="1:13" x14ac:dyDescent="0.2">
      <c r="A44" s="244" t="s">
        <v>252</v>
      </c>
      <c r="B44" s="245"/>
      <c r="C44" s="245"/>
      <c r="D44" s="245"/>
      <c r="E44" s="245"/>
      <c r="F44" s="245"/>
      <c r="G44" s="245"/>
      <c r="H44" s="246"/>
      <c r="I44" s="4">
        <v>148</v>
      </c>
      <c r="J44" s="88">
        <f>J42-J43</f>
        <v>-62627989</v>
      </c>
      <c r="K44" s="88">
        <f>K42-K43</f>
        <v>-62627989</v>
      </c>
      <c r="L44" s="88">
        <f>L42-L43</f>
        <v>-18751454</v>
      </c>
      <c r="M44" s="88">
        <f>M42-M43</f>
        <v>-18751454</v>
      </c>
    </row>
    <row r="45" spans="1:13" x14ac:dyDescent="0.2">
      <c r="A45" s="250" t="s">
        <v>253</v>
      </c>
      <c r="B45" s="251"/>
      <c r="C45" s="251"/>
      <c r="D45" s="251"/>
      <c r="E45" s="251"/>
      <c r="F45" s="251"/>
      <c r="G45" s="251"/>
      <c r="H45" s="252"/>
      <c r="I45" s="4">
        <v>149</v>
      </c>
      <c r="J45" s="90">
        <f>IF(J42&gt;J43,J42-J43,0)</f>
        <v>0</v>
      </c>
      <c r="K45" s="90">
        <f>IF(K42&gt;K43,K42-K43,0)</f>
        <v>0</v>
      </c>
      <c r="L45" s="90">
        <f>IF(L42&gt;L43,L42-L43,0)</f>
        <v>0</v>
      </c>
      <c r="M45" s="90">
        <f>IF(M42&gt;M43,M42-M43,0)</f>
        <v>0</v>
      </c>
    </row>
    <row r="46" spans="1:13" x14ac:dyDescent="0.2">
      <c r="A46" s="250" t="s">
        <v>254</v>
      </c>
      <c r="B46" s="251"/>
      <c r="C46" s="251"/>
      <c r="D46" s="251"/>
      <c r="E46" s="251"/>
      <c r="F46" s="251"/>
      <c r="G46" s="251"/>
      <c r="H46" s="252"/>
      <c r="I46" s="4">
        <v>150</v>
      </c>
      <c r="J46" s="90">
        <f>IF(J43&gt;J42,J43-J42,0)</f>
        <v>62627989</v>
      </c>
      <c r="K46" s="90">
        <f>IF(K43&gt;K42,K43-K42,0)</f>
        <v>62627989</v>
      </c>
      <c r="L46" s="90">
        <f>IF(L43&gt;L42,L43-L42,0)</f>
        <v>18751454</v>
      </c>
      <c r="M46" s="90">
        <f>IF(M43&gt;M42,M43-M42,0)</f>
        <v>18751454</v>
      </c>
    </row>
    <row r="47" spans="1:13" x14ac:dyDescent="0.2">
      <c r="A47" s="244" t="s">
        <v>255</v>
      </c>
      <c r="B47" s="245"/>
      <c r="C47" s="245"/>
      <c r="D47" s="245"/>
      <c r="E47" s="245"/>
      <c r="F47" s="245"/>
      <c r="G47" s="245"/>
      <c r="H47" s="246"/>
      <c r="I47" s="4">
        <v>151</v>
      </c>
      <c r="J47" s="23"/>
      <c r="K47" s="23"/>
      <c r="L47" s="23"/>
      <c r="M47" s="23"/>
    </row>
    <row r="48" spans="1:13" x14ac:dyDescent="0.2">
      <c r="A48" s="244" t="s">
        <v>256</v>
      </c>
      <c r="B48" s="245"/>
      <c r="C48" s="245"/>
      <c r="D48" s="245"/>
      <c r="E48" s="245"/>
      <c r="F48" s="245"/>
      <c r="G48" s="245"/>
      <c r="H48" s="246"/>
      <c r="I48" s="4">
        <v>152</v>
      </c>
      <c r="J48" s="88">
        <f>J44-J47</f>
        <v>-62627989</v>
      </c>
      <c r="K48" s="88">
        <f>K44-K47</f>
        <v>-62627989</v>
      </c>
      <c r="L48" s="88">
        <f>L44-L47</f>
        <v>-18751454</v>
      </c>
      <c r="M48" s="88">
        <f>M44-M47</f>
        <v>-18751454</v>
      </c>
    </row>
    <row r="49" spans="1:13" x14ac:dyDescent="0.2">
      <c r="A49" s="250" t="s">
        <v>257</v>
      </c>
      <c r="B49" s="251"/>
      <c r="C49" s="251"/>
      <c r="D49" s="251"/>
      <c r="E49" s="251"/>
      <c r="F49" s="251"/>
      <c r="G49" s="251"/>
      <c r="H49" s="252"/>
      <c r="I49" s="4">
        <v>153</v>
      </c>
      <c r="J49" s="90">
        <f>IF(J48&gt;0,J48,0)</f>
        <v>0</v>
      </c>
      <c r="K49" s="90">
        <f>IF(K48&gt;0,K48,0)</f>
        <v>0</v>
      </c>
      <c r="L49" s="90">
        <f>IF(L48&gt;0,L48,0)</f>
        <v>0</v>
      </c>
      <c r="M49" s="90">
        <f>IF(M48&gt;0,M48,0)</f>
        <v>0</v>
      </c>
    </row>
    <row r="50" spans="1:13" x14ac:dyDescent="0.2">
      <c r="A50" s="276" t="s">
        <v>258</v>
      </c>
      <c r="B50" s="277"/>
      <c r="C50" s="277"/>
      <c r="D50" s="277"/>
      <c r="E50" s="277"/>
      <c r="F50" s="277"/>
      <c r="G50" s="277"/>
      <c r="H50" s="278"/>
      <c r="I50" s="7">
        <v>154</v>
      </c>
      <c r="J50" s="91">
        <f>IF(J48&lt;0,-J48,0)</f>
        <v>62627989</v>
      </c>
      <c r="K50" s="91">
        <f>IF(K48&lt;0,-K48,0)</f>
        <v>62627989</v>
      </c>
      <c r="L50" s="91">
        <f>IF(L48&lt;0,-L48,0)</f>
        <v>18751454</v>
      </c>
      <c r="M50" s="91">
        <f>IF(M48&lt;0,-M48,0)</f>
        <v>18751454</v>
      </c>
    </row>
    <row r="51" spans="1:13" x14ac:dyDescent="0.2">
      <c r="A51" s="233" t="s">
        <v>259</v>
      </c>
      <c r="B51" s="234"/>
      <c r="C51" s="234"/>
      <c r="D51" s="234"/>
      <c r="E51" s="234"/>
      <c r="F51" s="234"/>
      <c r="G51" s="234"/>
      <c r="H51" s="234"/>
      <c r="I51" s="279"/>
      <c r="J51" s="279"/>
      <c r="K51" s="279"/>
      <c r="L51" s="279"/>
      <c r="M51" s="280"/>
    </row>
    <row r="52" spans="1:13" x14ac:dyDescent="0.2">
      <c r="A52" s="237" t="s">
        <v>260</v>
      </c>
      <c r="B52" s="238"/>
      <c r="C52" s="238"/>
      <c r="D52" s="238"/>
      <c r="E52" s="238"/>
      <c r="F52" s="238"/>
      <c r="G52" s="238"/>
      <c r="H52" s="238"/>
      <c r="I52" s="239"/>
      <c r="J52" s="239"/>
      <c r="K52" s="239"/>
      <c r="L52" s="239"/>
      <c r="M52" s="240"/>
    </row>
    <row r="53" spans="1:13" x14ac:dyDescent="0.2">
      <c r="A53" s="281" t="s">
        <v>261</v>
      </c>
      <c r="B53" s="282"/>
      <c r="C53" s="282"/>
      <c r="D53" s="282"/>
      <c r="E53" s="282"/>
      <c r="F53" s="282"/>
      <c r="G53" s="282"/>
      <c r="H53" s="283"/>
      <c r="I53" s="4">
        <v>155</v>
      </c>
      <c r="J53" s="23">
        <v>-62228131</v>
      </c>
      <c r="K53" s="23">
        <v>-62228131</v>
      </c>
      <c r="L53" s="23">
        <v>-18531204</v>
      </c>
      <c r="M53" s="23">
        <v>-18531204</v>
      </c>
    </row>
    <row r="54" spans="1:13" x14ac:dyDescent="0.2">
      <c r="A54" s="281" t="s">
        <v>262</v>
      </c>
      <c r="B54" s="282"/>
      <c r="C54" s="282"/>
      <c r="D54" s="282"/>
      <c r="E54" s="282"/>
      <c r="F54" s="282"/>
      <c r="G54" s="282"/>
      <c r="H54" s="283"/>
      <c r="I54" s="4">
        <v>156</v>
      </c>
      <c r="J54" s="24">
        <v>-399858</v>
      </c>
      <c r="K54" s="24">
        <v>-399858</v>
      </c>
      <c r="L54" s="24">
        <v>-220250</v>
      </c>
      <c r="M54" s="24">
        <v>-220250</v>
      </c>
    </row>
    <row r="55" spans="1:13" x14ac:dyDescent="0.2">
      <c r="A55" s="233" t="s">
        <v>263</v>
      </c>
      <c r="B55" s="234"/>
      <c r="C55" s="234"/>
      <c r="D55" s="234"/>
      <c r="E55" s="234"/>
      <c r="F55" s="234"/>
      <c r="G55" s="234"/>
      <c r="H55" s="234"/>
      <c r="I55" s="279"/>
      <c r="J55" s="279"/>
      <c r="K55" s="279"/>
      <c r="L55" s="279"/>
      <c r="M55" s="280"/>
    </row>
    <row r="56" spans="1:13" x14ac:dyDescent="0.2">
      <c r="A56" s="237" t="s">
        <v>264</v>
      </c>
      <c r="B56" s="238"/>
      <c r="C56" s="238"/>
      <c r="D56" s="238"/>
      <c r="E56" s="238"/>
      <c r="F56" s="238"/>
      <c r="G56" s="238"/>
      <c r="H56" s="258"/>
      <c r="I56" s="32">
        <v>157</v>
      </c>
      <c r="J56" s="92">
        <f>J48</f>
        <v>-62627989</v>
      </c>
      <c r="K56" s="92">
        <f>K48</f>
        <v>-62627989</v>
      </c>
      <c r="L56" s="92">
        <f>L48</f>
        <v>-18751454</v>
      </c>
      <c r="M56" s="92">
        <f>M48</f>
        <v>-18751454</v>
      </c>
    </row>
    <row r="57" spans="1:13" x14ac:dyDescent="0.2">
      <c r="A57" s="244" t="s">
        <v>265</v>
      </c>
      <c r="B57" s="245"/>
      <c r="C57" s="245"/>
      <c r="D57" s="245"/>
      <c r="E57" s="245"/>
      <c r="F57" s="245"/>
      <c r="G57" s="245"/>
      <c r="H57" s="246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">
      <c r="A58" s="244" t="s">
        <v>266</v>
      </c>
      <c r="B58" s="245"/>
      <c r="C58" s="245"/>
      <c r="D58" s="245"/>
      <c r="E58" s="245"/>
      <c r="F58" s="245"/>
      <c r="G58" s="245"/>
      <c r="H58" s="246"/>
      <c r="I58" s="4">
        <v>159</v>
      </c>
      <c r="J58" s="23"/>
      <c r="K58" s="23"/>
      <c r="L58" s="23"/>
      <c r="M58" s="23"/>
    </row>
    <row r="59" spans="1:13" ht="21.6" customHeight="1" x14ac:dyDescent="0.2">
      <c r="A59" s="244" t="s">
        <v>267</v>
      </c>
      <c r="B59" s="245"/>
      <c r="C59" s="245"/>
      <c r="D59" s="245"/>
      <c r="E59" s="245"/>
      <c r="F59" s="245"/>
      <c r="G59" s="245"/>
      <c r="H59" s="246"/>
      <c r="I59" s="4">
        <v>160</v>
      </c>
      <c r="J59" s="23"/>
      <c r="K59" s="23"/>
      <c r="L59" s="23"/>
      <c r="M59" s="23"/>
    </row>
    <row r="60" spans="1:13" ht="21.6" customHeight="1" x14ac:dyDescent="0.2">
      <c r="A60" s="244" t="s">
        <v>268</v>
      </c>
      <c r="B60" s="245"/>
      <c r="C60" s="245"/>
      <c r="D60" s="245"/>
      <c r="E60" s="245"/>
      <c r="F60" s="245"/>
      <c r="G60" s="245"/>
      <c r="H60" s="246"/>
      <c r="I60" s="4">
        <v>161</v>
      </c>
      <c r="J60" s="23"/>
      <c r="K60" s="23"/>
      <c r="L60" s="23"/>
      <c r="M60" s="23"/>
    </row>
    <row r="61" spans="1:13" x14ac:dyDescent="0.2">
      <c r="A61" s="244" t="s">
        <v>269</v>
      </c>
      <c r="B61" s="245"/>
      <c r="C61" s="245"/>
      <c r="D61" s="245"/>
      <c r="E61" s="245"/>
      <c r="F61" s="245"/>
      <c r="G61" s="245"/>
      <c r="H61" s="246"/>
      <c r="I61" s="4">
        <v>162</v>
      </c>
      <c r="J61" s="23"/>
      <c r="K61" s="23"/>
      <c r="L61" s="23"/>
      <c r="M61" s="23"/>
    </row>
    <row r="62" spans="1:13" x14ac:dyDescent="0.2">
      <c r="A62" s="244" t="s">
        <v>270</v>
      </c>
      <c r="B62" s="245"/>
      <c r="C62" s="245"/>
      <c r="D62" s="245"/>
      <c r="E62" s="245"/>
      <c r="F62" s="245"/>
      <c r="G62" s="245"/>
      <c r="H62" s="246"/>
      <c r="I62" s="4">
        <v>163</v>
      </c>
      <c r="J62" s="23"/>
      <c r="K62" s="23"/>
      <c r="L62" s="23"/>
      <c r="M62" s="23"/>
    </row>
    <row r="63" spans="1:13" x14ac:dyDescent="0.2">
      <c r="A63" s="244" t="s">
        <v>271</v>
      </c>
      <c r="B63" s="245"/>
      <c r="C63" s="245"/>
      <c r="D63" s="245"/>
      <c r="E63" s="245"/>
      <c r="F63" s="245"/>
      <c r="G63" s="245"/>
      <c r="H63" s="246"/>
      <c r="I63" s="4">
        <v>164</v>
      </c>
      <c r="J63" s="23"/>
      <c r="K63" s="23"/>
      <c r="L63" s="23"/>
      <c r="M63" s="23"/>
    </row>
    <row r="64" spans="1:13" x14ac:dyDescent="0.2">
      <c r="A64" s="244" t="s">
        <v>272</v>
      </c>
      <c r="B64" s="245"/>
      <c r="C64" s="245"/>
      <c r="D64" s="245"/>
      <c r="E64" s="245"/>
      <c r="F64" s="245"/>
      <c r="G64" s="245"/>
      <c r="H64" s="246"/>
      <c r="I64" s="4">
        <v>165</v>
      </c>
      <c r="J64" s="23"/>
      <c r="K64" s="23"/>
      <c r="L64" s="23"/>
      <c r="M64" s="23"/>
    </row>
    <row r="65" spans="1:13" ht="16.149999999999999" customHeight="1" x14ac:dyDescent="0.2">
      <c r="A65" s="244" t="s">
        <v>274</v>
      </c>
      <c r="B65" s="245"/>
      <c r="C65" s="245"/>
      <c r="D65" s="245"/>
      <c r="E65" s="245"/>
      <c r="F65" s="245"/>
      <c r="G65" s="245"/>
      <c r="H65" s="246"/>
      <c r="I65" s="4">
        <v>166</v>
      </c>
      <c r="J65" s="23"/>
      <c r="K65" s="23"/>
      <c r="L65" s="23"/>
      <c r="M65" s="23"/>
    </row>
    <row r="66" spans="1:13" ht="26.45" customHeight="1" x14ac:dyDescent="0.2">
      <c r="A66" s="244" t="s">
        <v>275</v>
      </c>
      <c r="B66" s="245"/>
      <c r="C66" s="245"/>
      <c r="D66" s="245"/>
      <c r="E66" s="245"/>
      <c r="F66" s="245"/>
      <c r="G66" s="245"/>
      <c r="H66" s="246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">
      <c r="A67" s="244" t="s">
        <v>276</v>
      </c>
      <c r="B67" s="245"/>
      <c r="C67" s="245"/>
      <c r="D67" s="245"/>
      <c r="E67" s="245"/>
      <c r="F67" s="245"/>
      <c r="G67" s="245"/>
      <c r="H67" s="246"/>
      <c r="I67" s="4">
        <v>168</v>
      </c>
      <c r="J67" s="93">
        <f>J56+J66</f>
        <v>-62627989</v>
      </c>
      <c r="K67" s="93">
        <f>K56+K66</f>
        <v>-62627989</v>
      </c>
      <c r="L67" s="93">
        <f>L56+L66</f>
        <v>-18751454</v>
      </c>
      <c r="M67" s="93">
        <f>M56+M66</f>
        <v>-18751454</v>
      </c>
    </row>
    <row r="68" spans="1:13" ht="21.6" customHeight="1" x14ac:dyDescent="0.2">
      <c r="A68" s="233" t="s">
        <v>273</v>
      </c>
      <c r="B68" s="234"/>
      <c r="C68" s="234"/>
      <c r="D68" s="234"/>
      <c r="E68" s="234"/>
      <c r="F68" s="234"/>
      <c r="G68" s="234"/>
      <c r="H68" s="234"/>
      <c r="I68" s="279"/>
      <c r="J68" s="279"/>
      <c r="K68" s="279"/>
      <c r="L68" s="279"/>
      <c r="M68" s="280"/>
    </row>
    <row r="69" spans="1:13" x14ac:dyDescent="0.2">
      <c r="A69" s="237" t="s">
        <v>277</v>
      </c>
      <c r="B69" s="238"/>
      <c r="C69" s="238"/>
      <c r="D69" s="238"/>
      <c r="E69" s="238"/>
      <c r="F69" s="238"/>
      <c r="G69" s="238"/>
      <c r="H69" s="238"/>
      <c r="I69" s="239"/>
      <c r="J69" s="239"/>
      <c r="K69" s="239"/>
      <c r="L69" s="239"/>
      <c r="M69" s="240"/>
    </row>
    <row r="70" spans="1:13" x14ac:dyDescent="0.2">
      <c r="A70" s="281" t="s">
        <v>261</v>
      </c>
      <c r="B70" s="282"/>
      <c r="C70" s="282"/>
      <c r="D70" s="282"/>
      <c r="E70" s="282"/>
      <c r="F70" s="282"/>
      <c r="G70" s="282"/>
      <c r="H70" s="283"/>
      <c r="I70" s="4">
        <v>169</v>
      </c>
      <c r="J70" s="23">
        <v>-62228131</v>
      </c>
      <c r="K70" s="23">
        <v>-62228131</v>
      </c>
      <c r="L70" s="23">
        <v>-18531204</v>
      </c>
      <c r="M70" s="23">
        <v>-18531204</v>
      </c>
    </row>
    <row r="71" spans="1:13" x14ac:dyDescent="0.2">
      <c r="A71" s="284" t="s">
        <v>262</v>
      </c>
      <c r="B71" s="285"/>
      <c r="C71" s="285"/>
      <c r="D71" s="285"/>
      <c r="E71" s="285"/>
      <c r="F71" s="285"/>
      <c r="G71" s="285"/>
      <c r="H71" s="286"/>
      <c r="I71" s="7">
        <v>170</v>
      </c>
      <c r="J71" s="24">
        <v>-399858</v>
      </c>
      <c r="K71" s="24">
        <v>-399858</v>
      </c>
      <c r="L71" s="24">
        <v>-220250</v>
      </c>
      <c r="M71" s="24">
        <v>-220250</v>
      </c>
    </row>
  </sheetData>
  <mergeCells count="74">
    <mergeCell ref="A1:K1"/>
    <mergeCell ref="M1:M2"/>
    <mergeCell ref="A2:K2"/>
    <mergeCell ref="A3:M3"/>
    <mergeCell ref="A4:H4"/>
    <mergeCell ref="J4:K4"/>
    <mergeCell ref="L4:M4"/>
    <mergeCell ref="A29:H29"/>
    <mergeCell ref="A5:H5"/>
    <mergeCell ref="A15:H15"/>
    <mergeCell ref="A16:H16"/>
    <mergeCell ref="A6:H6"/>
    <mergeCell ref="A7:H7"/>
    <mergeCell ref="A8:H8"/>
    <mergeCell ref="A9:H9"/>
    <mergeCell ref="A10:H10"/>
    <mergeCell ref="A11:H11"/>
    <mergeCell ref="A12:H12"/>
    <mergeCell ref="A13:H13"/>
    <mergeCell ref="A45:H45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56:H56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70:H70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64:H64"/>
    <mergeCell ref="A49:H49"/>
    <mergeCell ref="A50:H50"/>
    <mergeCell ref="A51:M51"/>
    <mergeCell ref="A52:M52"/>
    <mergeCell ref="A57:H57"/>
    <mergeCell ref="A58:H58"/>
    <mergeCell ref="A59:H59"/>
    <mergeCell ref="A60:H60"/>
    <mergeCell ref="A61:H61"/>
    <mergeCell ref="A53:H53"/>
    <mergeCell ref="A54:H54"/>
    <mergeCell ref="A55:M5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8:J65 J53:M54 J47:M47 J57:M57 L56 K58 L58:L65 J66:M67 J56 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ageMargins left="0.75" right="0.75" top="1" bottom="1" header="0.5" footer="0.5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K2"/>
    </sheetView>
  </sheetViews>
  <sheetFormatPr defaultRowHeight="12.75" x14ac:dyDescent="0.2"/>
  <cols>
    <col min="8" max="8" width="4.42578125" customWidth="1"/>
    <col min="10" max="11" width="10" bestFit="1" customWidth="1"/>
  </cols>
  <sheetData>
    <row r="1" spans="1:11" ht="23.25" customHeight="1" x14ac:dyDescent="0.2">
      <c r="A1" s="300" t="s">
        <v>164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3.15" customHeight="1" x14ac:dyDescent="0.2">
      <c r="A2" s="301" t="s">
        <v>412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x14ac:dyDescent="0.2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">
      <c r="A4" s="266" t="s">
        <v>396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 x14ac:dyDescent="0.25">
      <c r="A5" s="302" t="s">
        <v>283</v>
      </c>
      <c r="B5" s="302"/>
      <c r="C5" s="302"/>
      <c r="D5" s="302"/>
      <c r="E5" s="302"/>
      <c r="F5" s="302"/>
      <c r="G5" s="302"/>
      <c r="H5" s="302"/>
      <c r="I5" s="150" t="s">
        <v>279</v>
      </c>
      <c r="J5" s="151" t="s">
        <v>143</v>
      </c>
      <c r="K5" s="151" t="s">
        <v>281</v>
      </c>
    </row>
    <row r="6" spans="1:11" x14ac:dyDescent="0.2">
      <c r="A6" s="303">
        <v>1</v>
      </c>
      <c r="B6" s="303"/>
      <c r="C6" s="303"/>
      <c r="D6" s="303"/>
      <c r="E6" s="303"/>
      <c r="F6" s="303"/>
      <c r="G6" s="303"/>
      <c r="H6" s="303"/>
      <c r="I6" s="152">
        <v>2</v>
      </c>
      <c r="J6" s="153" t="s">
        <v>97</v>
      </c>
      <c r="K6" s="153" t="s">
        <v>98</v>
      </c>
    </row>
    <row r="7" spans="1:11" x14ac:dyDescent="0.2">
      <c r="A7" s="233" t="s">
        <v>165</v>
      </c>
      <c r="B7" s="234"/>
      <c r="C7" s="234"/>
      <c r="D7" s="234"/>
      <c r="E7" s="234"/>
      <c r="F7" s="234"/>
      <c r="G7" s="234"/>
      <c r="H7" s="234"/>
      <c r="I7" s="294"/>
      <c r="J7" s="294"/>
      <c r="K7" s="295"/>
    </row>
    <row r="8" spans="1:11" x14ac:dyDescent="0.2">
      <c r="A8" s="241" t="s">
        <v>166</v>
      </c>
      <c r="B8" s="242"/>
      <c r="C8" s="242"/>
      <c r="D8" s="242"/>
      <c r="E8" s="242"/>
      <c r="F8" s="242"/>
      <c r="G8" s="242"/>
      <c r="H8" s="242"/>
      <c r="I8" s="4">
        <v>1</v>
      </c>
      <c r="J8" s="23">
        <v>505105957</v>
      </c>
      <c r="K8" s="23">
        <v>707793246</v>
      </c>
    </row>
    <row r="9" spans="1:11" x14ac:dyDescent="0.2">
      <c r="A9" s="241" t="s">
        <v>167</v>
      </c>
      <c r="B9" s="242"/>
      <c r="C9" s="242"/>
      <c r="D9" s="242"/>
      <c r="E9" s="242"/>
      <c r="F9" s="242"/>
      <c r="G9" s="242"/>
      <c r="H9" s="242"/>
      <c r="I9" s="4">
        <v>2</v>
      </c>
      <c r="J9" s="23"/>
      <c r="K9" s="23"/>
    </row>
    <row r="10" spans="1:11" x14ac:dyDescent="0.2">
      <c r="A10" s="241" t="s">
        <v>168</v>
      </c>
      <c r="B10" s="242"/>
      <c r="C10" s="242"/>
      <c r="D10" s="242"/>
      <c r="E10" s="242"/>
      <c r="F10" s="242"/>
      <c r="G10" s="242"/>
      <c r="H10" s="242"/>
      <c r="I10" s="4">
        <v>3</v>
      </c>
      <c r="J10" s="23">
        <v>1188754</v>
      </c>
      <c r="K10" s="23">
        <v>1778283</v>
      </c>
    </row>
    <row r="11" spans="1:11" x14ac:dyDescent="0.2">
      <c r="A11" s="241" t="s">
        <v>169</v>
      </c>
      <c r="B11" s="242"/>
      <c r="C11" s="242"/>
      <c r="D11" s="242"/>
      <c r="E11" s="242"/>
      <c r="F11" s="242"/>
      <c r="G11" s="242"/>
      <c r="H11" s="242"/>
      <c r="I11" s="4">
        <v>4</v>
      </c>
      <c r="J11" s="23">
        <v>67944206</v>
      </c>
      <c r="K11" s="23">
        <v>58517724</v>
      </c>
    </row>
    <row r="12" spans="1:11" x14ac:dyDescent="0.2">
      <c r="A12" s="241" t="s">
        <v>170</v>
      </c>
      <c r="B12" s="242"/>
      <c r="C12" s="242"/>
      <c r="D12" s="242"/>
      <c r="E12" s="242"/>
      <c r="F12" s="242"/>
      <c r="G12" s="242"/>
      <c r="H12" s="242"/>
      <c r="I12" s="4">
        <v>5</v>
      </c>
      <c r="J12" s="23">
        <v>501720</v>
      </c>
      <c r="K12" s="23">
        <v>629687</v>
      </c>
    </row>
    <row r="13" spans="1:11" x14ac:dyDescent="0.2">
      <c r="A13" s="244" t="s">
        <v>171</v>
      </c>
      <c r="B13" s="245"/>
      <c r="C13" s="245"/>
      <c r="D13" s="245"/>
      <c r="E13" s="245"/>
      <c r="F13" s="245"/>
      <c r="G13" s="245"/>
      <c r="H13" s="245"/>
      <c r="I13" s="4">
        <v>6</v>
      </c>
      <c r="J13" s="88">
        <f>SUM(J8:J12)</f>
        <v>574740637</v>
      </c>
      <c r="K13" s="88">
        <f>SUM(K8:K12)</f>
        <v>768718940</v>
      </c>
    </row>
    <row r="14" spans="1:11" x14ac:dyDescent="0.2">
      <c r="A14" s="241" t="s">
        <v>172</v>
      </c>
      <c r="B14" s="242"/>
      <c r="C14" s="242"/>
      <c r="D14" s="242"/>
      <c r="E14" s="242"/>
      <c r="F14" s="242"/>
      <c r="G14" s="242"/>
      <c r="H14" s="242"/>
      <c r="I14" s="4">
        <v>7</v>
      </c>
      <c r="J14" s="23">
        <v>497643794</v>
      </c>
      <c r="K14" s="23">
        <f>510488375-1017197</f>
        <v>509471178</v>
      </c>
    </row>
    <row r="15" spans="1:11" x14ac:dyDescent="0.2">
      <c r="A15" s="241" t="s">
        <v>173</v>
      </c>
      <c r="B15" s="242"/>
      <c r="C15" s="242"/>
      <c r="D15" s="242"/>
      <c r="E15" s="242"/>
      <c r="F15" s="242"/>
      <c r="G15" s="242"/>
      <c r="H15" s="242"/>
      <c r="I15" s="4">
        <v>8</v>
      </c>
      <c r="J15" s="23">
        <v>59620725</v>
      </c>
      <c r="K15" s="23">
        <v>49014956</v>
      </c>
    </row>
    <row r="16" spans="1:11" x14ac:dyDescent="0.2">
      <c r="A16" s="241" t="s">
        <v>174</v>
      </c>
      <c r="B16" s="242"/>
      <c r="C16" s="242"/>
      <c r="D16" s="242"/>
      <c r="E16" s="242"/>
      <c r="F16" s="242"/>
      <c r="G16" s="242"/>
      <c r="H16" s="242"/>
      <c r="I16" s="4">
        <v>9</v>
      </c>
      <c r="J16" s="23">
        <v>3547527</v>
      </c>
      <c r="K16" s="23">
        <v>2428490</v>
      </c>
    </row>
    <row r="17" spans="1:11" x14ac:dyDescent="0.2">
      <c r="A17" s="241" t="s">
        <v>176</v>
      </c>
      <c r="B17" s="242"/>
      <c r="C17" s="242"/>
      <c r="D17" s="242"/>
      <c r="E17" s="242"/>
      <c r="F17" s="242"/>
      <c r="G17" s="242"/>
      <c r="H17" s="242"/>
      <c r="I17" s="4">
        <v>10</v>
      </c>
      <c r="J17" s="23">
        <v>7168813</v>
      </c>
      <c r="K17" s="23">
        <v>7934016</v>
      </c>
    </row>
    <row r="18" spans="1:11" x14ac:dyDescent="0.2">
      <c r="A18" s="241" t="s">
        <v>175</v>
      </c>
      <c r="B18" s="242"/>
      <c r="C18" s="242"/>
      <c r="D18" s="242"/>
      <c r="E18" s="242"/>
      <c r="F18" s="242"/>
      <c r="G18" s="242"/>
      <c r="H18" s="242"/>
      <c r="I18" s="4">
        <v>11</v>
      </c>
      <c r="J18" s="23">
        <v>25959803</v>
      </c>
      <c r="K18" s="23">
        <v>29651389</v>
      </c>
    </row>
    <row r="19" spans="1:11" x14ac:dyDescent="0.2">
      <c r="A19" s="241" t="s">
        <v>177</v>
      </c>
      <c r="B19" s="242"/>
      <c r="C19" s="242"/>
      <c r="D19" s="242"/>
      <c r="E19" s="242"/>
      <c r="F19" s="242"/>
      <c r="G19" s="242"/>
      <c r="H19" s="242"/>
      <c r="I19" s="4">
        <v>12</v>
      </c>
      <c r="J19" s="23">
        <v>1946901</v>
      </c>
      <c r="K19" s="23">
        <v>1086654</v>
      </c>
    </row>
    <row r="20" spans="1:11" x14ac:dyDescent="0.2">
      <c r="A20" s="244" t="s">
        <v>178</v>
      </c>
      <c r="B20" s="245"/>
      <c r="C20" s="245"/>
      <c r="D20" s="245"/>
      <c r="E20" s="245"/>
      <c r="F20" s="245"/>
      <c r="G20" s="245"/>
      <c r="H20" s="245"/>
      <c r="I20" s="4">
        <v>13</v>
      </c>
      <c r="J20" s="88">
        <f>SUM(J14:J19)</f>
        <v>595887563</v>
      </c>
      <c r="K20" s="88">
        <f>SUM(K14:K19)</f>
        <v>599586683</v>
      </c>
    </row>
    <row r="21" spans="1:11" ht="23.45" customHeight="1" x14ac:dyDescent="0.2">
      <c r="A21" s="244" t="s">
        <v>179</v>
      </c>
      <c r="B21" s="296"/>
      <c r="C21" s="296"/>
      <c r="D21" s="296"/>
      <c r="E21" s="296"/>
      <c r="F21" s="296"/>
      <c r="G21" s="296"/>
      <c r="H21" s="297"/>
      <c r="I21" s="4">
        <v>14</v>
      </c>
      <c r="J21" s="88">
        <f>IF(J13&gt;J20,J13-J20,0)</f>
        <v>0</v>
      </c>
      <c r="K21" s="88">
        <f>IF(K13&gt;K20,K13-K20,0)</f>
        <v>169132257</v>
      </c>
    </row>
    <row r="22" spans="1:11" ht="23.45" customHeight="1" x14ac:dyDescent="0.2">
      <c r="A22" s="253" t="s">
        <v>180</v>
      </c>
      <c r="B22" s="298"/>
      <c r="C22" s="298"/>
      <c r="D22" s="298"/>
      <c r="E22" s="298"/>
      <c r="F22" s="298"/>
      <c r="G22" s="298"/>
      <c r="H22" s="299"/>
      <c r="I22" s="4">
        <v>15</v>
      </c>
      <c r="J22" s="88">
        <f>IF(J20&gt;J13,J20-J13,0)</f>
        <v>21146926</v>
      </c>
      <c r="K22" s="88">
        <f>IF(K20&gt;K13,K20-K13,0)</f>
        <v>0</v>
      </c>
    </row>
    <row r="23" spans="1:11" x14ac:dyDescent="0.2">
      <c r="A23" s="233" t="s">
        <v>181</v>
      </c>
      <c r="B23" s="234"/>
      <c r="C23" s="234"/>
      <c r="D23" s="234"/>
      <c r="E23" s="234"/>
      <c r="F23" s="234"/>
      <c r="G23" s="234"/>
      <c r="H23" s="234"/>
      <c r="I23" s="294"/>
      <c r="J23" s="294"/>
      <c r="K23" s="295"/>
    </row>
    <row r="24" spans="1:11" x14ac:dyDescent="0.2">
      <c r="A24" s="241" t="s">
        <v>182</v>
      </c>
      <c r="B24" s="242"/>
      <c r="C24" s="242"/>
      <c r="D24" s="242"/>
      <c r="E24" s="242"/>
      <c r="F24" s="242"/>
      <c r="G24" s="242"/>
      <c r="H24" s="242"/>
      <c r="I24" s="4">
        <v>16</v>
      </c>
      <c r="J24" s="23">
        <v>10469</v>
      </c>
      <c r="K24" s="23"/>
    </row>
    <row r="25" spans="1:11" x14ac:dyDescent="0.2">
      <c r="A25" s="241" t="s">
        <v>183</v>
      </c>
      <c r="B25" s="242"/>
      <c r="C25" s="242"/>
      <c r="D25" s="242"/>
      <c r="E25" s="242"/>
      <c r="F25" s="242"/>
      <c r="G25" s="242"/>
      <c r="H25" s="242"/>
      <c r="I25" s="4">
        <v>17</v>
      </c>
      <c r="J25" s="23"/>
      <c r="K25" s="23"/>
    </row>
    <row r="26" spans="1:11" x14ac:dyDescent="0.2">
      <c r="A26" s="241" t="s">
        <v>184</v>
      </c>
      <c r="B26" s="242"/>
      <c r="C26" s="242"/>
      <c r="D26" s="242"/>
      <c r="E26" s="242"/>
      <c r="F26" s="242"/>
      <c r="G26" s="242"/>
      <c r="H26" s="242"/>
      <c r="I26" s="4">
        <v>18</v>
      </c>
      <c r="J26" s="23"/>
      <c r="K26" s="23"/>
    </row>
    <row r="27" spans="1:11" x14ac:dyDescent="0.2">
      <c r="A27" s="241" t="s">
        <v>185</v>
      </c>
      <c r="B27" s="242"/>
      <c r="C27" s="242"/>
      <c r="D27" s="242"/>
      <c r="E27" s="242"/>
      <c r="F27" s="242"/>
      <c r="G27" s="242"/>
      <c r="H27" s="242"/>
      <c r="I27" s="4">
        <v>19</v>
      </c>
      <c r="J27" s="23"/>
      <c r="K27" s="23"/>
    </row>
    <row r="28" spans="1:11" x14ac:dyDescent="0.2">
      <c r="A28" s="241" t="s">
        <v>186</v>
      </c>
      <c r="B28" s="242"/>
      <c r="C28" s="242"/>
      <c r="D28" s="242"/>
      <c r="E28" s="242"/>
      <c r="F28" s="242"/>
      <c r="G28" s="242"/>
      <c r="H28" s="242"/>
      <c r="I28" s="4">
        <v>20</v>
      </c>
      <c r="J28" s="23">
        <v>10039376</v>
      </c>
      <c r="K28" s="23"/>
    </row>
    <row r="29" spans="1:11" x14ac:dyDescent="0.2">
      <c r="A29" s="244" t="s">
        <v>187</v>
      </c>
      <c r="B29" s="245"/>
      <c r="C29" s="245"/>
      <c r="D29" s="245"/>
      <c r="E29" s="245"/>
      <c r="F29" s="245"/>
      <c r="G29" s="245"/>
      <c r="H29" s="245"/>
      <c r="I29" s="4">
        <v>21</v>
      </c>
      <c r="J29" s="88">
        <f>SUM(J24:J28)</f>
        <v>10049845</v>
      </c>
      <c r="K29" s="88">
        <f>SUM(K24:K28)</f>
        <v>0</v>
      </c>
    </row>
    <row r="30" spans="1:11" x14ac:dyDescent="0.2">
      <c r="A30" s="241" t="s">
        <v>188</v>
      </c>
      <c r="B30" s="242"/>
      <c r="C30" s="242"/>
      <c r="D30" s="242"/>
      <c r="E30" s="242"/>
      <c r="F30" s="242"/>
      <c r="G30" s="242"/>
      <c r="H30" s="242"/>
      <c r="I30" s="4">
        <v>22</v>
      </c>
      <c r="J30" s="23">
        <v>14983873</v>
      </c>
      <c r="K30" s="23">
        <v>19625170</v>
      </c>
    </row>
    <row r="31" spans="1:11" x14ac:dyDescent="0.2">
      <c r="A31" s="241" t="s">
        <v>189</v>
      </c>
      <c r="B31" s="242"/>
      <c r="C31" s="242"/>
      <c r="D31" s="242"/>
      <c r="E31" s="242"/>
      <c r="F31" s="242"/>
      <c r="G31" s="242"/>
      <c r="H31" s="242"/>
      <c r="I31" s="4">
        <v>23</v>
      </c>
      <c r="J31" s="23"/>
      <c r="K31" s="23"/>
    </row>
    <row r="32" spans="1:11" x14ac:dyDescent="0.2">
      <c r="A32" s="241" t="s">
        <v>190</v>
      </c>
      <c r="B32" s="242"/>
      <c r="C32" s="242"/>
      <c r="D32" s="242"/>
      <c r="E32" s="242"/>
      <c r="F32" s="242"/>
      <c r="G32" s="242"/>
      <c r="H32" s="242"/>
      <c r="I32" s="4">
        <v>24</v>
      </c>
      <c r="J32" s="23"/>
      <c r="K32" s="23"/>
    </row>
    <row r="33" spans="1:11" x14ac:dyDescent="0.2">
      <c r="A33" s="244" t="s">
        <v>191</v>
      </c>
      <c r="B33" s="245"/>
      <c r="C33" s="245"/>
      <c r="D33" s="245"/>
      <c r="E33" s="245"/>
      <c r="F33" s="245"/>
      <c r="G33" s="245"/>
      <c r="H33" s="245"/>
      <c r="I33" s="4">
        <v>25</v>
      </c>
      <c r="J33" s="88">
        <f>SUM(J30:J32)</f>
        <v>14983873</v>
      </c>
      <c r="K33" s="88">
        <f>SUM(K30:K32)</f>
        <v>19625170</v>
      </c>
    </row>
    <row r="34" spans="1:11" ht="23.45" customHeight="1" x14ac:dyDescent="0.2">
      <c r="A34" s="244" t="s">
        <v>192</v>
      </c>
      <c r="B34" s="245"/>
      <c r="C34" s="245"/>
      <c r="D34" s="245"/>
      <c r="E34" s="245"/>
      <c r="F34" s="245"/>
      <c r="G34" s="245"/>
      <c r="H34" s="245"/>
      <c r="I34" s="4">
        <v>26</v>
      </c>
      <c r="J34" s="88">
        <f>IF(J29&gt;J33,J29-J33,0)</f>
        <v>0</v>
      </c>
      <c r="K34" s="88">
        <f>IF(K29&gt;K33,K29-K33,0)</f>
        <v>0</v>
      </c>
    </row>
    <row r="35" spans="1:11" ht="23.45" customHeight="1" x14ac:dyDescent="0.2">
      <c r="A35" s="244" t="s">
        <v>193</v>
      </c>
      <c r="B35" s="245"/>
      <c r="C35" s="245"/>
      <c r="D35" s="245"/>
      <c r="E35" s="245"/>
      <c r="F35" s="245"/>
      <c r="G35" s="245"/>
      <c r="H35" s="245"/>
      <c r="I35" s="4">
        <v>27</v>
      </c>
      <c r="J35" s="88">
        <f>IF(J33&gt;J29,J33-J29,0)</f>
        <v>4934028</v>
      </c>
      <c r="K35" s="88">
        <f>IF(K33&gt;K29,K33-K29,0)</f>
        <v>19625170</v>
      </c>
    </row>
    <row r="36" spans="1:11" x14ac:dyDescent="0.2">
      <c r="A36" s="233" t="s">
        <v>194</v>
      </c>
      <c r="B36" s="234"/>
      <c r="C36" s="234"/>
      <c r="D36" s="234"/>
      <c r="E36" s="234"/>
      <c r="F36" s="234"/>
      <c r="G36" s="234"/>
      <c r="H36" s="234"/>
      <c r="I36" s="294">
        <v>0</v>
      </c>
      <c r="J36" s="294"/>
      <c r="K36" s="295"/>
    </row>
    <row r="37" spans="1:11" x14ac:dyDescent="0.2">
      <c r="A37" s="241" t="s">
        <v>195</v>
      </c>
      <c r="B37" s="242"/>
      <c r="C37" s="242"/>
      <c r="D37" s="242"/>
      <c r="E37" s="242"/>
      <c r="F37" s="242"/>
      <c r="G37" s="242"/>
      <c r="H37" s="242"/>
      <c r="I37" s="4">
        <v>28</v>
      </c>
      <c r="J37" s="23"/>
      <c r="K37" s="23"/>
    </row>
    <row r="38" spans="1:11" x14ac:dyDescent="0.2">
      <c r="A38" s="241" t="s">
        <v>196</v>
      </c>
      <c r="B38" s="242"/>
      <c r="C38" s="242"/>
      <c r="D38" s="242"/>
      <c r="E38" s="242"/>
      <c r="F38" s="242"/>
      <c r="G38" s="242"/>
      <c r="H38" s="242"/>
      <c r="I38" s="4">
        <v>29</v>
      </c>
      <c r="J38" s="23">
        <v>432000000</v>
      </c>
      <c r="K38" s="23"/>
    </row>
    <row r="39" spans="1:11" x14ac:dyDescent="0.2">
      <c r="A39" s="241" t="s">
        <v>197</v>
      </c>
      <c r="B39" s="242"/>
      <c r="C39" s="242"/>
      <c r="D39" s="242"/>
      <c r="E39" s="242"/>
      <c r="F39" s="242"/>
      <c r="G39" s="242"/>
      <c r="H39" s="242"/>
      <c r="I39" s="4">
        <v>30</v>
      </c>
      <c r="J39" s="23">
        <v>132381406</v>
      </c>
      <c r="K39" s="23">
        <v>19941890</v>
      </c>
    </row>
    <row r="40" spans="1:11" x14ac:dyDescent="0.2">
      <c r="A40" s="244" t="s">
        <v>198</v>
      </c>
      <c r="B40" s="245"/>
      <c r="C40" s="245"/>
      <c r="D40" s="245"/>
      <c r="E40" s="245"/>
      <c r="F40" s="245"/>
      <c r="G40" s="245"/>
      <c r="H40" s="245"/>
      <c r="I40" s="4">
        <v>31</v>
      </c>
      <c r="J40" s="88">
        <f>SUM(J37:J39)</f>
        <v>564381406</v>
      </c>
      <c r="K40" s="88">
        <f>SUM(K37:K39)</f>
        <v>19941890</v>
      </c>
    </row>
    <row r="41" spans="1:11" x14ac:dyDescent="0.2">
      <c r="A41" s="241" t="s">
        <v>199</v>
      </c>
      <c r="B41" s="242"/>
      <c r="C41" s="242"/>
      <c r="D41" s="242"/>
      <c r="E41" s="242"/>
      <c r="F41" s="242"/>
      <c r="G41" s="242"/>
      <c r="H41" s="242"/>
      <c r="I41" s="4">
        <v>32</v>
      </c>
      <c r="J41" s="23">
        <v>502593848</v>
      </c>
      <c r="K41" s="23">
        <v>58032727</v>
      </c>
    </row>
    <row r="42" spans="1:11" x14ac:dyDescent="0.2">
      <c r="A42" s="241" t="s">
        <v>200</v>
      </c>
      <c r="B42" s="242"/>
      <c r="C42" s="242"/>
      <c r="D42" s="242"/>
      <c r="E42" s="242"/>
      <c r="F42" s="242"/>
      <c r="G42" s="242"/>
      <c r="H42" s="242"/>
      <c r="I42" s="4">
        <v>33</v>
      </c>
      <c r="J42" s="23"/>
      <c r="K42" s="23"/>
    </row>
    <row r="43" spans="1:11" x14ac:dyDescent="0.2">
      <c r="A43" s="241" t="s">
        <v>201</v>
      </c>
      <c r="B43" s="242"/>
      <c r="C43" s="242"/>
      <c r="D43" s="242"/>
      <c r="E43" s="242"/>
      <c r="F43" s="242"/>
      <c r="G43" s="242"/>
      <c r="H43" s="242"/>
      <c r="I43" s="4">
        <v>34</v>
      </c>
      <c r="J43" s="23"/>
      <c r="K43" s="23"/>
    </row>
    <row r="44" spans="1:11" x14ac:dyDescent="0.2">
      <c r="A44" s="241" t="s">
        <v>202</v>
      </c>
      <c r="B44" s="242"/>
      <c r="C44" s="242"/>
      <c r="D44" s="242"/>
      <c r="E44" s="242"/>
      <c r="F44" s="242"/>
      <c r="G44" s="242"/>
      <c r="H44" s="242"/>
      <c r="I44" s="4">
        <v>35</v>
      </c>
      <c r="J44" s="23"/>
      <c r="K44" s="23"/>
    </row>
    <row r="45" spans="1:11" x14ac:dyDescent="0.2">
      <c r="A45" s="241" t="s">
        <v>203</v>
      </c>
      <c r="B45" s="242"/>
      <c r="C45" s="242"/>
      <c r="D45" s="242"/>
      <c r="E45" s="242"/>
      <c r="F45" s="242"/>
      <c r="G45" s="242"/>
      <c r="H45" s="242"/>
      <c r="I45" s="4">
        <v>36</v>
      </c>
      <c r="J45" s="23"/>
      <c r="K45" s="23">
        <v>102587042</v>
      </c>
    </row>
    <row r="46" spans="1:11" x14ac:dyDescent="0.2">
      <c r="A46" s="244" t="s">
        <v>204</v>
      </c>
      <c r="B46" s="245"/>
      <c r="C46" s="245"/>
      <c r="D46" s="245"/>
      <c r="E46" s="245"/>
      <c r="F46" s="245"/>
      <c r="G46" s="245"/>
      <c r="H46" s="245"/>
      <c r="I46" s="4">
        <v>37</v>
      </c>
      <c r="J46" s="88">
        <f>SUM(J41:J45)</f>
        <v>502593848</v>
      </c>
      <c r="K46" s="88">
        <f>SUM(K41:K45)</f>
        <v>160619769</v>
      </c>
    </row>
    <row r="47" spans="1:11" ht="23.45" customHeight="1" x14ac:dyDescent="0.2">
      <c r="A47" s="244" t="s">
        <v>205</v>
      </c>
      <c r="B47" s="245"/>
      <c r="C47" s="245"/>
      <c r="D47" s="245"/>
      <c r="E47" s="245"/>
      <c r="F47" s="245"/>
      <c r="G47" s="245"/>
      <c r="H47" s="245"/>
      <c r="I47" s="4">
        <v>38</v>
      </c>
      <c r="J47" s="88">
        <f>IF(J40&gt;J46,J40-J46,0)</f>
        <v>61787558</v>
      </c>
      <c r="K47" s="88">
        <f>IF(K40&gt;K46,K40-K46,0)</f>
        <v>0</v>
      </c>
    </row>
    <row r="48" spans="1:11" ht="23.45" customHeight="1" x14ac:dyDescent="0.2">
      <c r="A48" s="244" t="s">
        <v>206</v>
      </c>
      <c r="B48" s="245"/>
      <c r="C48" s="245"/>
      <c r="D48" s="245"/>
      <c r="E48" s="245"/>
      <c r="F48" s="245"/>
      <c r="G48" s="245"/>
      <c r="H48" s="245"/>
      <c r="I48" s="4">
        <v>39</v>
      </c>
      <c r="J48" s="88">
        <f>IF(J46&gt;J40,J46-J40,0)</f>
        <v>0</v>
      </c>
      <c r="K48" s="88">
        <f>IF(K46&gt;K40,K46-K40,0)</f>
        <v>140677879</v>
      </c>
    </row>
    <row r="49" spans="1:11" x14ac:dyDescent="0.2">
      <c r="A49" s="244" t="s">
        <v>207</v>
      </c>
      <c r="B49" s="245"/>
      <c r="C49" s="245"/>
      <c r="D49" s="245"/>
      <c r="E49" s="245"/>
      <c r="F49" s="245"/>
      <c r="G49" s="245"/>
      <c r="H49" s="245"/>
      <c r="I49" s="4">
        <v>40</v>
      </c>
      <c r="J49" s="88">
        <f>IF(J21-J22+J34-J35+J47-J48&gt;0,J21-J22+J34-J35+J47-J48,0)</f>
        <v>35706604</v>
      </c>
      <c r="K49" s="88">
        <f>IF(K21-K22+K34-K35+K47-K48&gt;0,K21-K22+K34-K35+K47-K48,0)</f>
        <v>8829208</v>
      </c>
    </row>
    <row r="50" spans="1:11" x14ac:dyDescent="0.2">
      <c r="A50" s="244" t="s">
        <v>208</v>
      </c>
      <c r="B50" s="245"/>
      <c r="C50" s="245"/>
      <c r="D50" s="245"/>
      <c r="E50" s="245"/>
      <c r="F50" s="245"/>
      <c r="G50" s="245"/>
      <c r="H50" s="245"/>
      <c r="I50" s="4">
        <v>41</v>
      </c>
      <c r="J50" s="88">
        <f>IF(J22-J21+J35-J34+J48-J47&gt;0,J22-J21+J35-J34+J48-J47,0)</f>
        <v>0</v>
      </c>
      <c r="K50" s="88">
        <f>IF(K22-K21+K35-K34+K48-K47&gt;0,K22-K21+K35-K34+K48-K47,0)</f>
        <v>0</v>
      </c>
    </row>
    <row r="51" spans="1:11" x14ac:dyDescent="0.2">
      <c r="A51" s="244" t="s">
        <v>209</v>
      </c>
      <c r="B51" s="245"/>
      <c r="C51" s="245"/>
      <c r="D51" s="245"/>
      <c r="E51" s="245"/>
      <c r="F51" s="245"/>
      <c r="G51" s="245"/>
      <c r="H51" s="245"/>
      <c r="I51" s="4">
        <v>42</v>
      </c>
      <c r="J51" s="23">
        <v>28433601</v>
      </c>
      <c r="K51" s="23">
        <v>18913750</v>
      </c>
    </row>
    <row r="52" spans="1:11" x14ac:dyDescent="0.2">
      <c r="A52" s="244" t="s">
        <v>210</v>
      </c>
      <c r="B52" s="245"/>
      <c r="C52" s="245"/>
      <c r="D52" s="245"/>
      <c r="E52" s="245"/>
      <c r="F52" s="245"/>
      <c r="G52" s="245"/>
      <c r="H52" s="245"/>
      <c r="I52" s="4">
        <v>43</v>
      </c>
      <c r="J52" s="23">
        <f>J49</f>
        <v>35706604</v>
      </c>
      <c r="K52" s="23">
        <f>K49</f>
        <v>8829208</v>
      </c>
    </row>
    <row r="53" spans="1:11" x14ac:dyDescent="0.2">
      <c r="A53" s="244" t="s">
        <v>211</v>
      </c>
      <c r="B53" s="245"/>
      <c r="C53" s="245"/>
      <c r="D53" s="245"/>
      <c r="E53" s="245"/>
      <c r="F53" s="245"/>
      <c r="G53" s="245"/>
      <c r="H53" s="245"/>
      <c r="I53" s="4">
        <v>44</v>
      </c>
      <c r="J53" s="23"/>
      <c r="K53" s="23"/>
    </row>
    <row r="54" spans="1:11" x14ac:dyDescent="0.2">
      <c r="A54" s="253" t="s">
        <v>212</v>
      </c>
      <c r="B54" s="254"/>
      <c r="C54" s="254"/>
      <c r="D54" s="254"/>
      <c r="E54" s="254"/>
      <c r="F54" s="254"/>
      <c r="G54" s="254"/>
      <c r="H54" s="254"/>
      <c r="I54" s="7">
        <v>45</v>
      </c>
      <c r="J54" s="91">
        <f>J51+J52-J53</f>
        <v>64140205</v>
      </c>
      <c r="K54" s="91">
        <f>K51+K52-K53</f>
        <v>27742958</v>
      </c>
    </row>
    <row r="55" spans="1:11" x14ac:dyDescent="0.2">
      <c r="A55" s="63" t="s">
        <v>213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3">
    <mergeCell ref="A4:K4"/>
    <mergeCell ref="A1:K1"/>
    <mergeCell ref="A2:K2"/>
    <mergeCell ref="A13:H13"/>
    <mergeCell ref="A5:H5"/>
    <mergeCell ref="A6:H6"/>
    <mergeCell ref="A7:K7"/>
    <mergeCell ref="A8:H8"/>
    <mergeCell ref="A14:H14"/>
    <mergeCell ref="A15:H15"/>
    <mergeCell ref="A16:H16"/>
    <mergeCell ref="A9:H9"/>
    <mergeCell ref="A10:H10"/>
    <mergeCell ref="A11:H11"/>
    <mergeCell ref="A12:H12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0:K32 J24:K28 J14:K19 J8:K12 J37:K39 J51:K53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9:K29 J20:K23 J13:K13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40625" defaultRowHeight="12.75" x14ac:dyDescent="0.2"/>
  <cols>
    <col min="1" max="1" width="7.28515625" style="65" customWidth="1"/>
    <col min="2" max="2" width="5.7109375" style="65" customWidth="1"/>
    <col min="3" max="3" width="11" style="65" customWidth="1"/>
    <col min="4" max="4" width="7.140625" style="65" customWidth="1"/>
    <col min="5" max="5" width="10.5703125" style="65" customWidth="1"/>
    <col min="6" max="6" width="7.28515625" style="65" customWidth="1"/>
    <col min="7" max="7" width="9.140625" style="65"/>
    <col min="8" max="8" width="6.28515625" style="65" customWidth="1"/>
    <col min="9" max="9" width="8.28515625" style="65" customWidth="1"/>
    <col min="10" max="10" width="10" style="65" customWidth="1"/>
    <col min="11" max="11" width="10.42578125" style="65" customWidth="1"/>
    <col min="12" max="16384" width="9.140625" style="65"/>
  </cols>
  <sheetData>
    <row r="1" spans="1:12" ht="28.5" customHeight="1" x14ac:dyDescent="0.2">
      <c r="A1" s="315" t="s">
        <v>140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64"/>
    </row>
    <row r="2" spans="1:12" ht="15.75" x14ac:dyDescent="0.2">
      <c r="A2" s="75"/>
      <c r="B2" s="76"/>
      <c r="C2" s="304" t="s">
        <v>141</v>
      </c>
      <c r="D2" s="304"/>
      <c r="E2" s="154">
        <v>42005</v>
      </c>
      <c r="F2" s="77" t="s">
        <v>113</v>
      </c>
      <c r="G2" s="305">
        <v>42094</v>
      </c>
      <c r="H2" s="306"/>
      <c r="I2" s="76"/>
      <c r="J2" s="76"/>
      <c r="K2" s="76"/>
      <c r="L2" s="66"/>
    </row>
    <row r="3" spans="1:12" ht="24.75" thickBot="1" x14ac:dyDescent="0.25">
      <c r="A3" s="307" t="s">
        <v>283</v>
      </c>
      <c r="B3" s="307"/>
      <c r="C3" s="307"/>
      <c r="D3" s="307"/>
      <c r="E3" s="307"/>
      <c r="F3" s="307"/>
      <c r="G3" s="307"/>
      <c r="H3" s="307"/>
      <c r="I3" s="155" t="s">
        <v>142</v>
      </c>
      <c r="J3" s="156" t="s">
        <v>143</v>
      </c>
      <c r="K3" s="156" t="s">
        <v>282</v>
      </c>
    </row>
    <row r="4" spans="1:12" x14ac:dyDescent="0.2">
      <c r="A4" s="308">
        <v>1</v>
      </c>
      <c r="B4" s="308"/>
      <c r="C4" s="308"/>
      <c r="D4" s="308"/>
      <c r="E4" s="308"/>
      <c r="F4" s="308"/>
      <c r="G4" s="308"/>
      <c r="H4" s="308"/>
      <c r="I4" s="158">
        <v>2</v>
      </c>
      <c r="J4" s="157" t="s">
        <v>97</v>
      </c>
      <c r="K4" s="157" t="s">
        <v>98</v>
      </c>
    </row>
    <row r="5" spans="1:12" x14ac:dyDescent="0.2">
      <c r="A5" s="309" t="s">
        <v>144</v>
      </c>
      <c r="B5" s="310"/>
      <c r="C5" s="310"/>
      <c r="D5" s="310"/>
      <c r="E5" s="310"/>
      <c r="F5" s="310"/>
      <c r="G5" s="310"/>
      <c r="H5" s="310"/>
      <c r="I5" s="67">
        <v>1</v>
      </c>
      <c r="J5" s="22">
        <v>133093410</v>
      </c>
      <c r="K5" s="68">
        <v>386135400</v>
      </c>
    </row>
    <row r="6" spans="1:12" x14ac:dyDescent="0.2">
      <c r="A6" s="309" t="s">
        <v>145</v>
      </c>
      <c r="B6" s="310"/>
      <c r="C6" s="310"/>
      <c r="D6" s="310"/>
      <c r="E6" s="310"/>
      <c r="F6" s="310"/>
      <c r="G6" s="310"/>
      <c r="H6" s="310"/>
      <c r="I6" s="67">
        <v>2</v>
      </c>
      <c r="J6" s="23">
        <v>554488994</v>
      </c>
      <c r="K6" s="69">
        <v>300903005</v>
      </c>
    </row>
    <row r="7" spans="1:12" x14ac:dyDescent="0.2">
      <c r="A7" s="309" t="s">
        <v>146</v>
      </c>
      <c r="B7" s="310"/>
      <c r="C7" s="310"/>
      <c r="D7" s="310"/>
      <c r="E7" s="310"/>
      <c r="F7" s="310"/>
      <c r="G7" s="310"/>
      <c r="H7" s="310"/>
      <c r="I7" s="67">
        <v>3</v>
      </c>
      <c r="J7" s="23"/>
      <c r="K7" s="69"/>
    </row>
    <row r="8" spans="1:12" x14ac:dyDescent="0.2">
      <c r="A8" s="309" t="s">
        <v>147</v>
      </c>
      <c r="B8" s="310"/>
      <c r="C8" s="310"/>
      <c r="D8" s="310"/>
      <c r="E8" s="310"/>
      <c r="F8" s="310"/>
      <c r="G8" s="310"/>
      <c r="H8" s="310"/>
      <c r="I8" s="67">
        <v>4</v>
      </c>
      <c r="J8" s="23">
        <v>-879831</v>
      </c>
      <c r="K8" s="69">
        <v>-364441901</v>
      </c>
    </row>
    <row r="9" spans="1:12" x14ac:dyDescent="0.2">
      <c r="A9" s="309" t="s">
        <v>148</v>
      </c>
      <c r="B9" s="310"/>
      <c r="C9" s="310"/>
      <c r="D9" s="310"/>
      <c r="E9" s="310"/>
      <c r="F9" s="310"/>
      <c r="G9" s="310"/>
      <c r="H9" s="310"/>
      <c r="I9" s="67">
        <v>5</v>
      </c>
      <c r="J9" s="23">
        <v>-363732586</v>
      </c>
      <c r="K9" s="69">
        <v>-18751454</v>
      </c>
    </row>
    <row r="10" spans="1:12" x14ac:dyDescent="0.2">
      <c r="A10" s="309" t="s">
        <v>149</v>
      </c>
      <c r="B10" s="310"/>
      <c r="C10" s="310"/>
      <c r="D10" s="310"/>
      <c r="E10" s="310"/>
      <c r="F10" s="310"/>
      <c r="G10" s="310"/>
      <c r="H10" s="310"/>
      <c r="I10" s="67">
        <v>6</v>
      </c>
      <c r="J10" s="23"/>
      <c r="K10" s="69"/>
    </row>
    <row r="11" spans="1:12" x14ac:dyDescent="0.2">
      <c r="A11" s="309" t="s">
        <v>150</v>
      </c>
      <c r="B11" s="310"/>
      <c r="C11" s="310"/>
      <c r="D11" s="310"/>
      <c r="E11" s="310"/>
      <c r="F11" s="310"/>
      <c r="G11" s="310"/>
      <c r="H11" s="310"/>
      <c r="I11" s="67">
        <v>7</v>
      </c>
      <c r="J11" s="23"/>
      <c r="K11" s="69"/>
    </row>
    <row r="12" spans="1:12" x14ac:dyDescent="0.2">
      <c r="A12" s="309" t="s">
        <v>151</v>
      </c>
      <c r="B12" s="310"/>
      <c r="C12" s="310"/>
      <c r="D12" s="310"/>
      <c r="E12" s="310"/>
      <c r="F12" s="310"/>
      <c r="G12" s="310"/>
      <c r="H12" s="310"/>
      <c r="I12" s="67">
        <v>8</v>
      </c>
      <c r="J12" s="23"/>
      <c r="K12" s="69"/>
    </row>
    <row r="13" spans="1:12" x14ac:dyDescent="0.2">
      <c r="A13" s="309" t="s">
        <v>152</v>
      </c>
      <c r="B13" s="310"/>
      <c r="C13" s="310"/>
      <c r="D13" s="310"/>
      <c r="E13" s="310"/>
      <c r="F13" s="310"/>
      <c r="G13" s="310"/>
      <c r="H13" s="310"/>
      <c r="I13" s="67">
        <v>9</v>
      </c>
      <c r="J13" s="23">
        <v>3666109</v>
      </c>
      <c r="K13" s="69">
        <v>3445859</v>
      </c>
    </row>
    <row r="14" spans="1:12" ht="18.600000000000001" customHeight="1" x14ac:dyDescent="0.2">
      <c r="A14" s="311" t="s">
        <v>153</v>
      </c>
      <c r="B14" s="312"/>
      <c r="C14" s="312"/>
      <c r="D14" s="312"/>
      <c r="E14" s="312"/>
      <c r="F14" s="312"/>
      <c r="G14" s="312"/>
      <c r="H14" s="312"/>
      <c r="I14" s="67">
        <v>10</v>
      </c>
      <c r="J14" s="160">
        <f>SUM(J5:J13)</f>
        <v>326636096</v>
      </c>
      <c r="K14" s="160">
        <f>SUM(K5:K13)</f>
        <v>307290909</v>
      </c>
    </row>
    <row r="15" spans="1:12" x14ac:dyDescent="0.2">
      <c r="A15" s="309" t="s">
        <v>154</v>
      </c>
      <c r="B15" s="310"/>
      <c r="C15" s="310"/>
      <c r="D15" s="310"/>
      <c r="E15" s="310"/>
      <c r="F15" s="310"/>
      <c r="G15" s="310"/>
      <c r="H15" s="310"/>
      <c r="I15" s="67">
        <v>11</v>
      </c>
      <c r="J15" s="69"/>
      <c r="K15" s="69"/>
    </row>
    <row r="16" spans="1:12" x14ac:dyDescent="0.2">
      <c r="A16" s="309" t="s">
        <v>155</v>
      </c>
      <c r="B16" s="310"/>
      <c r="C16" s="310"/>
      <c r="D16" s="310"/>
      <c r="E16" s="310"/>
      <c r="F16" s="310"/>
      <c r="G16" s="310"/>
      <c r="H16" s="310"/>
      <c r="I16" s="67">
        <v>12</v>
      </c>
      <c r="J16" s="69"/>
      <c r="K16" s="69"/>
    </row>
    <row r="17" spans="1:11" x14ac:dyDescent="0.2">
      <c r="A17" s="309" t="s">
        <v>156</v>
      </c>
      <c r="B17" s="310"/>
      <c r="C17" s="310"/>
      <c r="D17" s="310"/>
      <c r="E17" s="310"/>
      <c r="F17" s="310"/>
      <c r="G17" s="310"/>
      <c r="H17" s="310"/>
      <c r="I17" s="67">
        <v>13</v>
      </c>
      <c r="J17" s="69"/>
      <c r="K17" s="69"/>
    </row>
    <row r="18" spans="1:11" x14ac:dyDescent="0.2">
      <c r="A18" s="309" t="s">
        <v>157</v>
      </c>
      <c r="B18" s="310"/>
      <c r="C18" s="310"/>
      <c r="D18" s="310"/>
      <c r="E18" s="310"/>
      <c r="F18" s="310"/>
      <c r="G18" s="310"/>
      <c r="H18" s="310"/>
      <c r="I18" s="67">
        <v>14</v>
      </c>
      <c r="J18" s="69"/>
      <c r="K18" s="69"/>
    </row>
    <row r="19" spans="1:11" x14ac:dyDescent="0.2">
      <c r="A19" s="309" t="s">
        <v>158</v>
      </c>
      <c r="B19" s="310"/>
      <c r="C19" s="310"/>
      <c r="D19" s="310"/>
      <c r="E19" s="310"/>
      <c r="F19" s="310"/>
      <c r="G19" s="310"/>
      <c r="H19" s="310"/>
      <c r="I19" s="67">
        <v>15</v>
      </c>
      <c r="J19" s="69"/>
      <c r="K19" s="69"/>
    </row>
    <row r="20" spans="1:11" x14ac:dyDescent="0.2">
      <c r="A20" s="309" t="s">
        <v>159</v>
      </c>
      <c r="B20" s="310"/>
      <c r="C20" s="310"/>
      <c r="D20" s="310"/>
      <c r="E20" s="310"/>
      <c r="F20" s="310"/>
      <c r="G20" s="310"/>
      <c r="H20" s="310"/>
      <c r="I20" s="67">
        <v>16</v>
      </c>
      <c r="J20" s="69"/>
      <c r="K20" s="69"/>
    </row>
    <row r="21" spans="1:11" ht="16.149999999999999" customHeight="1" x14ac:dyDescent="0.2">
      <c r="A21" s="311" t="s">
        <v>160</v>
      </c>
      <c r="B21" s="312"/>
      <c r="C21" s="312"/>
      <c r="D21" s="312"/>
      <c r="E21" s="312"/>
      <c r="F21" s="312"/>
      <c r="G21" s="312"/>
      <c r="H21" s="312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">
      <c r="A22" s="317"/>
      <c r="B22" s="318"/>
      <c r="C22" s="318"/>
      <c r="D22" s="318"/>
      <c r="E22" s="318"/>
      <c r="F22" s="318"/>
      <c r="G22" s="318"/>
      <c r="H22" s="318"/>
      <c r="I22" s="319"/>
      <c r="J22" s="319"/>
      <c r="K22" s="320"/>
    </row>
    <row r="23" spans="1:11" x14ac:dyDescent="0.2">
      <c r="A23" s="321" t="s">
        <v>161</v>
      </c>
      <c r="B23" s="322"/>
      <c r="C23" s="322"/>
      <c r="D23" s="322"/>
      <c r="E23" s="322"/>
      <c r="F23" s="322"/>
      <c r="G23" s="322"/>
      <c r="H23" s="322"/>
      <c r="I23" s="70">
        <v>18</v>
      </c>
      <c r="J23" s="22">
        <f>J14-J24</f>
        <v>322969987</v>
      </c>
      <c r="K23" s="22">
        <f>K14-K24</f>
        <v>303845050</v>
      </c>
    </row>
    <row r="24" spans="1:11" ht="23.25" customHeight="1" x14ac:dyDescent="0.2">
      <c r="A24" s="323" t="s">
        <v>162</v>
      </c>
      <c r="B24" s="324"/>
      <c r="C24" s="324"/>
      <c r="D24" s="324"/>
      <c r="E24" s="324"/>
      <c r="F24" s="324"/>
      <c r="G24" s="324"/>
      <c r="H24" s="324"/>
      <c r="I24" s="71">
        <v>19</v>
      </c>
      <c r="J24" s="164">
        <f>J13</f>
        <v>3666109</v>
      </c>
      <c r="K24" s="164">
        <f>K13</f>
        <v>3445859</v>
      </c>
    </row>
    <row r="25" spans="1:11" ht="30" customHeight="1" x14ac:dyDescent="0.2">
      <c r="A25" s="313" t="s">
        <v>163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5546875" defaultRowHeight="12.75" x14ac:dyDescent="0.2"/>
  <cols>
    <col min="1" max="16384" width="8.85546875" style="81"/>
  </cols>
  <sheetData>
    <row r="1" spans="1:10" x14ac:dyDescent="0.2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325" t="s">
        <v>384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8.4499999999999993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7.45" customHeight="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.75" customHeight="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2.75" customHeight="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2.75" customHeigh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2.75" customHeight="1" x14ac:dyDescent="0.2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2.75" customHeight="1" x14ac:dyDescent="0.2">
      <c r="A9" s="165"/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12.75" customHeight="1" x14ac:dyDescent="0.2">
      <c r="A10" s="165"/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12.75" customHeight="1" x14ac:dyDescent="0.2">
      <c r="A11" s="165"/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 ht="12.75" customHeight="1" x14ac:dyDescent="0.2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2.75" customHeight="1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 customHeight="1" x14ac:dyDescent="0.2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 customHeight="1" x14ac:dyDescent="0.2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2.75" customHeight="1" x14ac:dyDescent="0.2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ht="12.75" customHeight="1" x14ac:dyDescent="0.2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ht="12.75" customHeight="1" x14ac:dyDescent="0.2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 customHeight="1" x14ac:dyDescent="0.2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2.75" customHeight="1" x14ac:dyDescent="0.2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x14ac:dyDescent="0.2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"/>
  </sheetData>
  <mergeCells count="2">
    <mergeCell ref="A2:J2"/>
    <mergeCell ref="A21:J21"/>
  </mergeCells>
  <phoneticPr fontId="3" type="noConversion"/>
  <pageMargins left="0.75" right="0.75" top="0.65" bottom="0.74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grubicb</cp:lastModifiedBy>
  <cp:lastPrinted>2014-04-30T06:53:10Z</cp:lastPrinted>
  <dcterms:created xsi:type="dcterms:W3CDTF">2008-10-17T11:51:54Z</dcterms:created>
  <dcterms:modified xsi:type="dcterms:W3CDTF">2015-04-30T04:47:46Z</dcterms:modified>
</cp:coreProperties>
</file>