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76" yWindow="300" windowWidth="15450" windowHeight="10890" activeTab="0"/>
  </bookViews>
  <sheets>
    <sheet name="OPĆI PODACI" sheetId="1" r:id="rId1"/>
    <sheet name="Bilanca" sheetId="2" r:id="rId2"/>
    <sheet name="RDG" sheetId="3" r:id="rId3"/>
    <sheet name="NT_D" sheetId="4" r:id="rId4"/>
    <sheet name="PK" sheetId="5" r:id="rId5"/>
    <sheet name="Bilješke" sheetId="6" r:id="rId6"/>
  </sheets>
  <definedNames>
    <definedName name="_xlnm.Print_Area" localSheetId="5">'Bilješke'!$A$1:$J$125</definedName>
    <definedName name="_xlnm.Print_Area" localSheetId="0">'OPĆI PODACI'!$A$1:$I$64</definedName>
  </definedNames>
  <calcPr fullCalcOnLoad="1"/>
</workbook>
</file>

<file path=xl/sharedStrings.xml><?xml version="1.0" encoding="utf-8"?>
<sst xmlns="http://schemas.openxmlformats.org/spreadsheetml/2006/main" count="350" uniqueCount="319">
  <si>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</si>
  <si>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</si>
  <si>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</si>
  <si>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</si>
  <si>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</si>
  <si>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</si>
  <si>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</si>
  <si>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</si>
  <si>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</si>
  <si>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</si>
  <si>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</si>
  <si>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</si>
  <si>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</si>
  <si>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</si>
  <si>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</si>
  <si>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</si>
  <si>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</si>
  <si>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</si>
  <si>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</si>
  <si>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</si>
  <si>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</si>
  <si>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</si>
  <si>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</si>
  <si>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</si>
  <si>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</si>
  <si>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</si>
  <si>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</si>
  <si>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</si>
  <si>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</si>
  <si>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</si>
  <si>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 xml:space="preserve">    3. Dobit ili gubitak s osnove ponovnog vrednovanja financijske
         imovine raspoložive za prodaju</t>
  </si>
  <si>
    <t xml:space="preserve">     7. Ostala financijska imovina </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</si>
  <si>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</si>
  <si>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</si>
  <si>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</si>
  <si>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</si>
  <si>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</si>
  <si>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</si>
  <si>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</si>
  <si>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</si>
  <si>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</si>
  <si>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</si>
  <si>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</si>
  <si>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</si>
  <si>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</si>
  <si>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</si>
  <si>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</si>
  <si>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</si>
  <si>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</si>
  <si>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</si>
  <si>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</si>
  <si>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</si>
  <si>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</si>
  <si>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</si>
  <si>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</si>
  <si>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</si>
  <si>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</si>
  <si>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</si>
  <si>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</si>
  <si>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</si>
  <si>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</si>
  <si>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</si>
  <si>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</si>
  <si>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</si>
  <si>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</si>
  <si>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</si>
  <si>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</si>
  <si>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</si>
  <si>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</si>
  <si>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</si>
  <si>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</si>
  <si>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</si>
  <si>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</si>
  <si>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</si>
  <si>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</si>
  <si>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</si>
  <si>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</si>
  <si>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</si>
  <si>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</si>
  <si>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</si>
  <si>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</si>
  <si>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</si>
  <si>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</si>
  <si>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</si>
  <si>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</si>
  <si>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</si>
  <si>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</si>
  <si>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</si>
  <si>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</si>
  <si>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</si>
  <si>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</si>
  <si>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Tekuća godina
(neto)</t>
  </si>
  <si>
    <t xml:space="preserve">   1. Izdaci za razvoj</t>
  </si>
  <si>
    <t xml:space="preserve">   3. Goodwill</t>
  </si>
  <si>
    <t>III. Ukupno novčani primici od investicijskih aktivnosti (016 do 020)</t>
  </si>
  <si>
    <t>DODATAK RDG-u (popunjava poduzetnik koji sastavlja konsolidirani godišnji financijski izvještaj)</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</si>
  <si>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</si>
  <si>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</si>
  <si>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</si>
  <si>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</si>
  <si>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</si>
  <si>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</si>
  <si>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</si>
  <si>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</si>
  <si>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</si>
  <si>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</si>
  <si>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</si>
  <si>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</si>
  <si>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</si>
  <si>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</si>
  <si>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</si>
  <si>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</si>
  <si>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</si>
  <si>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</si>
  <si>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</si>
  <si>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</si>
  <si>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</si>
  <si>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</si>
  <si>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</si>
  <si>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</si>
  <si>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</si>
  <si>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</si>
  <si>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</si>
  <si>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</si>
  <si>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</si>
  <si>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</si>
  <si>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</si>
  <si>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</si>
  <si>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</si>
  <si>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</si>
  <si>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</si>
  <si>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</si>
  <si>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</si>
  <si>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</si>
  <si>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</si>
  <si>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</si>
  <si>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</si>
  <si>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</si>
  <si>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</si>
  <si>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</si>
  <si>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</si>
  <si>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</si>
  <si>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</si>
  <si>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</si>
  <si>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1. Zadržana dobit</t>
  </si>
  <si>
    <t>2. Preneseni gubitak</t>
  </si>
  <si>
    <t>1. Dobit poslovne godine</t>
  </si>
  <si>
    <t>2. Gubitak poslovne godine</t>
  </si>
  <si>
    <t>VII. MANJINSKI INTERES</t>
  </si>
  <si>
    <t xml:space="preserve">   1. Novčani primici od izdavanja vlasničkih i dužničkih financijskih instrumenata</t>
  </si>
  <si>
    <t>* Primici s osnove kamata i dividendi mogu se razvrstati kao i poslovne aktivnosti (MRS 7 Dodatak A)</t>
  </si>
  <si>
    <t>Povećanje  novca i novčanih ekvivalenata</t>
  </si>
  <si>
    <t>Smanjenje novca i novčanih ekvivalenata</t>
  </si>
  <si>
    <t>Novac i novčani ekvivalenti na kraju razdoblja</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</si>
  <si>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</si>
  <si>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</si>
  <si>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</si>
  <si>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</si>
  <si>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</si>
  <si>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</si>
  <si>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</si>
  <si>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</si>
  <si>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</si>
  <si>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</si>
  <si>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</si>
  <si>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</si>
  <si>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</si>
  <si>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</si>
  <si>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</si>
  <si>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</si>
  <si>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</si>
  <si>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</si>
  <si>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</si>
  <si>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</si>
  <si>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</si>
  <si>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</si>
  <si>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</si>
  <si>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</si>
  <si>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</si>
  <si>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</si>
  <si>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</si>
  <si>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</si>
  <si>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</si>
  <si>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</si>
  <si>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</si>
  <si>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</si>
  <si>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</si>
  <si>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</si>
  <si>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</si>
  <si>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</si>
  <si>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</si>
  <si>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</si>
  <si>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</si>
  <si>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</si>
  <si>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</si>
  <si>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</si>
  <si>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</si>
  <si>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</si>
  <si>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</si>
  <si>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</si>
  <si>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</si>
  <si>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</si>
  <si>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</si>
  <si>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</si>
  <si>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</si>
  <si>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</si>
  <si>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</si>
  <si>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</si>
  <si>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</si>
  <si>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</si>
  <si>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</si>
  <si>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</si>
  <si>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</si>
  <si>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</si>
  <si>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</si>
  <si>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</si>
  <si>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</si>
  <si>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</si>
  <si>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</si>
  <si>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</si>
  <si>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</si>
  <si>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</si>
  <si>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</si>
  <si>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Godišnji financijski izvještaj poduzetnika GFI-POD</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</si>
  <si>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</si>
  <si>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</si>
  <si>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</si>
  <si>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</si>
  <si>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</si>
  <si>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</si>
  <si>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</si>
  <si>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</si>
  <si>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</si>
  <si>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</si>
  <si>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</si>
  <si>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(krajem godine)</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</si>
  <si>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</si>
  <si>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</si>
  <si>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</si>
  <si>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</si>
  <si>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</si>
  <si>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</si>
  <si>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</si>
  <si>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</si>
  <si>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</si>
  <si>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</si>
  <si>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</si>
  <si>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</si>
  <si>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</si>
  <si>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</si>
  <si>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</si>
  <si>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</si>
  <si>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</si>
  <si>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DODATAK BILANCI</t>
    </r>
    <r>
      <rPr>
        <b/>
        <sz val="8"/>
        <rFont val="Arial"/>
        <family val="2"/>
      </rPr>
      <t xml:space="preserve"> (popunjava poduzetnik koji sastavlja konsolidirani godišnji financijski izvještaj)</t>
    </r>
  </si>
  <si>
    <r>
      <t xml:space="preserve">AOP
</t>
    </r>
    <r>
      <rPr>
        <b/>
        <sz val="8"/>
        <rFont val="Arial"/>
        <family val="2"/>
      </rPr>
      <t>oznaka</t>
    </r>
  </si>
  <si>
    <t>Bilješke uz financijske izvještaje</t>
  </si>
  <si>
    <t>IZVJEŠTAJ O PROMJENAMA KAPITALA</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</si>
  <si>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</si>
  <si>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</si>
  <si>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</si>
  <si>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</si>
  <si>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</si>
  <si>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</si>
  <si>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</si>
  <si>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</si>
  <si>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</si>
  <si>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</si>
  <si>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</si>
  <si>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</si>
  <si>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</si>
  <si>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</si>
  <si>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</si>
  <si>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</si>
  <si>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</si>
  <si>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</si>
  <si>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</si>
  <si>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</si>
  <si>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</si>
  <si>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</si>
  <si>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</si>
  <si>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2. Izvještaj poslovodstva</t>
  </si>
  <si>
    <t>3. Izjava osoba odgovornih za sastavljanje godišnjeg izvještaja,</t>
  </si>
  <si>
    <t>4. Odluka nadležnog tijela (prijedlog) o utvrđivanju godišnjih financijskih izvještaja</t>
  </si>
  <si>
    <t>5. Odluka o prijedlogu raspodjele dobiti ili pokriću gubitka</t>
  </si>
  <si>
    <t>03674223</t>
  </si>
  <si>
    <t>080004355</t>
  </si>
  <si>
    <t>24503685008</t>
  </si>
  <si>
    <t>PETROKEMIJA d.d.</t>
  </si>
  <si>
    <t>KUTINA</t>
  </si>
  <si>
    <t>Aleja Vukovar 4</t>
  </si>
  <si>
    <t>fin@petrokemija.hr</t>
  </si>
  <si>
    <t>SISAČKO-MOSLAVAČKA</t>
  </si>
  <si>
    <t>20.15</t>
  </si>
  <si>
    <t>MARIĆ MARINA</t>
  </si>
  <si>
    <t>044 647 829</t>
  </si>
  <si>
    <t>044 682 819</t>
  </si>
  <si>
    <t>marina.maric@petrokemija.hr</t>
  </si>
  <si>
    <t>DA</t>
  </si>
  <si>
    <t>RESTORAN - PETROKEMIJA  d.o.o.</t>
  </si>
  <si>
    <t>PETROKEMIJA d.o.o.</t>
  </si>
  <si>
    <t>NOVI SAD</t>
  </si>
  <si>
    <t>NOVO MESTO</t>
  </si>
  <si>
    <t>01335316</t>
  </si>
  <si>
    <t>08754608</t>
  </si>
  <si>
    <t>12034614</t>
  </si>
  <si>
    <t xml:space="preserve">Obveznik: GRUPA PETROKEMIJA </t>
  </si>
  <si>
    <t>www.petrokemija.hr</t>
  </si>
  <si>
    <t>LUKA ŠIBENIK d.o.o.</t>
  </si>
  <si>
    <t>ŠIBENIK</t>
  </si>
  <si>
    <t>03037525</t>
  </si>
  <si>
    <t>Prethodna godina
(neto) *prepravljeno</t>
  </si>
  <si>
    <t xml:space="preserve">1. Revidirani godišnji financijski izvještaji s revizorskim izvješćem </t>
  </si>
  <si>
    <t>Prethodna godina *prepravljeno</t>
  </si>
  <si>
    <t>u razdoblju 01.01.2013. do 31.12.2013.</t>
  </si>
  <si>
    <t>stanje na dan 31.12.2013.</t>
  </si>
  <si>
    <t>za razdoblje od  01.01.2013. do 31.12.2013.</t>
  </si>
  <si>
    <t>01.01.2013.</t>
  </si>
  <si>
    <t>31.12.2013.</t>
  </si>
  <si>
    <t>MARČINKO DRAGAN,  DOŠEN KARLO</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</si>
</sst>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5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sz val="10"/>
      <color indexed="18"/>
      <name val="Arial"/>
      <family val="2"/>
    </font>
    <font>
      <b/>
      <sz val="10"/>
      <color indexed="18"/>
      <name val="Arial"/>
      <family val="2"/>
    </font>
    <font>
      <b/>
      <sz val="10"/>
      <name val="Arial"/>
      <family val="2"/>
    </font>
    <font>
      <b/>
      <sz val="8"/>
      <color indexed="18"/>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sz val="11"/>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indexed="8"/>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s>
  <borders count="4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thin"/>
    </border>
    <border>
      <left style="thin"/>
      <right style="thin"/>
      <top style="thin"/>
      <bottom style="hair"/>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style="thin"/>
      <right style="thin"/>
      <top>
        <color indexed="63"/>
      </top>
      <bottom style="medium">
        <color indexed="22"/>
      </bottom>
    </border>
    <border>
      <left style="thin"/>
      <right>
        <color indexed="63"/>
      </right>
      <top style="hair"/>
      <bottom style="hair"/>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20" borderId="1" applyNumberFormat="0" applyFont="0" applyAlignment="0" applyProtection="0"/>
    <xf numFmtId="0" fontId="41" fillId="21" borderId="0" applyNumberFormat="0" applyBorder="0" applyAlignment="0" applyProtection="0"/>
    <xf numFmtId="0" fontId="4"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2" fillId="28" borderId="2" applyNumberFormat="0" applyAlignment="0" applyProtection="0"/>
    <xf numFmtId="0" fontId="43" fillId="28" borderId="3" applyNumberFormat="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12" fillId="0" borderId="0">
      <alignment vertical="top"/>
      <protection/>
    </xf>
    <xf numFmtId="0" fontId="12" fillId="0" borderId="0">
      <alignment vertical="top"/>
      <protection/>
    </xf>
    <xf numFmtId="9" fontId="0" fillId="0" borderId="0" applyFont="0" applyFill="0" applyBorder="0" applyAlignment="0" applyProtection="0"/>
    <xf numFmtId="0" fontId="50" fillId="0" borderId="7" applyNumberFormat="0" applyFill="0" applyAlignment="0" applyProtection="0"/>
    <xf numFmtId="0" fontId="5" fillId="0" borderId="0" applyNumberFormat="0" applyFill="0" applyBorder="0" applyAlignment="0" applyProtection="0"/>
    <xf numFmtId="0" fontId="51" fillId="31" borderId="8" applyNumberFormat="0" applyAlignment="0" applyProtection="0"/>
    <xf numFmtId="0" fontId="12" fillId="0" borderId="0">
      <alignment vertical="top"/>
      <protection/>
    </xf>
    <xf numFmtId="0" fontId="12" fillId="0" borderId="0">
      <alignment vertical="top"/>
      <protection/>
    </xf>
    <xf numFmtId="0" fontId="52"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72">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33" borderId="14"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locked="0"/>
    </xf>
    <xf numFmtId="3" fontId="1" fillId="33"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hidden="1"/>
    </xf>
    <xf numFmtId="0" fontId="8" fillId="0" borderId="0" xfId="0" applyFont="1" applyFill="1" applyBorder="1" applyAlignment="1">
      <alignment horizontal="center" vertical="top" wrapText="1"/>
    </xf>
    <xf numFmtId="0" fontId="7" fillId="0" borderId="0" xfId="0" applyFont="1" applyBorder="1" applyAlignment="1">
      <alignment horizontal="center" vertical="top" wrapText="1"/>
    </xf>
    <xf numFmtId="3" fontId="1" fillId="33" borderId="13" xfId="0" applyNumberFormat="1" applyFont="1" applyFill="1" applyBorder="1" applyAlignment="1" applyProtection="1">
      <alignment vertical="center"/>
      <protection hidden="1"/>
    </xf>
    <xf numFmtId="0" fontId="0" fillId="0" borderId="0" xfId="0" applyBorder="1" applyAlignment="1">
      <alignment horizontal="center" wrapText="1"/>
    </xf>
    <xf numFmtId="167" fontId="2" fillId="0" borderId="15" xfId="0" applyNumberFormat="1" applyFont="1" applyFill="1" applyBorder="1" applyAlignment="1">
      <alignment horizontal="center" vertical="center"/>
    </xf>
    <xf numFmtId="0" fontId="3" fillId="0" borderId="0" xfId="52" applyFont="1" applyAlignment="1">
      <alignment/>
      <protection/>
    </xf>
    <xf numFmtId="0" fontId="0" fillId="0" borderId="0" xfId="52" applyFont="1" applyAlignment="1">
      <alignment/>
      <protection/>
    </xf>
    <xf numFmtId="14" fontId="2" fillId="33" borderId="16" xfId="52" applyNumberFormat="1" applyFont="1" applyFill="1" applyBorder="1" applyAlignment="1" applyProtection="1">
      <alignment horizontal="center" vertical="center"/>
      <protection hidden="1" locked="0"/>
    </xf>
    <xf numFmtId="0" fontId="3" fillId="0" borderId="17" xfId="52" applyFont="1" applyFill="1" applyBorder="1" applyAlignment="1" applyProtection="1">
      <alignment horizontal="center" vertical="center"/>
      <protection hidden="1" locked="0"/>
    </xf>
    <xf numFmtId="0" fontId="2" fillId="0" borderId="0" xfId="52" applyFont="1" applyFill="1" applyBorder="1" applyAlignment="1" applyProtection="1">
      <alignment horizontal="left" vertical="center"/>
      <protection hidden="1"/>
    </xf>
    <xf numFmtId="0" fontId="3" fillId="0" borderId="0" xfId="52" applyFont="1" applyFill="1" applyBorder="1" applyAlignment="1" applyProtection="1">
      <alignment horizontal="left" vertical="center" wrapText="1"/>
      <protection hidden="1"/>
    </xf>
    <xf numFmtId="0" fontId="3" fillId="0" borderId="0" xfId="52" applyFont="1" applyFill="1" applyBorder="1" applyAlignment="1" applyProtection="1">
      <alignment vertical="center"/>
      <protection hidden="1"/>
    </xf>
    <xf numFmtId="0" fontId="3" fillId="0" borderId="0" xfId="52" applyFont="1" applyFill="1" applyBorder="1" applyAlignment="1" applyProtection="1">
      <alignment horizontal="center" vertical="center" wrapText="1"/>
      <protection hidden="1"/>
    </xf>
    <xf numFmtId="0" fontId="3" fillId="0" borderId="0" xfId="52" applyFont="1" applyBorder="1" applyAlignment="1" applyProtection="1">
      <alignment horizontal="left" vertical="center" wrapText="1"/>
      <protection hidden="1"/>
    </xf>
    <xf numFmtId="0" fontId="3" fillId="0" borderId="0" xfId="52" applyFont="1" applyBorder="1" applyAlignment="1" applyProtection="1">
      <alignment/>
      <protection hidden="1"/>
    </xf>
    <xf numFmtId="0" fontId="3" fillId="0" borderId="0" xfId="52" applyFont="1" applyAlignment="1" applyProtection="1">
      <alignment/>
      <protection hidden="1"/>
    </xf>
    <xf numFmtId="0" fontId="15" fillId="0" borderId="0" xfId="52" applyFont="1" applyBorder="1" applyAlignment="1" applyProtection="1">
      <alignment horizontal="right" vertical="center" wrapText="1"/>
      <protection hidden="1"/>
    </xf>
    <xf numFmtId="0" fontId="15" fillId="0" borderId="0" xfId="52" applyFont="1" applyAlignment="1" applyProtection="1">
      <alignment horizontal="right"/>
      <protection hidden="1"/>
    </xf>
    <xf numFmtId="0" fontId="15" fillId="0" borderId="0" xfId="52" applyNumberFormat="1" applyFont="1" applyFill="1" applyBorder="1" applyAlignment="1" applyProtection="1">
      <alignment horizontal="right" vertical="center" shrinkToFit="1"/>
      <protection hidden="1" locked="0"/>
    </xf>
    <xf numFmtId="0" fontId="15" fillId="0" borderId="0" xfId="52" applyFont="1" applyFill="1" applyBorder="1" applyAlignment="1" applyProtection="1">
      <alignment horizontal="left" vertical="center"/>
      <protection hidden="1"/>
    </xf>
    <xf numFmtId="0" fontId="3" fillId="0" borderId="0" xfId="52" applyFont="1" applyFill="1" applyBorder="1" applyAlignment="1" applyProtection="1">
      <alignment/>
      <protection hidden="1"/>
    </xf>
    <xf numFmtId="0" fontId="3" fillId="0" borderId="0" xfId="52" applyFont="1" applyAlignment="1" applyProtection="1">
      <alignment horizontal="right" vertical="center"/>
      <protection hidden="1"/>
    </xf>
    <xf numFmtId="0" fontId="3" fillId="0" borderId="0" xfId="52" applyFont="1" applyAlignment="1" applyProtection="1">
      <alignment wrapText="1"/>
      <protection hidden="1"/>
    </xf>
    <xf numFmtId="0" fontId="3" fillId="0" borderId="0" xfId="52" applyFont="1" applyAlignment="1" applyProtection="1">
      <alignment horizontal="right"/>
      <protection hidden="1"/>
    </xf>
    <xf numFmtId="0" fontId="3" fillId="0" borderId="0" xfId="52" applyFont="1" applyAlignment="1" applyProtection="1">
      <alignment horizontal="right" wrapText="1"/>
      <protection hidden="1"/>
    </xf>
    <xf numFmtId="0" fontId="3" fillId="0" borderId="0" xfId="52" applyFont="1" applyBorder="1" applyAlignment="1" applyProtection="1">
      <alignment horizontal="left"/>
      <protection hidden="1"/>
    </xf>
    <xf numFmtId="0" fontId="3" fillId="0" borderId="0" xfId="52" applyFont="1" applyBorder="1" applyAlignment="1" applyProtection="1">
      <alignment vertical="top"/>
      <protection hidden="1"/>
    </xf>
    <xf numFmtId="1" fontId="2" fillId="33" borderId="18" xfId="52" applyNumberFormat="1" applyFont="1" applyFill="1" applyBorder="1" applyAlignment="1" applyProtection="1">
      <alignment horizontal="center" vertical="center"/>
      <protection hidden="1" locked="0"/>
    </xf>
    <xf numFmtId="0" fontId="3" fillId="0" borderId="0" xfId="52" applyFont="1" applyBorder="1" applyAlignment="1" applyProtection="1">
      <alignment horizontal="right"/>
      <protection hidden="1"/>
    </xf>
    <xf numFmtId="0" fontId="2" fillId="0" borderId="0" xfId="52" applyFont="1" applyFill="1" applyBorder="1" applyAlignment="1" applyProtection="1">
      <alignment horizontal="right" vertical="center"/>
      <protection hidden="1" locked="0"/>
    </xf>
    <xf numFmtId="0" fontId="3" fillId="0" borderId="0" xfId="52" applyFont="1" applyBorder="1" applyAlignment="1" applyProtection="1">
      <alignment/>
      <protection hidden="1"/>
    </xf>
    <xf numFmtId="3" fontId="2" fillId="33" borderId="18" xfId="52" applyNumberFormat="1" applyFont="1" applyFill="1" applyBorder="1" applyAlignment="1" applyProtection="1">
      <alignment horizontal="right" vertical="center"/>
      <protection hidden="1" locked="0"/>
    </xf>
    <xf numFmtId="0" fontId="2" fillId="33" borderId="18" xfId="52" applyFont="1" applyFill="1" applyBorder="1" applyAlignment="1" applyProtection="1">
      <alignment horizontal="center" vertical="center"/>
      <protection hidden="1" locked="0"/>
    </xf>
    <xf numFmtId="0" fontId="2" fillId="0" borderId="0" xfId="52" applyFont="1" applyBorder="1" applyAlignment="1" applyProtection="1">
      <alignment vertical="top"/>
      <protection hidden="1"/>
    </xf>
    <xf numFmtId="0" fontId="3" fillId="0" borderId="0" xfId="52" applyFont="1" applyAlignment="1" applyProtection="1">
      <alignment/>
      <protection hidden="1"/>
    </xf>
    <xf numFmtId="49" fontId="2" fillId="33" borderId="18" xfId="52" applyNumberFormat="1" applyFont="1" applyFill="1" applyBorder="1" applyAlignment="1" applyProtection="1">
      <alignment horizontal="right" vertical="center"/>
      <protection hidden="1" locked="0"/>
    </xf>
    <xf numFmtId="0" fontId="3" fillId="0" borderId="0" xfId="52" applyFont="1" applyBorder="1" applyAlignment="1" applyProtection="1">
      <alignment horizontal="left" vertical="top" wrapText="1"/>
      <protection hidden="1"/>
    </xf>
    <xf numFmtId="0" fontId="3" fillId="0" borderId="0" xfId="52" applyFont="1" applyBorder="1" applyAlignment="1" applyProtection="1">
      <alignment horizontal="center" vertical="center"/>
      <protection hidden="1" locked="0"/>
    </xf>
    <xf numFmtId="0" fontId="3" fillId="0" borderId="0" xfId="52" applyFont="1" applyBorder="1" applyAlignment="1" applyProtection="1">
      <alignment vertical="top" wrapText="1"/>
      <protection hidden="1"/>
    </xf>
    <xf numFmtId="0" fontId="3" fillId="0" borderId="0" xfId="52" applyFont="1" applyBorder="1" applyAlignment="1" applyProtection="1">
      <alignment wrapText="1"/>
      <protection hidden="1"/>
    </xf>
    <xf numFmtId="0" fontId="3" fillId="0" borderId="0" xfId="52" applyFont="1" applyAlignment="1" applyProtection="1">
      <alignment horizontal="left" vertical="top" indent="2"/>
      <protection hidden="1"/>
    </xf>
    <xf numFmtId="0" fontId="3" fillId="0" borderId="0" xfId="52" applyFont="1" applyAlignment="1" applyProtection="1">
      <alignment horizontal="left" vertical="top" wrapText="1" indent="2"/>
      <protection hidden="1"/>
    </xf>
    <xf numFmtId="0" fontId="3" fillId="0" borderId="0" xfId="52" applyFont="1" applyBorder="1" applyAlignment="1" applyProtection="1">
      <alignment horizontal="right" vertical="top"/>
      <protection hidden="1"/>
    </xf>
    <xf numFmtId="0" fontId="3" fillId="0" borderId="0" xfId="52" applyFont="1" applyBorder="1" applyAlignment="1" applyProtection="1">
      <alignment horizontal="center" vertical="top"/>
      <protection hidden="1"/>
    </xf>
    <xf numFmtId="0" fontId="3" fillId="0" borderId="0" xfId="52" applyFont="1" applyBorder="1" applyAlignment="1" applyProtection="1">
      <alignment horizontal="center"/>
      <protection hidden="1"/>
    </xf>
    <xf numFmtId="0" fontId="2" fillId="33" borderId="0" xfId="52" applyFont="1" applyFill="1" applyBorder="1" applyAlignment="1" applyProtection="1">
      <alignment horizontal="right" vertical="center"/>
      <protection hidden="1" locked="0"/>
    </xf>
    <xf numFmtId="0" fontId="3" fillId="0" borderId="0" xfId="52" applyFont="1" applyBorder="1" applyAlignment="1">
      <alignment/>
      <protection/>
    </xf>
    <xf numFmtId="49" fontId="2" fillId="33" borderId="0" xfId="52" applyNumberFormat="1" applyFont="1" applyFill="1" applyBorder="1" applyAlignment="1" applyProtection="1">
      <alignment horizontal="center" vertical="center"/>
      <protection hidden="1" locked="0"/>
    </xf>
    <xf numFmtId="49" fontId="2" fillId="0" borderId="0" xfId="52" applyNumberFormat="1" applyFont="1" applyBorder="1" applyAlignment="1" applyProtection="1">
      <alignment horizontal="center" vertical="center"/>
      <protection hidden="1" locked="0"/>
    </xf>
    <xf numFmtId="0" fontId="3" fillId="0" borderId="0" xfId="52" applyFont="1" applyBorder="1" applyAlignment="1" applyProtection="1">
      <alignment horizontal="left" vertical="top"/>
      <protection hidden="1"/>
    </xf>
    <xf numFmtId="0" fontId="3" fillId="0" borderId="19" xfId="52" applyFont="1" applyBorder="1" applyAlignment="1" applyProtection="1">
      <alignment/>
      <protection hidden="1"/>
    </xf>
    <xf numFmtId="0" fontId="3" fillId="0" borderId="0" xfId="52" applyFont="1" applyAlignment="1" applyProtection="1">
      <alignment vertical="top"/>
      <protection hidden="1"/>
    </xf>
    <xf numFmtId="0" fontId="3" fillId="0" borderId="0" xfId="52" applyFont="1" applyAlignment="1" applyProtection="1">
      <alignment horizontal="left"/>
      <protection hidden="1"/>
    </xf>
    <xf numFmtId="0" fontId="3" fillId="0" borderId="0" xfId="52" applyFont="1" applyBorder="1" applyAlignment="1" applyProtection="1">
      <alignment vertical="center"/>
      <protection hidden="1"/>
    </xf>
    <xf numFmtId="0" fontId="3" fillId="0" borderId="0" xfId="52" applyFont="1" applyFill="1" applyBorder="1" applyAlignment="1" applyProtection="1">
      <alignment vertical="center"/>
      <protection hidden="1"/>
    </xf>
    <xf numFmtId="0" fontId="2" fillId="0" borderId="0" xfId="52" applyFont="1" applyAlignment="1" applyProtection="1">
      <alignment vertical="center"/>
      <protection hidden="1"/>
    </xf>
    <xf numFmtId="0" fontId="3" fillId="0" borderId="20" xfId="52" applyFont="1" applyBorder="1" applyAlignment="1" applyProtection="1">
      <alignment/>
      <protection hidden="1"/>
    </xf>
    <xf numFmtId="0" fontId="3" fillId="0" borderId="20" xfId="52" applyFont="1" applyBorder="1" applyAlignment="1">
      <alignment/>
      <protection/>
    </xf>
    <xf numFmtId="0" fontId="3" fillId="0" borderId="0" xfId="52" applyFont="1" applyFill="1" applyBorder="1" applyAlignment="1" applyProtection="1">
      <alignment horizontal="right" vertical="top" wrapText="1"/>
      <protection hidden="1"/>
    </xf>
    <xf numFmtId="0" fontId="9" fillId="0" borderId="0" xfId="0" applyFont="1" applyFill="1" applyBorder="1" applyAlignment="1" applyProtection="1">
      <alignment horizontal="center" vertical="top" wrapText="1"/>
      <protection hidden="1"/>
    </xf>
    <xf numFmtId="0" fontId="2" fillId="34" borderId="21" xfId="0" applyFont="1" applyFill="1" applyBorder="1" applyAlignment="1" applyProtection="1">
      <alignment horizontal="center" vertical="center" wrapText="1"/>
      <protection hidden="1"/>
    </xf>
    <xf numFmtId="0" fontId="6" fillId="34" borderId="22" xfId="0" applyFont="1" applyFill="1" applyBorder="1" applyAlignment="1" applyProtection="1">
      <alignment horizontal="center" vertical="center" wrapText="1"/>
      <protection hidden="1"/>
    </xf>
    <xf numFmtId="0" fontId="6" fillId="34" borderId="21" xfId="0" applyFont="1" applyFill="1" applyBorder="1" applyAlignment="1" applyProtection="1">
      <alignment horizontal="center" vertical="center" wrapText="1"/>
      <protection hidden="1"/>
    </xf>
    <xf numFmtId="0" fontId="6" fillId="34" borderId="23" xfId="0" applyFont="1" applyFill="1" applyBorder="1" applyAlignment="1" applyProtection="1">
      <alignment horizontal="center" vertical="center" wrapText="1"/>
      <protection hidden="1"/>
    </xf>
    <xf numFmtId="0" fontId="6" fillId="34" borderId="23" xfId="0" applyFont="1" applyFill="1" applyBorder="1" applyAlignment="1" applyProtection="1">
      <alignment horizontal="center" vertical="center"/>
      <protection hidden="1"/>
    </xf>
    <xf numFmtId="0" fontId="0" fillId="0" borderId="0" xfId="0" applyFont="1" applyAlignment="1">
      <alignment/>
    </xf>
    <xf numFmtId="0" fontId="0" fillId="0" borderId="0" xfId="0" applyFont="1" applyFill="1" applyBorder="1" applyAlignment="1" applyProtection="1">
      <alignment horizontal="center" vertical="top" wrapText="1"/>
      <protection hidden="1"/>
    </xf>
    <xf numFmtId="0" fontId="2" fillId="34" borderId="21"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23" xfId="0" applyFont="1" applyFill="1" applyBorder="1" applyAlignment="1">
      <alignment horizontal="center" vertical="center"/>
    </xf>
    <xf numFmtId="49" fontId="6" fillId="34" borderId="23" xfId="0" applyNumberFormat="1" applyFont="1" applyFill="1" applyBorder="1" applyAlignment="1">
      <alignment horizontal="center" vertical="center" wrapText="1"/>
    </xf>
    <xf numFmtId="0" fontId="6" fillId="0" borderId="0" xfId="0" applyFont="1" applyAlignment="1">
      <alignment/>
    </xf>
    <xf numFmtId="0" fontId="0" fillId="0" borderId="0" xfId="58" applyFont="1" applyAlignment="1">
      <alignment wrapText="1"/>
      <protection/>
    </xf>
    <xf numFmtId="0" fontId="0" fillId="0" borderId="0" xfId="0" applyFont="1" applyAlignment="1">
      <alignment/>
    </xf>
    <xf numFmtId="0" fontId="0" fillId="0" borderId="0" xfId="58" applyFont="1" applyBorder="1" applyAlignment="1">
      <alignment wrapText="1"/>
      <protection/>
    </xf>
    <xf numFmtId="0" fontId="2" fillId="34" borderId="24" xfId="0" applyFont="1" applyFill="1" applyBorder="1" applyAlignment="1">
      <alignment horizontal="center" vertical="center" wrapText="1"/>
    </xf>
    <xf numFmtId="0" fontId="6" fillId="34" borderId="24" xfId="0" applyFont="1" applyFill="1" applyBorder="1" applyAlignment="1">
      <alignment horizontal="center" vertical="center" wrapText="1"/>
    </xf>
    <xf numFmtId="49" fontId="6" fillId="34" borderId="23" xfId="0" applyNumberFormat="1" applyFont="1" applyFill="1" applyBorder="1" applyAlignment="1">
      <alignment horizontal="center" vertical="center" wrapText="1"/>
    </xf>
    <xf numFmtId="49" fontId="6" fillId="34" borderId="23"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6" fillId="0" borderId="0" xfId="52" applyFont="1" applyBorder="1" applyAlignment="1" applyProtection="1">
      <alignment vertical="center"/>
      <protection hidden="1"/>
    </xf>
    <xf numFmtId="0" fontId="16" fillId="0" borderId="0" xfId="51" applyFont="1" applyBorder="1" applyAlignment="1" applyProtection="1">
      <alignment vertical="center"/>
      <protection hidden="1"/>
    </xf>
    <xf numFmtId="0" fontId="16" fillId="0" borderId="0" xfId="52" applyFont="1" applyBorder="1" applyAlignment="1" applyProtection="1">
      <alignment/>
      <protection hidden="1"/>
    </xf>
    <xf numFmtId="0" fontId="12" fillId="0" borderId="0" xfId="52" applyAlignment="1">
      <alignment/>
      <protection/>
    </xf>
    <xf numFmtId="0" fontId="16" fillId="0" borderId="0" xfId="52" applyFont="1" applyAlignment="1" applyProtection="1">
      <alignment/>
      <protection hidden="1"/>
    </xf>
    <xf numFmtId="0" fontId="16" fillId="0" borderId="0" xfId="51" applyFont="1" applyBorder="1" applyAlignment="1" applyProtection="1">
      <alignment vertical="center"/>
      <protection hidden="1"/>
    </xf>
    <xf numFmtId="3" fontId="6" fillId="33" borderId="1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hidden="1"/>
    </xf>
    <xf numFmtId="3" fontId="6" fillId="33" borderId="13" xfId="0" applyNumberFormat="1" applyFont="1" applyFill="1" applyBorder="1" applyAlignment="1" applyProtection="1">
      <alignment vertical="center"/>
      <protection hidden="1"/>
    </xf>
    <xf numFmtId="3" fontId="6" fillId="33" borderId="25" xfId="0" applyNumberFormat="1" applyFont="1" applyFill="1" applyBorder="1" applyAlignment="1" applyProtection="1">
      <alignment vertical="center"/>
      <protection hidden="1"/>
    </xf>
    <xf numFmtId="0" fontId="12" fillId="0" borderId="0" xfId="57">
      <alignment vertical="top"/>
      <protection/>
    </xf>
    <xf numFmtId="0" fontId="12" fillId="0" borderId="0" xfId="57" applyAlignment="1">
      <alignment/>
      <protection/>
    </xf>
    <xf numFmtId="0" fontId="20" fillId="0" borderId="0" xfId="57" applyFont="1" applyAlignment="1">
      <alignment/>
      <protection/>
    </xf>
    <xf numFmtId="0" fontId="3" fillId="0" borderId="0" xfId="52" applyFont="1" applyBorder="1" applyAlignment="1" applyProtection="1">
      <alignment horizontal="right" vertical="center" wrapText="1"/>
      <protection hidden="1"/>
    </xf>
    <xf numFmtId="0" fontId="3" fillId="0" borderId="0" xfId="52" applyFont="1" applyBorder="1" applyAlignment="1" applyProtection="1">
      <alignment horizontal="right" wrapText="1"/>
      <protection hidden="1"/>
    </xf>
    <xf numFmtId="0" fontId="3" fillId="0" borderId="0" xfId="52" applyFont="1" applyAlignment="1" applyProtection="1">
      <alignment horizontal="right" wrapText="1"/>
      <protection hidden="1"/>
    </xf>
    <xf numFmtId="49" fontId="2" fillId="33" borderId="26" xfId="52" applyNumberFormat="1" applyFont="1" applyFill="1" applyBorder="1" applyAlignment="1" applyProtection="1">
      <alignment horizontal="center" vertical="center"/>
      <protection hidden="1" locked="0"/>
    </xf>
    <xf numFmtId="49" fontId="2" fillId="0" borderId="27" xfId="52" applyNumberFormat="1" applyFont="1" applyBorder="1" applyAlignment="1" applyProtection="1">
      <alignment horizontal="center" vertical="center"/>
      <protection hidden="1" locked="0"/>
    </xf>
    <xf numFmtId="0" fontId="2" fillId="0" borderId="0" xfId="52" applyFont="1" applyFill="1" applyBorder="1" applyAlignment="1" applyProtection="1">
      <alignment horizontal="left" vertical="center" wrapText="1"/>
      <protection hidden="1"/>
    </xf>
    <xf numFmtId="0" fontId="2" fillId="0" borderId="28" xfId="52" applyFont="1" applyFill="1" applyBorder="1" applyAlignment="1" applyProtection="1">
      <alignment horizontal="left" vertical="center" wrapText="1"/>
      <protection hidden="1"/>
    </xf>
    <xf numFmtId="0" fontId="14" fillId="0" borderId="0" xfId="52" applyFont="1" applyBorder="1" applyAlignment="1" applyProtection="1">
      <alignment horizontal="center" vertical="center" wrapText="1"/>
      <protection hidden="1"/>
    </xf>
    <xf numFmtId="0" fontId="3" fillId="0" borderId="0" xfId="52" applyFont="1" applyAlignment="1" applyProtection="1">
      <alignment horizontal="right" vertical="center"/>
      <protection hidden="1"/>
    </xf>
    <xf numFmtId="0" fontId="3" fillId="0" borderId="28" xfId="52" applyFont="1" applyBorder="1" applyAlignment="1" applyProtection="1">
      <alignment horizontal="right"/>
      <protection hidden="1"/>
    </xf>
    <xf numFmtId="0" fontId="3" fillId="0" borderId="0" xfId="52" applyFont="1" applyAlignment="1" applyProtection="1">
      <alignment wrapText="1"/>
      <protection hidden="1"/>
    </xf>
    <xf numFmtId="0" fontId="1" fillId="0" borderId="0" xfId="52" applyFont="1" applyBorder="1" applyAlignment="1" applyProtection="1">
      <alignment horizontal="right" vertical="center" wrapText="1"/>
      <protection hidden="1"/>
    </xf>
    <xf numFmtId="0" fontId="1" fillId="0" borderId="28" xfId="52" applyFont="1" applyBorder="1" applyAlignment="1" applyProtection="1">
      <alignment horizontal="right" wrapText="1"/>
      <protection hidden="1"/>
    </xf>
    <xf numFmtId="0" fontId="2" fillId="33" borderId="26" xfId="52" applyFont="1" applyFill="1" applyBorder="1" applyAlignment="1" applyProtection="1">
      <alignment horizontal="left" vertical="center"/>
      <protection hidden="1" locked="0"/>
    </xf>
    <xf numFmtId="0" fontId="3" fillId="0" borderId="29" xfId="52" applyFont="1" applyBorder="1" applyAlignment="1">
      <alignment horizontal="left" vertical="center"/>
      <protection/>
    </xf>
    <xf numFmtId="0" fontId="3" fillId="0" borderId="27" xfId="52" applyFont="1" applyBorder="1" applyAlignment="1">
      <alignment horizontal="left" vertical="center"/>
      <protection/>
    </xf>
    <xf numFmtId="1" fontId="2" fillId="33" borderId="26" xfId="52" applyNumberFormat="1" applyFont="1" applyFill="1" applyBorder="1" applyAlignment="1" applyProtection="1">
      <alignment horizontal="center" vertical="center"/>
      <protection hidden="1" locked="0"/>
    </xf>
    <xf numFmtId="1" fontId="2" fillId="33" borderId="27" xfId="52" applyNumberFormat="1" applyFont="1" applyFill="1" applyBorder="1" applyAlignment="1" applyProtection="1">
      <alignment horizontal="center" vertical="center"/>
      <protection hidden="1" locked="0"/>
    </xf>
    <xf numFmtId="0" fontId="4" fillId="33" borderId="26" xfId="35" applyFill="1" applyBorder="1" applyAlignment="1" applyProtection="1">
      <alignment/>
      <protection hidden="1" locked="0"/>
    </xf>
    <xf numFmtId="0" fontId="2" fillId="0" borderId="29" xfId="52" applyFont="1" applyBorder="1" applyAlignment="1" applyProtection="1">
      <alignment/>
      <protection hidden="1" locked="0"/>
    </xf>
    <xf numFmtId="0" fontId="2" fillId="0" borderId="27" xfId="52" applyFont="1" applyBorder="1" applyAlignment="1" applyProtection="1">
      <alignment/>
      <protection hidden="1" locked="0"/>
    </xf>
    <xf numFmtId="0" fontId="3" fillId="0" borderId="29" xfId="52" applyFont="1" applyBorder="1" applyAlignment="1">
      <alignment horizontal="left"/>
      <protection/>
    </xf>
    <xf numFmtId="0" fontId="3" fillId="0" borderId="27" xfId="52" applyFont="1" applyBorder="1" applyAlignment="1">
      <alignment horizontal="left"/>
      <protection/>
    </xf>
    <xf numFmtId="0" fontId="3" fillId="0" borderId="17" xfId="52" applyFont="1" applyBorder="1" applyAlignment="1" applyProtection="1">
      <alignment horizontal="right" vertical="center"/>
      <protection hidden="1"/>
    </xf>
    <xf numFmtId="0" fontId="3" fillId="0" borderId="0" xfId="52" applyFont="1" applyBorder="1" applyAlignment="1" applyProtection="1">
      <alignment horizontal="right"/>
      <protection hidden="1"/>
    </xf>
    <xf numFmtId="0" fontId="3" fillId="0" borderId="0" xfId="52" applyFont="1" applyAlignment="1" applyProtection="1">
      <alignment horizontal="center" vertical="center"/>
      <protection hidden="1"/>
    </xf>
    <xf numFmtId="0" fontId="3" fillId="0" borderId="0" xfId="52" applyFont="1" applyAlignment="1">
      <alignment horizontal="center" vertical="center"/>
      <protection/>
    </xf>
    <xf numFmtId="0" fontId="3" fillId="0" borderId="0" xfId="52" applyFont="1" applyAlignment="1">
      <alignment horizontal="center"/>
      <protection/>
    </xf>
    <xf numFmtId="0" fontId="3" fillId="0" borderId="0" xfId="52" applyFont="1" applyAlignment="1">
      <alignment horizontal="center" vertical="center"/>
      <protection/>
    </xf>
    <xf numFmtId="0" fontId="3" fillId="0" borderId="0" xfId="52" applyFont="1" applyAlignment="1">
      <alignment vertical="center"/>
      <protection/>
    </xf>
    <xf numFmtId="0" fontId="3" fillId="0" borderId="0" xfId="52" applyFont="1" applyAlignment="1">
      <alignment horizontal="center"/>
      <protection/>
    </xf>
    <xf numFmtId="0" fontId="2" fillId="33" borderId="26" xfId="52" applyFont="1" applyFill="1" applyBorder="1" applyAlignment="1" applyProtection="1">
      <alignment horizontal="right" vertical="center"/>
      <protection hidden="1" locked="0"/>
    </xf>
    <xf numFmtId="0" fontId="3" fillId="0" borderId="29" xfId="52" applyFont="1" applyBorder="1" applyAlignment="1">
      <alignment/>
      <protection/>
    </xf>
    <xf numFmtId="0" fontId="3" fillId="0" borderId="27" xfId="52" applyFont="1" applyBorder="1" applyAlignment="1">
      <alignment/>
      <protection/>
    </xf>
    <xf numFmtId="0" fontId="3" fillId="0" borderId="0" xfId="52" applyFont="1" applyBorder="1" applyAlignment="1" applyProtection="1">
      <alignment vertical="top" wrapText="1"/>
      <protection hidden="1"/>
    </xf>
    <xf numFmtId="0" fontId="3" fillId="0" borderId="0" xfId="52" applyFont="1" applyBorder="1" applyAlignment="1" applyProtection="1">
      <alignment wrapText="1"/>
      <protection hidden="1"/>
    </xf>
    <xf numFmtId="0" fontId="2" fillId="0" borderId="29" xfId="52" applyFont="1" applyBorder="1" applyAlignment="1" applyProtection="1">
      <alignment horizontal="left" vertical="center"/>
      <protection hidden="1" locked="0"/>
    </xf>
    <xf numFmtId="0" fontId="3" fillId="0" borderId="0" xfId="52" applyFont="1" applyBorder="1" applyAlignment="1" applyProtection="1">
      <alignment horizontal="center" vertical="top"/>
      <protection hidden="1"/>
    </xf>
    <xf numFmtId="0" fontId="3" fillId="0" borderId="0" xfId="52" applyFont="1" applyBorder="1" applyAlignment="1" applyProtection="1">
      <alignment horizontal="center"/>
      <protection hidden="1"/>
    </xf>
    <xf numFmtId="0" fontId="3" fillId="0" borderId="0" xfId="52" applyFont="1" applyAlignment="1" applyProtection="1">
      <alignment horizontal="right" vertical="center" wrapText="1"/>
      <protection hidden="1"/>
    </xf>
    <xf numFmtId="0" fontId="3" fillId="0" borderId="28" xfId="52" applyFont="1" applyBorder="1" applyAlignment="1" applyProtection="1">
      <alignment horizontal="right" wrapText="1"/>
      <protection hidden="1"/>
    </xf>
    <xf numFmtId="49" fontId="2" fillId="33" borderId="26" xfId="52" applyNumberFormat="1" applyFont="1" applyFill="1" applyBorder="1" applyAlignment="1" applyProtection="1">
      <alignment horizontal="left" vertical="center"/>
      <protection hidden="1" locked="0"/>
    </xf>
    <xf numFmtId="49" fontId="2" fillId="0" borderId="29" xfId="52" applyNumberFormat="1" applyFont="1" applyBorder="1" applyAlignment="1" applyProtection="1">
      <alignment horizontal="left" vertical="center"/>
      <protection hidden="1" locked="0"/>
    </xf>
    <xf numFmtId="49" fontId="2" fillId="0" borderId="27" xfId="52" applyNumberFormat="1" applyFont="1" applyBorder="1" applyAlignment="1" applyProtection="1">
      <alignment horizontal="left" vertical="center"/>
      <protection hidden="1" locked="0"/>
    </xf>
    <xf numFmtId="0" fontId="13" fillId="0" borderId="0" xfId="52" applyFont="1" applyAlignment="1">
      <alignment/>
      <protection/>
    </xf>
    <xf numFmtId="0" fontId="3" fillId="0" borderId="19" xfId="52" applyFont="1" applyBorder="1" applyAlignment="1" applyProtection="1">
      <alignment horizontal="center"/>
      <protection hidden="1"/>
    </xf>
    <xf numFmtId="0" fontId="3" fillId="0" borderId="0" xfId="52" applyFont="1" applyFill="1" applyBorder="1" applyAlignment="1" applyProtection="1">
      <alignment horizontal="center" vertical="top"/>
      <protection hidden="1"/>
    </xf>
    <xf numFmtId="0" fontId="3" fillId="0" borderId="0" xfId="52" applyFont="1" applyFill="1" applyBorder="1" applyAlignment="1" applyProtection="1">
      <alignment horizontal="center"/>
      <protection hidden="1"/>
    </xf>
    <xf numFmtId="49" fontId="4" fillId="33" borderId="26" xfId="35" applyNumberFormat="1" applyFill="1" applyBorder="1" applyAlignment="1" applyProtection="1">
      <alignment horizontal="left" vertical="center"/>
      <protection hidden="1" locked="0"/>
    </xf>
    <xf numFmtId="0" fontId="18" fillId="0" borderId="0" xfId="52" applyFont="1" applyAlignment="1" applyProtection="1">
      <alignment horizontal="left"/>
      <protection hidden="1"/>
    </xf>
    <xf numFmtId="0" fontId="9" fillId="0" borderId="0" xfId="52" applyFont="1" applyAlignment="1">
      <alignment/>
      <protection/>
    </xf>
    <xf numFmtId="0" fontId="3" fillId="0" borderId="0" xfId="52" applyFont="1" applyBorder="1" applyAlignment="1" applyProtection="1">
      <alignment vertical="center"/>
      <protection hidden="1"/>
    </xf>
    <xf numFmtId="0" fontId="3" fillId="0" borderId="30" xfId="52" applyFont="1" applyBorder="1" applyAlignment="1" applyProtection="1">
      <alignment horizontal="center" vertical="top"/>
      <protection hidden="1"/>
    </xf>
    <xf numFmtId="0" fontId="3" fillId="0" borderId="30" xfId="52" applyFont="1" applyBorder="1" applyAlignment="1">
      <alignment horizontal="center"/>
      <protection/>
    </xf>
    <xf numFmtId="0" fontId="3" fillId="0" borderId="30" xfId="52" applyFont="1" applyBorder="1" applyAlignment="1">
      <alignment/>
      <protection/>
    </xf>
    <xf numFmtId="0" fontId="3" fillId="0" borderId="14"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Alignment="1">
      <alignment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35" borderId="36" xfId="0" applyFont="1" applyFill="1" applyBorder="1" applyAlignment="1">
      <alignment horizontal="left" vertical="center" wrapText="1"/>
    </xf>
    <xf numFmtId="0" fontId="2" fillId="35" borderId="37" xfId="0" applyFont="1" applyFill="1" applyBorder="1" applyAlignment="1">
      <alignment horizontal="left" vertical="center" wrapText="1"/>
    </xf>
    <xf numFmtId="0" fontId="0" fillId="35" borderId="37" xfId="0" applyFont="1" applyFill="1" applyBorder="1" applyAlignment="1">
      <alignment horizontal="left" vertical="center" wrapText="1"/>
    </xf>
    <xf numFmtId="0" fontId="0" fillId="35"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0" fillId="0" borderId="40" xfId="0" applyFont="1" applyBorder="1" applyAlignment="1">
      <alignment vertical="center"/>
    </xf>
    <xf numFmtId="0" fontId="0" fillId="0" borderId="41" xfId="0" applyFont="1" applyBorder="1" applyAlignment="1">
      <alignment vertical="center"/>
    </xf>
    <xf numFmtId="0" fontId="3" fillId="0" borderId="25"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3" fillId="0" borderId="25"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0" fillId="35" borderId="37" xfId="0" applyFont="1" applyFill="1" applyBorder="1" applyAlignment="1">
      <alignment vertical="center"/>
    </xf>
    <xf numFmtId="0" fontId="0" fillId="35" borderId="38" xfId="0" applyFont="1" applyFill="1" applyBorder="1" applyAlignment="1">
      <alignment vertical="center"/>
    </xf>
    <xf numFmtId="0" fontId="2" fillId="0" borderId="41" xfId="0" applyFont="1" applyFill="1" applyBorder="1" applyAlignment="1">
      <alignment horizontal="left" vertical="center" wrapText="1"/>
    </xf>
    <xf numFmtId="0" fontId="9" fillId="33" borderId="36" xfId="0" applyFont="1" applyFill="1" applyBorder="1" applyAlignment="1" applyProtection="1">
      <alignment vertical="center" wrapText="1"/>
      <protection hidden="1"/>
    </xf>
    <xf numFmtId="0" fontId="9" fillId="33" borderId="37" xfId="0" applyFont="1" applyFill="1" applyBorder="1" applyAlignment="1" applyProtection="1">
      <alignment vertical="center" wrapText="1"/>
      <protection hidden="1"/>
    </xf>
    <xf numFmtId="0" fontId="9" fillId="33" borderId="38" xfId="0" applyFont="1" applyFill="1" applyBorder="1" applyAlignment="1" applyProtection="1">
      <alignment vertical="center" wrapText="1"/>
      <protection hidden="1"/>
    </xf>
    <xf numFmtId="0" fontId="2" fillId="34" borderId="22" xfId="0" applyFont="1" applyFill="1" applyBorder="1" applyAlignment="1" applyProtection="1">
      <alignment horizontal="center" vertical="center" wrapText="1"/>
      <protection hidden="1"/>
    </xf>
    <xf numFmtId="0" fontId="2" fillId="34" borderId="44" xfId="0" applyFont="1" applyFill="1" applyBorder="1" applyAlignment="1" applyProtection="1">
      <alignment horizontal="center" vertical="center" wrapText="1"/>
      <protection hidden="1"/>
    </xf>
    <xf numFmtId="0" fontId="2" fillId="34" borderId="45" xfId="0" applyFont="1" applyFill="1" applyBorder="1" applyAlignment="1" applyProtection="1">
      <alignment horizontal="center" vertical="center" wrapText="1"/>
      <protection hidden="1"/>
    </xf>
    <xf numFmtId="0" fontId="6" fillId="34" borderId="23" xfId="0" applyFont="1" applyFill="1" applyBorder="1" applyAlignment="1" applyProtection="1">
      <alignment horizontal="center" vertical="center" wrapText="1"/>
      <protection hidden="1"/>
    </xf>
    <xf numFmtId="0" fontId="2" fillId="35" borderId="26" xfId="0" applyFont="1" applyFill="1" applyBorder="1" applyAlignment="1">
      <alignment horizontal="left" vertical="center" wrapText="1"/>
    </xf>
    <xf numFmtId="0" fontId="0" fillId="35" borderId="29" xfId="0" applyFont="1" applyFill="1" applyBorder="1" applyAlignment="1">
      <alignment horizontal="left" vertical="center" wrapText="1"/>
    </xf>
    <xf numFmtId="0" fontId="0" fillId="35" borderId="27" xfId="0" applyFont="1" applyFill="1" applyBorder="1" applyAlignment="1">
      <alignment horizontal="left" vertical="center" wrapText="1"/>
    </xf>
    <xf numFmtId="0" fontId="13"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9" fillId="0" borderId="29" xfId="0" applyFont="1" applyFill="1" applyBorder="1" applyAlignment="1" applyProtection="1">
      <alignment horizontal="center" vertical="top" wrapText="1"/>
      <protection hidden="1"/>
    </xf>
    <xf numFmtId="0" fontId="2" fillId="0" borderId="25"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14" xfId="0" applyFont="1" applyFill="1" applyBorder="1" applyAlignment="1">
      <alignment horizontal="left" vertical="center" wrapText="1" indent="1"/>
    </xf>
    <xf numFmtId="0" fontId="2" fillId="0" borderId="31" xfId="0" applyFont="1" applyFill="1" applyBorder="1" applyAlignment="1">
      <alignment horizontal="left" vertical="center" wrapText="1" indent="1"/>
    </xf>
    <xf numFmtId="0" fontId="2" fillId="0" borderId="32" xfId="0" applyFont="1" applyFill="1" applyBorder="1" applyAlignment="1">
      <alignment horizontal="left" vertical="center" wrapText="1" indent="1"/>
    </xf>
    <xf numFmtId="0" fontId="9" fillId="35" borderId="37" xfId="0" applyFont="1" applyFill="1" applyBorder="1" applyAlignment="1">
      <alignment vertical="center" wrapText="1"/>
    </xf>
    <xf numFmtId="0" fontId="9" fillId="35" borderId="38" xfId="0" applyFont="1" applyFill="1" applyBorder="1" applyAlignment="1">
      <alignment vertical="center" wrapText="1"/>
    </xf>
    <xf numFmtId="0" fontId="3" fillId="0" borderId="14" xfId="0" applyFont="1" applyFill="1" applyBorder="1" applyAlignment="1">
      <alignment horizontal="left" vertical="center" wrapText="1" indent="1"/>
    </xf>
    <xf numFmtId="0" fontId="3" fillId="0" borderId="31" xfId="0" applyFont="1" applyFill="1" applyBorder="1" applyAlignment="1">
      <alignment horizontal="left" vertical="center" wrapText="1" indent="1"/>
    </xf>
    <xf numFmtId="0" fontId="3" fillId="0" borderId="32" xfId="0" applyFont="1" applyFill="1" applyBorder="1" applyAlignment="1">
      <alignment horizontal="left" vertical="center" wrapText="1" indent="1"/>
    </xf>
    <xf numFmtId="0" fontId="2" fillId="34" borderId="21" xfId="0" applyFont="1" applyFill="1" applyBorder="1" applyAlignment="1" applyProtection="1">
      <alignment horizontal="center" vertical="center" wrapText="1"/>
      <protection hidden="1"/>
    </xf>
    <xf numFmtId="0" fontId="9" fillId="36" borderId="36" xfId="0" applyFont="1" applyFill="1" applyBorder="1" applyAlignment="1" applyProtection="1">
      <alignment vertical="center" wrapText="1"/>
      <protection hidden="1"/>
    </xf>
    <xf numFmtId="0" fontId="9" fillId="36" borderId="37" xfId="0" applyFont="1" applyFill="1" applyBorder="1" applyAlignment="1" applyProtection="1">
      <alignment vertical="center" wrapText="1"/>
      <protection hidden="1"/>
    </xf>
    <xf numFmtId="0" fontId="9" fillId="36" borderId="38" xfId="0" applyFont="1" applyFill="1" applyBorder="1" applyAlignment="1" applyProtection="1">
      <alignment vertical="center" wrapText="1"/>
      <protection hidden="1"/>
    </xf>
    <xf numFmtId="0" fontId="2" fillId="37" borderId="36" xfId="0" applyFont="1" applyFill="1" applyBorder="1" applyAlignment="1">
      <alignment horizontal="left" vertical="center" wrapText="1"/>
    </xf>
    <xf numFmtId="0" fontId="2" fillId="37" borderId="37" xfId="0" applyFont="1" applyFill="1" applyBorder="1" applyAlignment="1">
      <alignment horizontal="left" vertical="center" wrapText="1"/>
    </xf>
    <xf numFmtId="0" fontId="0" fillId="37" borderId="37" xfId="0" applyFont="1" applyFill="1" applyBorder="1" applyAlignment="1">
      <alignment vertical="center" wrapText="1"/>
    </xf>
    <xf numFmtId="0" fontId="0" fillId="37" borderId="38" xfId="0" applyFont="1" applyFill="1" applyBorder="1" applyAlignment="1">
      <alignment vertical="center" wrapText="1"/>
    </xf>
    <xf numFmtId="0" fontId="0" fillId="0" borderId="42" xfId="0" applyFont="1" applyBorder="1" applyAlignment="1">
      <alignment/>
    </xf>
    <xf numFmtId="0" fontId="0" fillId="0" borderId="43" xfId="0" applyFont="1" applyBorder="1" applyAlignment="1">
      <alignment/>
    </xf>
    <xf numFmtId="0" fontId="0" fillId="0" borderId="31" xfId="0" applyFont="1" applyBorder="1" applyAlignment="1">
      <alignment/>
    </xf>
    <xf numFmtId="0" fontId="0" fillId="0" borderId="32" xfId="0" applyFont="1" applyBorder="1" applyAlignment="1">
      <alignment/>
    </xf>
    <xf numFmtId="0" fontId="2" fillId="34" borderId="21"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10" fillId="0" borderId="0" xfId="0" applyFont="1" applyFill="1" applyBorder="1" applyAlignment="1" applyProtection="1">
      <alignment horizontal="center" vertical="center" wrapText="1"/>
      <protection hidden="1"/>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6" fillId="33" borderId="36" xfId="0" applyFont="1" applyFill="1" applyBorder="1" applyAlignment="1" applyProtection="1">
      <alignment vertical="center" wrapText="1"/>
      <protection hidden="1"/>
    </xf>
    <xf numFmtId="0" fontId="6" fillId="33" borderId="37" xfId="0" applyFont="1" applyFill="1" applyBorder="1" applyAlignment="1" applyProtection="1">
      <alignment vertical="center" wrapText="1"/>
      <protection hidden="1"/>
    </xf>
    <xf numFmtId="0" fontId="6" fillId="33" borderId="38" xfId="0" applyFont="1" applyFill="1" applyBorder="1" applyAlignment="1" applyProtection="1">
      <alignment vertical="center" wrapText="1"/>
      <protection hidden="1"/>
    </xf>
    <xf numFmtId="0" fontId="2" fillId="0" borderId="25"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2" fillId="34" borderId="24" xfId="0" applyFont="1" applyFill="1" applyBorder="1" applyAlignment="1">
      <alignment horizontal="center" vertical="center" wrapText="1"/>
    </xf>
    <xf numFmtId="49" fontId="6" fillId="34" borderId="23" xfId="0" applyNumberFormat="1" applyFont="1" applyFill="1" applyBorder="1" applyAlignment="1">
      <alignment horizontal="center" vertical="center" wrapText="1"/>
    </xf>
    <xf numFmtId="0" fontId="13" fillId="0" borderId="0" xfId="58" applyFont="1" applyFill="1" applyBorder="1" applyAlignment="1">
      <alignment horizontal="center" vertical="center" wrapText="1"/>
      <protection/>
    </xf>
    <xf numFmtId="0" fontId="0" fillId="0" borderId="0" xfId="0" applyFont="1" applyBorder="1" applyAlignment="1">
      <alignment horizontal="center" vertical="center" wrapText="1"/>
    </xf>
    <xf numFmtId="0" fontId="9" fillId="0" borderId="0" xfId="58" applyFont="1" applyFill="1" applyBorder="1" applyAlignment="1" applyProtection="1">
      <alignment horizontal="center" vertical="center"/>
      <protection hidden="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9" xfId="0" applyFont="1" applyBorder="1" applyAlignment="1">
      <alignmen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13" fillId="0" borderId="0" xfId="57" applyFont="1" applyAlignment="1">
      <alignment/>
      <protection/>
    </xf>
    <xf numFmtId="0" fontId="19" fillId="0" borderId="0" xfId="57" applyFont="1" applyBorder="1" applyAlignment="1">
      <alignment horizontal="justify" vertical="top" wrapText="1"/>
      <protection/>
    </xf>
    <xf numFmtId="0" fontId="12" fillId="0" borderId="0" xfId="57" applyAlignment="1">
      <alignment/>
      <protection/>
    </xf>
  </cellXfs>
  <cellStyles count="53">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TFI-KI" xfId="51"/>
    <cellStyle name="Normal_TFI-POD" xfId="52"/>
    <cellStyle name="Percent" xfId="53"/>
    <cellStyle name="Povezana ćelija" xfId="54"/>
    <cellStyle name="Followed Hyperlink" xfId="55"/>
    <cellStyle name="Provjera ćelije" xfId="56"/>
    <cellStyle name="Stil 1" xfId="57"/>
    <cellStyle name="Style 1" xfId="58"/>
    <cellStyle name="Tekst objašnjenja" xfId="59"/>
    <cellStyle name="Tekst upozorenja" xfId="60"/>
    <cellStyle name="Ukupni zbroj" xfId="61"/>
    <cellStyle name="Unos" xfId="62"/>
    <cellStyle name="Currency" xfId="63"/>
    <cellStyle name="Currency [0]" xfId="64"/>
    <cellStyle name="Comma" xfId="65"/>
    <cellStyle name="Comma [0]" xfId="66"/>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428625</xdr:colOff>
      <xdr:row>124</xdr:row>
      <xdr:rowOff>123825</xdr:rowOff>
    </xdr:to>
    <xdr:sp>
      <xdr:nvSpPr>
        <xdr:cNvPr id="1" name="TekstniOkvir 1"/>
        <xdr:cNvSpPr txBox="1">
          <a:spLocks noChangeArrowheads="1"/>
        </xdr:cNvSpPr>
      </xdr:nvSpPr>
      <xdr:spPr>
        <a:xfrm>
          <a:off x="95250" y="571500"/>
          <a:ext cx="5819775" cy="19697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GRUPA PETROKEMIJA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Kao što se vidi iz podataka u tablicama računa dobiti i gubitka i bilance, društva kćeri nemaju značajnog utjecaja na rezultat Grupe Petrokemija. Društva kćeri su: Restoran Petrokemija d.o.o. Kutina, Petrokemija d.o.o. Novi Sad, Petrokemija d.o.o. Novo Mesto, Luka Šibenik d.o.o. Šibenik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U razdoblju I-XII 2013. godine Grupa Petrokemija ostvarila je ukupne prihode 2.584,7 milijuna kuna, ukupne rashode od 2.914,9 milijuna kuna te je iskazala gubitak u poslovanju od 330,2 milijuna kuna ili 12,8% od ukupnih prihoda. Na godišnjoj  razini , ukupni prihodi manji su u odnosu na 2012.g. 15,4%, dok su ukupni rashodi manji za 10,0%.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U strukturi gubitka 299,2 milijuna kuna ili 90,7% ostvareno je iz poslovnih aktivnosti, a 30,8 milijuna kuna ili 9,3% iz financijskog poslovanja. Troškovi vezani uz dokapitalizaciju u iznosu od 1,9 milijun kuna knjiženi su na ime ostalih rezervi na kapitalu i time su umanjili gubitak tekuće godine. 
</a:t>
          </a:r>
          <a:r>
            <a:rPr lang="en-US" cap="none" sz="1100" b="0" i="0" u="none" baseline="0">
              <a:solidFill>
                <a:srgbClr val="000000"/>
              </a:solidFill>
              <a:latin typeface="Arial"/>
              <a:ea typeface="Arial"/>
              <a:cs typeface="Arial"/>
            </a:rPr>
            <a:t>Pokazatelj EBITDA (dobit prije kamata, poreza i amortizacije) je negativan u iznosu od 202,7 milijuna kuna. U 2012. godini EBITDA je bila  negativna 64,7 milijuna kuna.
</a:t>
          </a:r>
          <a:r>
            <a:rPr lang="en-US" cap="none" sz="1100" b="0" i="0" u="none" baseline="0">
              <a:solidFill>
                <a:srgbClr val="000000"/>
              </a:solidFill>
              <a:latin typeface="Arial"/>
              <a:ea typeface="Arial"/>
              <a:cs typeface="Arial"/>
            </a:rPr>
            <a:t>Glavninu dispariteta u kretanju prihoda i rashoda generirao je pad potražnje na svjetskom i regionalnom tržištu i s tim povezani pad cijena gnojiva. Manje ostvarenje prodaje na domaćem tržištu odraz je općeg lošeg stanja u poljoprivredi, povećane konkurencije, smanjivanja i kašnjenja u isplati državnih poticaja te nepovoljnih vremenskih uvjeta. Izvještajno razdoblje karakterizira opći trend pada nabavnih cijena sirovina i prodajnih cijena mineralnih gnojiva. Cijena plina u tom općem trendu je izolirana pojava i ostvaruje se pod utjecajem specifičnih čimbenika na hrvatskom tržište plina i pozicije Petrokemije d.d., kao jednog od dva najveća kupca, na još uvijek relativno nerazvijenom domaćem tržištu plina.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Zbog manje prodaje došlo je do povećanja fiksnih troškova po jedinici proizvoda i gubitka u poslovanju. Negativan učinak na poslovanje u prvom polugodištu 2013. godine imali su i izdaci za godišnji remont postrojenja za proizvodnju mineralnih gnojiva, koji je izveden tijekom siječnja te utjecaj dijela prenesenih zaliha iz 2012. godine.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Tijekom četvrtog  tromjesečja 2013. godine kada je Uprava u sastavu Dragan Marčinko, predsjednik, Karlo Došen, Krešimir Kvaternik i Nenad Zečević preuzela vođenje društva nastavljen je trend istovremenog djelovanja više činitelja koji su imali negativan utjecaj na financijski rezultat Petrokemije d.d. U promatranom razdoblju došlo je do daljnjeg snižavanja cijena gotovih proizvoda na svjetskom tržištu gnojiva.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Ovaj utjecaj je djelovao kumulativno s naglašenim padom potražnje na domaćem tržištu i široj regiji, tako da je poslovanje s gubitkom prešlo razinu prethodnih dinamičkih procjena. Istovremeno, padale su i cijene većeg dijela sirovina u proizvodnji mineralnih gnojiva.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Pri tome treba istaći da, neovisno o poslovnim potezima Petrokemije d.d., kada na tržištu u dužem vremenskom razdoblju cijene kontinuirano padaju, dolazi i do trećeg negativnog učinka, a to je sustezanje od kupnje robe od strane veletrgovaca i odgađanje kupnje gnojiva do krajnjeg trenutka primjene kod poljoprivrednih proizvođača.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Na pad potražnje dodatni negativan učinak imao je pad cijena osnovnih poljoprivrednih proizvoda i nedostatak financijskih sredstava kod poljoprivrednika. Odraz je to manjih prinosa zbog suše u prethodnim godinama i dugotrajnog nepovoljnog položaja ratarske proizvodnje u vrijednosnom lancu proizvodnje hrane.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U izvještajnom razdoblju ostvareni su 15,1% manji poslovni prihodi od 2012. godine, zbog pada cijena mineralnih gnojiva na domaćem, svjetskom i regionalnom tržištu. Ukupna prodaja gnojiva manja je 1,7% u odnosu na prethodnu godinu.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Manje ostvarenje poslovnih rashoda u odnosu na isto razdoblje prethodne godine odraz je manjih količina prodaje i nižih prosječnih ulaznih cijena sirovina. Ostvaren je blagi pad nabavnih cijena svih ključnih sirovina, a kod prirodnog plina ova pojava je bila i nešto izraženija. Prosječna ostvarena nabavna cijena plina u 2013. godini, nakon dugog razdoblja stalnog trenda rasta, niža je 15% od 2012. godine, ali još uvijek 12% viša u odnosu na 2011. godinu.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U 2013. godini Petrokemija je, u odnosu na prošlu godinu, ostvarila manju ukupnu razinu proizvodnje za 4,2%, ali uz promjenu strukture: 2,4% porasla je proizvodnja Uree, 14,3%  KAN-a, a 27,8% smanjena je proizvodnja NPK-a gnojiva.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Prirodni plin kao najvažnija sirovina nabavlja se na domaćem tržištu prema ugovorima zaključenim s dva dobavljača - Prirodnim plinom d.o.o. iz Zagreba i Prvim plinarskim društvom d.o.o. iz Vukovara.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Zbog tržišnih razloga dio postrojenja je u zastoju od polovice 2009.g. i s tim problemom se ušlo i u 2014.g. Kriza izazvana neskladom ulazno-izlaznih cijena na tržištu čađe još uvijek je prisutna. Otvorenost Petrokemije d.d. kretanjima na svjetskom tržištu otvara značajne rizike mogućih cjenovnih i financijskih oscilacija i u 2014. godini.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Uz vlastita obrtna sredstva, kratkoročne kredite banaka i dugoročne kredite HBOR-a, Petrokemija je izvor financiranja obrtnih sredstava jednim dijelom osigurala i izdavanjem komercijalnih zapisa na Zagrebačkoj burzi, putem Privredne banke Zagreb kao agenta i dilera programa.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Zbog dugih rokova naplate potraživanja za gnojivo na domaćem tržištu te problema likvidnosti domaćih kupaca i zbog nedostatka vlastitih obrtnih sredstava, Petrokemija d.d. koristi faktoring kao oblik financiranja i naplate potraživanja u ugovorenim valutama plaćanja (uz obvezu kupca da snosi sve troškove i kamate vezane uz otkupe potraživanja).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U iskazivanju stanja kratkotrajne imovine (potraživanja od kupaca) i kratkoročnih obveza (potencijalnih regresnih obveza prema faktoring društvima, u slučaju da dužnik ne podmiri svoju obvezu), Petrokemija d.d. je na 31.12.2013. godine uključila ove obveze i potraživanja u Bilancu. Na bilančnim pozicijama iskazani su u kratkotrajnoj imovini i obvezama u iznosu 125 milijuna kuna. U usporedbi sa stanjem 31.12. 2012. godine, stanje ovih transakcija je manje za 99 milijuna kuna ili 44,2%.  U izvješću o novčanom toku primici po osnovi naplate potraživanja od kupaca  putem faktoringa iskazani su u primicima od financijskih aktivnosti za 2013. godinu u iznosu 459,9  milijuna kuna, a prethodne godine u iznosu 557,6 milijuna kuna.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Na buduće kretanje financijskog rezultata Grupe Petrokemija utjecati će brojni činitelji. Osim cijene plina, koja se dominantno definira na domaćem tržištu, većina budućih rizika dolazi iz međunarodnog okruženja, a pretežito kroz: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Promjene cijena osnovnih sirovina na svjetskom tržištu (MAP, DAP, fosfat, kalijev klorid, sumpor),
</a:t>
          </a:r>
          <a:r>
            <a:rPr lang="en-US" cap="none" sz="1100" b="0" i="0" u="none" baseline="0">
              <a:solidFill>
                <a:srgbClr val="000000"/>
              </a:solidFill>
              <a:latin typeface="Arial"/>
              <a:ea typeface="Arial"/>
              <a:cs typeface="Arial"/>
            </a:rPr>
            <a:t>2. Promjene razine potražnje i prodajnih cijena mineralnih gnojiva,
</a:t>
          </a:r>
          <a:r>
            <a:rPr lang="en-US" cap="none" sz="1100" b="0" i="0" u="none" baseline="0">
              <a:solidFill>
                <a:srgbClr val="000000"/>
              </a:solidFill>
              <a:latin typeface="Arial"/>
              <a:ea typeface="Arial"/>
              <a:cs typeface="Arial"/>
            </a:rPr>
            <a:t>3. Kretanje cijena energenata - plina i lož ulja,
</a:t>
          </a:r>
          <a:r>
            <a:rPr lang="en-US" cap="none" sz="1100" b="0" i="0" u="none" baseline="0">
              <a:solidFill>
                <a:srgbClr val="000000"/>
              </a:solidFill>
              <a:latin typeface="Arial"/>
              <a:ea typeface="Arial"/>
              <a:cs typeface="Arial"/>
            </a:rPr>
            <a:t>4. Kretanje cijena osnovnih poljoprivrednih kultura,
</a:t>
          </a:r>
          <a:r>
            <a:rPr lang="en-US" cap="none" sz="1100" b="0" i="0" u="none" baseline="0">
              <a:solidFill>
                <a:srgbClr val="000000"/>
              </a:solidFill>
              <a:latin typeface="Arial"/>
              <a:ea typeface="Arial"/>
              <a:cs typeface="Arial"/>
            </a:rPr>
            <a:t>5. Tečaj USD i EUR-a prema domaćoj valuti,
</a:t>
          </a:r>
          <a:r>
            <a:rPr lang="en-US" cap="none" sz="1100" b="0" i="0" u="none" baseline="0">
              <a:solidFill>
                <a:srgbClr val="000000"/>
              </a:solidFill>
              <a:latin typeface="Arial"/>
              <a:ea typeface="Arial"/>
              <a:cs typeface="Arial"/>
            </a:rPr>
            <a:t>6. Troškove financiranja i međuvalutarne odnose.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U izvještajnom razdoblju pokazao se kao vrlo nepredvidiv rizik utjecaja nepovoljnih vremenskih prilika, koji je u značajnom dijelu poremetio dinamiku isporuke gnojiva i s tim povezane prihode na domaćem i regionalnom tržištu.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Društvo razmatra načine osiguranja likvidnosti za stabilizaciju poslovanja, uključujući dokapitalizaciju od strane postojećih dioničara i izdavanje dužničkih instrumenata. U tom kontekstu, Društvo je pripremilo „Program restrukturiranja i financijske konsolidacije Petrokemije d.d. za razdoblje od 2014. do 2018. godine“. U sklopu navedenog dokumenta, detaljno su definirane pretpostavke i mjere restrukturiranja kao i potrebe za financiranjem neophodne za stvaranje osnove za održivo poslovanje Društva. Navedene mjere između ostalih uključuju provedbu sveobuhvatnog procesa restrukturiranja, optimizaciju troškova nabave, refokusiranje proizvodnih aktivnosti, optimizaciju radne strukture, dezinvestiranje neoperativne i neposlovne imovine te mjere refinanciranja duga i dokapitalizaciju.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in@petrokemija.hr" TargetMode="External" /><Relationship Id="rId2" Type="http://schemas.openxmlformats.org/officeDocument/2006/relationships/hyperlink" Target="http://www.petrokemija.hr/" TargetMode="External" /><Relationship Id="rId3" Type="http://schemas.openxmlformats.org/officeDocument/2006/relationships/hyperlink" Target="mailto:marina.maric@petrokemij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64"/>
  <sheetViews>
    <sheetView tabSelected="1" view="pageBreakPreview" zoomScaleSheetLayoutView="100" zoomScalePageLayoutView="0" workbookViewId="0" topLeftCell="A1">
      <selection activeCell="A53" sqref="A53"/>
    </sheetView>
  </sheetViews>
  <sheetFormatPr defaultColWidth="9.140625" defaultRowHeight="12.75"/>
  <cols>
    <col min="1" max="1" width="9.140625" style="20" customWidth="1"/>
    <col min="2" max="2" width="13.00390625" style="20" customWidth="1"/>
    <col min="3" max="6" width="9.140625" style="20" customWidth="1"/>
    <col min="7" max="7" width="15.140625" style="20" customWidth="1"/>
    <col min="8" max="8" width="19.28125" style="20" customWidth="1"/>
    <col min="9" max="9" width="14.421875" style="20" customWidth="1"/>
    <col min="10" max="16384" width="9.140625" style="20" customWidth="1"/>
  </cols>
  <sheetData>
    <row r="1" spans="1:12" ht="15.75">
      <c r="A1" s="156" t="s">
        <v>220</v>
      </c>
      <c r="B1" s="156"/>
      <c r="C1" s="156"/>
      <c r="D1" s="19"/>
      <c r="E1" s="19"/>
      <c r="F1" s="19"/>
      <c r="G1" s="19"/>
      <c r="H1" s="19"/>
      <c r="I1" s="19"/>
      <c r="J1" s="19"/>
      <c r="K1" s="19"/>
      <c r="L1" s="19"/>
    </row>
    <row r="2" spans="1:12" ht="12.75">
      <c r="A2" s="117" t="s">
        <v>221</v>
      </c>
      <c r="B2" s="117"/>
      <c r="C2" s="117"/>
      <c r="D2" s="118"/>
      <c r="E2" s="21" t="s">
        <v>316</v>
      </c>
      <c r="F2" s="22"/>
      <c r="G2" s="23" t="s">
        <v>222</v>
      </c>
      <c r="H2" s="21" t="s">
        <v>317</v>
      </c>
      <c r="I2" s="24"/>
      <c r="J2" s="19"/>
      <c r="K2" s="19"/>
      <c r="L2" s="19"/>
    </row>
    <row r="3" spans="1:12" ht="12.75">
      <c r="A3" s="25"/>
      <c r="B3" s="25"/>
      <c r="C3" s="25"/>
      <c r="D3" s="25"/>
      <c r="E3" s="26"/>
      <c r="F3" s="26"/>
      <c r="G3" s="25"/>
      <c r="H3" s="25"/>
      <c r="I3" s="27"/>
      <c r="J3" s="19"/>
      <c r="K3" s="19"/>
      <c r="L3" s="19"/>
    </row>
    <row r="4" spans="1:12" ht="15">
      <c r="A4" s="119" t="s">
        <v>223</v>
      </c>
      <c r="B4" s="119"/>
      <c r="C4" s="119"/>
      <c r="D4" s="119"/>
      <c r="E4" s="119"/>
      <c r="F4" s="119"/>
      <c r="G4" s="119"/>
      <c r="H4" s="119"/>
      <c r="I4" s="119"/>
      <c r="J4" s="19"/>
      <c r="K4" s="19"/>
      <c r="L4" s="19"/>
    </row>
    <row r="5" spans="1:12" ht="12.75">
      <c r="A5" s="28"/>
      <c r="B5" s="28"/>
      <c r="C5" s="28"/>
      <c r="D5" s="29"/>
      <c r="E5" s="30"/>
      <c r="F5" s="31"/>
      <c r="G5" s="32"/>
      <c r="H5" s="33"/>
      <c r="I5" s="34"/>
      <c r="J5" s="19"/>
      <c r="K5" s="19"/>
      <c r="L5" s="19"/>
    </row>
    <row r="6" spans="1:12" ht="12.75">
      <c r="A6" s="120" t="s">
        <v>224</v>
      </c>
      <c r="B6" s="121"/>
      <c r="C6" s="115" t="s">
        <v>284</v>
      </c>
      <c r="D6" s="116"/>
      <c r="E6" s="122"/>
      <c r="F6" s="122"/>
      <c r="G6" s="122"/>
      <c r="H6" s="122"/>
      <c r="I6" s="36"/>
      <c r="J6" s="19"/>
      <c r="K6" s="19"/>
      <c r="L6" s="19"/>
    </row>
    <row r="7" spans="1:12" ht="12.75">
      <c r="A7" s="37"/>
      <c r="B7" s="37"/>
      <c r="C7" s="28"/>
      <c r="D7" s="28"/>
      <c r="E7" s="122"/>
      <c r="F7" s="122"/>
      <c r="G7" s="122"/>
      <c r="H7" s="122"/>
      <c r="I7" s="36"/>
      <c r="J7" s="19"/>
      <c r="K7" s="19"/>
      <c r="L7" s="19"/>
    </row>
    <row r="8" spans="1:12" ht="12.75">
      <c r="A8" s="123" t="s">
        <v>225</v>
      </c>
      <c r="B8" s="124"/>
      <c r="C8" s="115" t="s">
        <v>285</v>
      </c>
      <c r="D8" s="116"/>
      <c r="E8" s="122"/>
      <c r="F8" s="122"/>
      <c r="G8" s="122"/>
      <c r="H8" s="122"/>
      <c r="I8" s="29"/>
      <c r="J8" s="19"/>
      <c r="K8" s="19"/>
      <c r="L8" s="19"/>
    </row>
    <row r="9" spans="1:12" ht="12.75">
      <c r="A9" s="38"/>
      <c r="B9" s="38"/>
      <c r="C9" s="39"/>
      <c r="D9" s="28"/>
      <c r="E9" s="28"/>
      <c r="F9" s="28"/>
      <c r="G9" s="28"/>
      <c r="H9" s="28"/>
      <c r="I9" s="28"/>
      <c r="J9" s="19"/>
      <c r="K9" s="19"/>
      <c r="L9" s="19"/>
    </row>
    <row r="10" spans="1:12" ht="12.75">
      <c r="A10" s="112" t="s">
        <v>226</v>
      </c>
      <c r="B10" s="113"/>
      <c r="C10" s="115" t="s">
        <v>286</v>
      </c>
      <c r="D10" s="116"/>
      <c r="E10" s="28"/>
      <c r="F10" s="28"/>
      <c r="G10" s="28"/>
      <c r="H10" s="28"/>
      <c r="I10" s="28"/>
      <c r="J10" s="19"/>
      <c r="K10" s="19"/>
      <c r="L10" s="19"/>
    </row>
    <row r="11" spans="1:12" ht="12.75">
      <c r="A11" s="114"/>
      <c r="B11" s="114"/>
      <c r="C11" s="28"/>
      <c r="D11" s="28"/>
      <c r="E11" s="28"/>
      <c r="F11" s="28"/>
      <c r="G11" s="28"/>
      <c r="H11" s="28"/>
      <c r="I11" s="28"/>
      <c r="J11" s="19"/>
      <c r="K11" s="19"/>
      <c r="L11" s="19"/>
    </row>
    <row r="12" spans="1:12" ht="12.75">
      <c r="A12" s="120" t="s">
        <v>227</v>
      </c>
      <c r="B12" s="121"/>
      <c r="C12" s="125" t="s">
        <v>287</v>
      </c>
      <c r="D12" s="126"/>
      <c r="E12" s="126"/>
      <c r="F12" s="126"/>
      <c r="G12" s="126"/>
      <c r="H12" s="126"/>
      <c r="I12" s="127"/>
      <c r="J12" s="19"/>
      <c r="K12" s="19"/>
      <c r="L12" s="19"/>
    </row>
    <row r="13" spans="1:12" ht="12.75">
      <c r="A13" s="37"/>
      <c r="B13" s="37"/>
      <c r="C13" s="40"/>
      <c r="D13" s="28"/>
      <c r="E13" s="28"/>
      <c r="F13" s="28"/>
      <c r="G13" s="28"/>
      <c r="H13" s="28"/>
      <c r="I13" s="28"/>
      <c r="J13" s="19"/>
      <c r="K13" s="19"/>
      <c r="L13" s="19"/>
    </row>
    <row r="14" spans="1:12" ht="12.75">
      <c r="A14" s="120" t="s">
        <v>228</v>
      </c>
      <c r="B14" s="121"/>
      <c r="C14" s="128">
        <v>44320</v>
      </c>
      <c r="D14" s="129"/>
      <c r="E14" s="28"/>
      <c r="F14" s="125" t="s">
        <v>288</v>
      </c>
      <c r="G14" s="126"/>
      <c r="H14" s="126"/>
      <c r="I14" s="127"/>
      <c r="J14" s="19"/>
      <c r="K14" s="19"/>
      <c r="L14" s="19"/>
    </row>
    <row r="15" spans="1:12" ht="12.75">
      <c r="A15" s="37"/>
      <c r="B15" s="37"/>
      <c r="C15" s="28"/>
      <c r="D15" s="28"/>
      <c r="E15" s="28"/>
      <c r="F15" s="28"/>
      <c r="G15" s="28"/>
      <c r="H15" s="28"/>
      <c r="I15" s="28"/>
      <c r="J15" s="19"/>
      <c r="K15" s="19"/>
      <c r="L15" s="19"/>
    </row>
    <row r="16" spans="1:12" ht="12.75">
      <c r="A16" s="120" t="s">
        <v>229</v>
      </c>
      <c r="B16" s="121"/>
      <c r="C16" s="125" t="s">
        <v>289</v>
      </c>
      <c r="D16" s="126"/>
      <c r="E16" s="126"/>
      <c r="F16" s="126"/>
      <c r="G16" s="126"/>
      <c r="H16" s="126"/>
      <c r="I16" s="127"/>
      <c r="J16" s="19"/>
      <c r="K16" s="19"/>
      <c r="L16" s="19"/>
    </row>
    <row r="17" spans="1:12" ht="12.75">
      <c r="A17" s="37"/>
      <c r="B17" s="37"/>
      <c r="C17" s="28"/>
      <c r="D17" s="28"/>
      <c r="E17" s="28"/>
      <c r="F17" s="28"/>
      <c r="G17" s="28"/>
      <c r="H17" s="28"/>
      <c r="I17" s="28"/>
      <c r="J17" s="19"/>
      <c r="K17" s="19"/>
      <c r="L17" s="19"/>
    </row>
    <row r="18" spans="1:12" ht="12.75">
      <c r="A18" s="120" t="s">
        <v>230</v>
      </c>
      <c r="B18" s="121"/>
      <c r="C18" s="130" t="s">
        <v>290</v>
      </c>
      <c r="D18" s="131"/>
      <c r="E18" s="131"/>
      <c r="F18" s="131"/>
      <c r="G18" s="131"/>
      <c r="H18" s="131"/>
      <c r="I18" s="132"/>
      <c r="J18" s="19"/>
      <c r="K18" s="19"/>
      <c r="L18" s="19"/>
    </row>
    <row r="19" spans="1:12" ht="12.75">
      <c r="A19" s="37"/>
      <c r="B19" s="37"/>
      <c r="C19" s="40"/>
      <c r="D19" s="28"/>
      <c r="E19" s="28"/>
      <c r="F19" s="28"/>
      <c r="G19" s="28"/>
      <c r="H19" s="28"/>
      <c r="I19" s="28"/>
      <c r="J19" s="19"/>
      <c r="K19" s="19"/>
      <c r="L19" s="19"/>
    </row>
    <row r="20" spans="1:12" ht="12.75">
      <c r="A20" s="120" t="s">
        <v>231</v>
      </c>
      <c r="B20" s="121"/>
      <c r="C20" s="130" t="s">
        <v>306</v>
      </c>
      <c r="D20" s="131"/>
      <c r="E20" s="131"/>
      <c r="F20" s="131"/>
      <c r="G20" s="131"/>
      <c r="H20" s="131"/>
      <c r="I20" s="132"/>
      <c r="J20" s="19"/>
      <c r="K20" s="19"/>
      <c r="L20" s="19"/>
    </row>
    <row r="21" spans="1:12" ht="12.75">
      <c r="A21" s="37"/>
      <c r="B21" s="37"/>
      <c r="C21" s="40"/>
      <c r="D21" s="28"/>
      <c r="E21" s="28"/>
      <c r="F21" s="28"/>
      <c r="G21" s="28"/>
      <c r="H21" s="28"/>
      <c r="I21" s="28"/>
      <c r="J21" s="19"/>
      <c r="K21" s="19"/>
      <c r="L21" s="19"/>
    </row>
    <row r="22" spans="1:12" ht="12.75">
      <c r="A22" s="120" t="s">
        <v>232</v>
      </c>
      <c r="B22" s="121"/>
      <c r="C22" s="41">
        <v>220</v>
      </c>
      <c r="D22" s="125" t="s">
        <v>288</v>
      </c>
      <c r="E22" s="133"/>
      <c r="F22" s="134"/>
      <c r="G22" s="135"/>
      <c r="H22" s="136"/>
      <c r="I22" s="43"/>
      <c r="J22" s="19"/>
      <c r="K22" s="19"/>
      <c r="L22" s="19"/>
    </row>
    <row r="23" spans="1:12" ht="12.75">
      <c r="A23" s="37"/>
      <c r="B23" s="37"/>
      <c r="C23" s="28"/>
      <c r="D23" s="44"/>
      <c r="E23" s="44"/>
      <c r="F23" s="44"/>
      <c r="G23" s="44"/>
      <c r="H23" s="28"/>
      <c r="I23" s="29"/>
      <c r="J23" s="19"/>
      <c r="K23" s="19"/>
      <c r="L23" s="19"/>
    </row>
    <row r="24" spans="1:12" ht="12.75">
      <c r="A24" s="120" t="s">
        <v>233</v>
      </c>
      <c r="B24" s="121"/>
      <c r="C24" s="41">
        <v>3</v>
      </c>
      <c r="D24" s="125" t="s">
        <v>291</v>
      </c>
      <c r="E24" s="133"/>
      <c r="F24" s="133"/>
      <c r="G24" s="134"/>
      <c r="H24" s="35" t="s">
        <v>234</v>
      </c>
      <c r="I24" s="45">
        <v>2294</v>
      </c>
      <c r="J24" s="19"/>
      <c r="K24" s="19"/>
      <c r="L24" s="19"/>
    </row>
    <row r="25" spans="1:12" ht="12.75">
      <c r="A25" s="37"/>
      <c r="B25" s="37"/>
      <c r="C25" s="28"/>
      <c r="D25" s="44"/>
      <c r="E25" s="44"/>
      <c r="F25" s="44"/>
      <c r="G25" s="37"/>
      <c r="H25" s="37" t="s">
        <v>235</v>
      </c>
      <c r="I25" s="40"/>
      <c r="J25" s="19"/>
      <c r="K25" s="19"/>
      <c r="L25" s="19"/>
    </row>
    <row r="26" spans="1:12" ht="12.75">
      <c r="A26" s="120" t="s">
        <v>236</v>
      </c>
      <c r="B26" s="121"/>
      <c r="C26" s="46" t="s">
        <v>297</v>
      </c>
      <c r="D26" s="47"/>
      <c r="E26" s="19"/>
      <c r="F26" s="48"/>
      <c r="G26" s="120" t="s">
        <v>237</v>
      </c>
      <c r="H26" s="121"/>
      <c r="I26" s="49" t="s">
        <v>292</v>
      </c>
      <c r="J26" s="19"/>
      <c r="K26" s="19"/>
      <c r="L26" s="19"/>
    </row>
    <row r="27" spans="1:12" ht="12.75">
      <c r="A27" s="37"/>
      <c r="B27" s="37"/>
      <c r="C27" s="28"/>
      <c r="D27" s="48"/>
      <c r="E27" s="48"/>
      <c r="F27" s="48"/>
      <c r="G27" s="48"/>
      <c r="H27" s="28"/>
      <c r="I27" s="50"/>
      <c r="J27" s="19"/>
      <c r="K27" s="19"/>
      <c r="L27" s="19"/>
    </row>
    <row r="28" spans="1:12" ht="12.75">
      <c r="A28" s="137" t="s">
        <v>238</v>
      </c>
      <c r="B28" s="138"/>
      <c r="C28" s="139"/>
      <c r="D28" s="139"/>
      <c r="E28" s="140" t="s">
        <v>239</v>
      </c>
      <c r="F28" s="141"/>
      <c r="G28" s="141"/>
      <c r="H28" s="142" t="s">
        <v>240</v>
      </c>
      <c r="I28" s="142"/>
      <c r="J28" s="19"/>
      <c r="K28" s="19"/>
      <c r="L28" s="19"/>
    </row>
    <row r="29" spans="1:12" ht="12.75">
      <c r="A29" s="19"/>
      <c r="B29" s="19"/>
      <c r="C29" s="19"/>
      <c r="D29" s="34"/>
      <c r="E29" s="28"/>
      <c r="F29" s="28"/>
      <c r="G29" s="28"/>
      <c r="H29" s="51"/>
      <c r="I29" s="50"/>
      <c r="J29" s="19"/>
      <c r="K29" s="19"/>
      <c r="L29" s="19"/>
    </row>
    <row r="30" spans="1:12" ht="12.75">
      <c r="A30" s="143" t="s">
        <v>298</v>
      </c>
      <c r="B30" s="144"/>
      <c r="C30" s="144"/>
      <c r="D30" s="145"/>
      <c r="E30" s="143" t="s">
        <v>288</v>
      </c>
      <c r="F30" s="144"/>
      <c r="G30" s="144"/>
      <c r="H30" s="115" t="s">
        <v>302</v>
      </c>
      <c r="I30" s="116"/>
      <c r="J30" s="19"/>
      <c r="K30" s="19"/>
      <c r="L30" s="19"/>
    </row>
    <row r="31" spans="1:12" ht="12.75">
      <c r="A31" s="42"/>
      <c r="B31" s="42"/>
      <c r="C31" s="40"/>
      <c r="D31" s="146"/>
      <c r="E31" s="146"/>
      <c r="F31" s="146"/>
      <c r="G31" s="147"/>
      <c r="H31" s="28"/>
      <c r="I31" s="54"/>
      <c r="J31" s="19"/>
      <c r="K31" s="19"/>
      <c r="L31" s="19"/>
    </row>
    <row r="32" spans="1:12" ht="12.75">
      <c r="A32" s="143" t="s">
        <v>299</v>
      </c>
      <c r="B32" s="144"/>
      <c r="C32" s="144"/>
      <c r="D32" s="145"/>
      <c r="E32" s="143" t="s">
        <v>300</v>
      </c>
      <c r="F32" s="144"/>
      <c r="G32" s="144"/>
      <c r="H32" s="115" t="s">
        <v>303</v>
      </c>
      <c r="I32" s="116"/>
      <c r="J32" s="19"/>
      <c r="K32" s="19"/>
      <c r="L32" s="19"/>
    </row>
    <row r="33" spans="1:12" ht="12.75">
      <c r="A33" s="42"/>
      <c r="B33" s="42"/>
      <c r="C33" s="40"/>
      <c r="D33" s="52"/>
      <c r="E33" s="52"/>
      <c r="F33" s="52"/>
      <c r="G33" s="53"/>
      <c r="H33" s="28"/>
      <c r="I33" s="55"/>
      <c r="J33" s="19"/>
      <c r="K33" s="19"/>
      <c r="L33" s="19"/>
    </row>
    <row r="34" spans="1:12" ht="12.75">
      <c r="A34" s="143" t="s">
        <v>299</v>
      </c>
      <c r="B34" s="144"/>
      <c r="C34" s="144"/>
      <c r="D34" s="145"/>
      <c r="E34" s="143" t="s">
        <v>301</v>
      </c>
      <c r="F34" s="144"/>
      <c r="G34" s="144"/>
      <c r="H34" s="115" t="s">
        <v>304</v>
      </c>
      <c r="I34" s="116"/>
      <c r="J34" s="19"/>
      <c r="K34" s="19"/>
      <c r="L34" s="19"/>
    </row>
    <row r="35" spans="1:12" ht="12.75">
      <c r="A35" s="42"/>
      <c r="B35" s="42"/>
      <c r="C35" s="40"/>
      <c r="D35" s="52"/>
      <c r="E35" s="52"/>
      <c r="F35" s="52"/>
      <c r="G35" s="53"/>
      <c r="H35" s="28"/>
      <c r="I35" s="55"/>
      <c r="J35" s="19"/>
      <c r="K35" s="19"/>
      <c r="L35" s="19"/>
    </row>
    <row r="36" spans="1:12" ht="12.75">
      <c r="A36" s="143" t="s">
        <v>307</v>
      </c>
      <c r="B36" s="144"/>
      <c r="C36" s="144"/>
      <c r="D36" s="145"/>
      <c r="E36" s="143" t="s">
        <v>308</v>
      </c>
      <c r="F36" s="144"/>
      <c r="G36" s="144"/>
      <c r="H36" s="115" t="s">
        <v>309</v>
      </c>
      <c r="I36" s="116"/>
      <c r="J36" s="19"/>
      <c r="K36" s="19"/>
      <c r="L36" s="19"/>
    </row>
    <row r="37" spans="1:12" ht="12.75">
      <c r="A37" s="56"/>
      <c r="B37" s="56"/>
      <c r="C37" s="149"/>
      <c r="D37" s="150"/>
      <c r="E37" s="28"/>
      <c r="F37" s="149"/>
      <c r="G37" s="150"/>
      <c r="H37" s="28"/>
      <c r="I37" s="28"/>
      <c r="J37" s="19"/>
      <c r="K37" s="19"/>
      <c r="L37" s="19"/>
    </row>
    <row r="38" spans="1:12" ht="12.75">
      <c r="A38" s="143"/>
      <c r="B38" s="144"/>
      <c r="C38" s="144"/>
      <c r="D38" s="145"/>
      <c r="E38" s="143"/>
      <c r="F38" s="144"/>
      <c r="G38" s="144"/>
      <c r="H38" s="115"/>
      <c r="I38" s="116"/>
      <c r="J38" s="19"/>
      <c r="K38" s="19"/>
      <c r="L38" s="19"/>
    </row>
    <row r="39" spans="1:12" ht="12.75">
      <c r="A39" s="56"/>
      <c r="B39" s="56"/>
      <c r="C39" s="57"/>
      <c r="D39" s="58"/>
      <c r="E39" s="28"/>
      <c r="F39" s="57"/>
      <c r="G39" s="58"/>
      <c r="H39" s="28"/>
      <c r="I39" s="28"/>
      <c r="J39" s="19"/>
      <c r="K39" s="19"/>
      <c r="L39" s="19"/>
    </row>
    <row r="40" spans="1:12" ht="12.75">
      <c r="A40" s="143"/>
      <c r="B40" s="144"/>
      <c r="C40" s="144"/>
      <c r="D40" s="145"/>
      <c r="E40" s="143"/>
      <c r="F40" s="144"/>
      <c r="G40" s="144"/>
      <c r="H40" s="115"/>
      <c r="I40" s="116"/>
      <c r="J40" s="19"/>
      <c r="K40" s="19"/>
      <c r="L40" s="19"/>
    </row>
    <row r="41" spans="1:12" ht="12.75">
      <c r="A41" s="59"/>
      <c r="B41" s="60"/>
      <c r="C41" s="60"/>
      <c r="D41" s="60"/>
      <c r="E41" s="59"/>
      <c r="F41" s="60"/>
      <c r="G41" s="60"/>
      <c r="H41" s="61"/>
      <c r="I41" s="62"/>
      <c r="J41" s="19"/>
      <c r="K41" s="19"/>
      <c r="L41" s="19"/>
    </row>
    <row r="42" spans="1:12" ht="12.75">
      <c r="A42" s="56"/>
      <c r="B42" s="56"/>
      <c r="C42" s="57"/>
      <c r="D42" s="58"/>
      <c r="E42" s="28"/>
      <c r="F42" s="57"/>
      <c r="G42" s="58"/>
      <c r="H42" s="28"/>
      <c r="I42" s="28"/>
      <c r="J42" s="19"/>
      <c r="K42" s="19"/>
      <c r="L42" s="19"/>
    </row>
    <row r="43" spans="1:12" ht="12.75">
      <c r="A43" s="63"/>
      <c r="B43" s="63"/>
      <c r="C43" s="63"/>
      <c r="D43" s="39"/>
      <c r="E43" s="39"/>
      <c r="F43" s="63"/>
      <c r="G43" s="39"/>
      <c r="H43" s="39"/>
      <c r="I43" s="39"/>
      <c r="J43" s="19"/>
      <c r="K43" s="19"/>
      <c r="L43" s="19"/>
    </row>
    <row r="44" spans="1:12" ht="12.75">
      <c r="A44" s="151" t="s">
        <v>241</v>
      </c>
      <c r="B44" s="152"/>
      <c r="C44" s="115"/>
      <c r="D44" s="116"/>
      <c r="E44" s="29"/>
      <c r="F44" s="125"/>
      <c r="G44" s="144"/>
      <c r="H44" s="144"/>
      <c r="I44" s="145"/>
      <c r="J44" s="19"/>
      <c r="K44" s="19"/>
      <c r="L44" s="19"/>
    </row>
    <row r="45" spans="1:12" ht="12.75">
      <c r="A45" s="56"/>
      <c r="B45" s="56"/>
      <c r="C45" s="149"/>
      <c r="D45" s="150"/>
      <c r="E45" s="28"/>
      <c r="F45" s="149"/>
      <c r="G45" s="157"/>
      <c r="H45" s="64"/>
      <c r="I45" s="64"/>
      <c r="J45" s="19"/>
      <c r="K45" s="19"/>
      <c r="L45" s="19"/>
    </row>
    <row r="46" spans="1:12" ht="12.75">
      <c r="A46" s="151" t="s">
        <v>242</v>
      </c>
      <c r="B46" s="152"/>
      <c r="C46" s="125" t="s">
        <v>293</v>
      </c>
      <c r="D46" s="148"/>
      <c r="E46" s="148"/>
      <c r="F46" s="148"/>
      <c r="G46" s="148"/>
      <c r="H46" s="148"/>
      <c r="I46" s="148"/>
      <c r="J46" s="19"/>
      <c r="K46" s="19"/>
      <c r="L46" s="19"/>
    </row>
    <row r="47" spans="1:12" ht="12.75">
      <c r="A47" s="37"/>
      <c r="B47" s="37"/>
      <c r="C47" s="65" t="s">
        <v>243</v>
      </c>
      <c r="D47" s="29"/>
      <c r="E47" s="29"/>
      <c r="F47" s="29"/>
      <c r="G47" s="29"/>
      <c r="H47" s="29"/>
      <c r="I47" s="29"/>
      <c r="J47" s="19"/>
      <c r="K47" s="19"/>
      <c r="L47" s="19"/>
    </row>
    <row r="48" spans="1:12" ht="12.75">
      <c r="A48" s="151" t="s">
        <v>244</v>
      </c>
      <c r="B48" s="152"/>
      <c r="C48" s="153" t="s">
        <v>294</v>
      </c>
      <c r="D48" s="154"/>
      <c r="E48" s="155"/>
      <c r="F48" s="29"/>
      <c r="G48" s="35" t="s">
        <v>245</v>
      </c>
      <c r="H48" s="153" t="s">
        <v>295</v>
      </c>
      <c r="I48" s="155"/>
      <c r="J48" s="19"/>
      <c r="K48" s="19"/>
      <c r="L48" s="19"/>
    </row>
    <row r="49" spans="1:12" ht="12.75">
      <c r="A49" s="37"/>
      <c r="B49" s="37"/>
      <c r="C49" s="65"/>
      <c r="D49" s="29"/>
      <c r="E49" s="29"/>
      <c r="F49" s="29"/>
      <c r="G49" s="29"/>
      <c r="H49" s="29"/>
      <c r="I49" s="29"/>
      <c r="J49" s="19"/>
      <c r="K49" s="19"/>
      <c r="L49" s="19"/>
    </row>
    <row r="50" spans="1:12" ht="12.75">
      <c r="A50" s="151" t="s">
        <v>230</v>
      </c>
      <c r="B50" s="152"/>
      <c r="C50" s="160" t="s">
        <v>296</v>
      </c>
      <c r="D50" s="154"/>
      <c r="E50" s="154"/>
      <c r="F50" s="154"/>
      <c r="G50" s="154"/>
      <c r="H50" s="154"/>
      <c r="I50" s="155"/>
      <c r="J50" s="19"/>
      <c r="K50" s="19"/>
      <c r="L50" s="19"/>
    </row>
    <row r="51" spans="1:12" ht="12.75">
      <c r="A51" s="37"/>
      <c r="B51" s="37"/>
      <c r="C51" s="29"/>
      <c r="D51" s="29"/>
      <c r="E51" s="29"/>
      <c r="F51" s="29"/>
      <c r="G51" s="29"/>
      <c r="H51" s="29"/>
      <c r="I51" s="29"/>
      <c r="J51" s="19"/>
      <c r="K51" s="19"/>
      <c r="L51" s="19"/>
    </row>
    <row r="52" spans="1:12" ht="12.75">
      <c r="A52" s="120" t="s">
        <v>246</v>
      </c>
      <c r="B52" s="121"/>
      <c r="C52" s="153" t="s">
        <v>318</v>
      </c>
      <c r="D52" s="154"/>
      <c r="E52" s="154"/>
      <c r="F52" s="154"/>
      <c r="G52" s="154"/>
      <c r="H52" s="154"/>
      <c r="I52" s="127"/>
      <c r="J52" s="19"/>
      <c r="K52" s="19"/>
      <c r="L52" s="19"/>
    </row>
    <row r="53" spans="1:12" ht="12.75">
      <c r="A53" s="66"/>
      <c r="B53" s="66"/>
      <c r="C53" s="163" t="s">
        <v>247</v>
      </c>
      <c r="D53" s="163"/>
      <c r="E53" s="163"/>
      <c r="F53" s="163"/>
      <c r="G53" s="163"/>
      <c r="H53" s="163"/>
      <c r="I53" s="68"/>
      <c r="J53" s="19"/>
      <c r="K53" s="19"/>
      <c r="L53" s="19"/>
    </row>
    <row r="54" spans="1:12" ht="12.75">
      <c r="A54" s="66"/>
      <c r="B54" s="66"/>
      <c r="C54" s="67"/>
      <c r="D54" s="67"/>
      <c r="E54" s="67"/>
      <c r="F54" s="67"/>
      <c r="G54" s="67"/>
      <c r="H54" s="67"/>
      <c r="I54" s="68"/>
      <c r="J54" s="19"/>
      <c r="K54" s="19"/>
      <c r="L54" s="19"/>
    </row>
    <row r="55" spans="1:12" ht="12.75">
      <c r="A55" s="66"/>
      <c r="B55" s="161" t="s">
        <v>248</v>
      </c>
      <c r="C55" s="162"/>
      <c r="D55" s="162"/>
      <c r="E55" s="162"/>
      <c r="F55" s="98"/>
      <c r="G55" s="98"/>
      <c r="H55" s="99"/>
      <c r="I55" s="99"/>
      <c r="J55" s="19"/>
      <c r="K55" s="19"/>
      <c r="L55" s="19"/>
    </row>
    <row r="56" spans="1:12" ht="12.75">
      <c r="A56" s="66"/>
      <c r="B56" s="100" t="s">
        <v>311</v>
      </c>
      <c r="C56" s="101"/>
      <c r="D56" s="101"/>
      <c r="E56" s="101"/>
      <c r="F56" s="101"/>
      <c r="G56" s="101"/>
      <c r="H56" s="103"/>
      <c r="I56" s="103"/>
      <c r="J56" s="19"/>
      <c r="K56" s="19"/>
      <c r="L56" s="19"/>
    </row>
    <row r="57" spans="1:12" ht="12.75">
      <c r="A57" s="66"/>
      <c r="B57" s="100" t="s">
        <v>280</v>
      </c>
      <c r="C57" s="101"/>
      <c r="D57" s="101"/>
      <c r="E57" s="101"/>
      <c r="F57" s="101"/>
      <c r="G57" s="101"/>
      <c r="H57" s="103"/>
      <c r="I57" s="103"/>
      <c r="J57" s="19"/>
      <c r="K57" s="19"/>
      <c r="L57" s="19"/>
    </row>
    <row r="58" spans="1:12" ht="12.75">
      <c r="A58" s="66"/>
      <c r="B58" s="100" t="s">
        <v>281</v>
      </c>
      <c r="C58" s="101"/>
      <c r="D58" s="101"/>
      <c r="E58" s="101"/>
      <c r="F58" s="101"/>
      <c r="G58" s="101"/>
      <c r="H58" s="103"/>
      <c r="I58" s="103"/>
      <c r="J58" s="19"/>
      <c r="K58" s="19"/>
      <c r="L58" s="19"/>
    </row>
    <row r="59" spans="1:12" ht="12.75">
      <c r="A59" s="66"/>
      <c r="B59" s="100" t="s">
        <v>282</v>
      </c>
      <c r="C59" s="102"/>
      <c r="D59" s="102"/>
      <c r="E59" s="102"/>
      <c r="F59" s="102"/>
      <c r="G59" s="102"/>
      <c r="H59" s="103"/>
      <c r="I59" s="103"/>
      <c r="J59" s="19"/>
      <c r="K59" s="19"/>
      <c r="L59" s="19"/>
    </row>
    <row r="60" spans="1:12" ht="12.75">
      <c r="A60" s="66"/>
      <c r="B60" s="100" t="s">
        <v>283</v>
      </c>
      <c r="C60" s="102"/>
      <c r="D60" s="102"/>
      <c r="E60" s="102"/>
      <c r="F60" s="102"/>
      <c r="G60" s="102"/>
      <c r="H60" s="103"/>
      <c r="I60" s="103"/>
      <c r="J60" s="19"/>
      <c r="K60" s="19"/>
      <c r="L60" s="19"/>
    </row>
    <row r="61" spans="1:12" ht="12.75">
      <c r="A61" s="66"/>
      <c r="B61" s="66"/>
      <c r="C61" s="67"/>
      <c r="D61" s="67"/>
      <c r="E61" s="67"/>
      <c r="F61" s="67"/>
      <c r="G61" s="67"/>
      <c r="H61" s="67"/>
      <c r="I61" s="68"/>
      <c r="J61" s="19"/>
      <c r="K61" s="19"/>
      <c r="L61" s="19"/>
    </row>
    <row r="62" spans="1:12" ht="13.5" thickBot="1">
      <c r="A62" s="69" t="s">
        <v>249</v>
      </c>
      <c r="B62" s="29"/>
      <c r="C62" s="29"/>
      <c r="D62" s="29"/>
      <c r="E62" s="29"/>
      <c r="F62" s="29"/>
      <c r="G62" s="70"/>
      <c r="H62" s="71"/>
      <c r="I62" s="70"/>
      <c r="J62" s="19"/>
      <c r="K62" s="19"/>
      <c r="L62" s="19"/>
    </row>
    <row r="63" spans="1:12" ht="12.75">
      <c r="A63" s="29"/>
      <c r="B63" s="29"/>
      <c r="C63" s="29"/>
      <c r="D63" s="29"/>
      <c r="E63" s="66" t="s">
        <v>250</v>
      </c>
      <c r="F63" s="19"/>
      <c r="G63" s="164" t="s">
        <v>251</v>
      </c>
      <c r="H63" s="165"/>
      <c r="I63" s="166"/>
      <c r="J63" s="19"/>
      <c r="K63" s="19"/>
      <c r="L63" s="19"/>
    </row>
    <row r="64" spans="1:12" ht="12.75">
      <c r="A64" s="72"/>
      <c r="B64" s="72"/>
      <c r="C64" s="34"/>
      <c r="D64" s="34"/>
      <c r="E64" s="34"/>
      <c r="F64" s="34"/>
      <c r="G64" s="158"/>
      <c r="H64" s="159"/>
      <c r="I64" s="34"/>
      <c r="J64" s="19"/>
      <c r="K64" s="19"/>
      <c r="L64" s="19"/>
    </row>
  </sheetData>
  <sheetProtection/>
  <protectedRanges>
    <protectedRange sqref="E2 H2 C6:D6 C8:D8 C10:D10 C12:I12 C14:D14 F14:I14 C16:I16 C18:I18 C20:I20 C24:G24 C22:F22 C26 I26 I24 A30:I30 A32:I32 A34:D34" name="Range1"/>
  </protectedRanges>
  <mergeCells count="70">
    <mergeCell ref="G64:H64"/>
    <mergeCell ref="A50:B50"/>
    <mergeCell ref="C50:I50"/>
    <mergeCell ref="A52:B52"/>
    <mergeCell ref="C52:I52"/>
    <mergeCell ref="B55:E55"/>
    <mergeCell ref="C53:H53"/>
    <mergeCell ref="G63:I63"/>
    <mergeCell ref="A48:B48"/>
    <mergeCell ref="C48:E48"/>
    <mergeCell ref="H48:I48"/>
    <mergeCell ref="A1:C1"/>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E6:H8"/>
    <mergeCell ref="A8:B8"/>
    <mergeCell ref="C8:D8"/>
  </mergeCells>
  <conditionalFormatting sqref="H29">
    <cfRule type="cellIs" priority="1" dxfId="2" operator="equal" stopIfTrue="1">
      <formula>"DA"</formula>
    </cfRule>
  </conditionalFormatting>
  <conditionalFormatting sqref="H2">
    <cfRule type="cellIs" priority="2" dxfId="0" operator="lessThan" stopIfTrue="1">
      <formula>#REF!</formula>
    </cfRule>
  </conditionalFormatting>
  <hyperlinks>
    <hyperlink ref="C18" r:id="rId1" display="fin@petrokemija.hr"/>
    <hyperlink ref="C20" r:id="rId2" display="www.petrokemija.hr"/>
    <hyperlink ref="C50" r:id="rId3" display="marina.maric@petrokemij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3"/>
  <sheetViews>
    <sheetView view="pageBreakPreview" zoomScale="110" zoomScaleSheetLayoutView="110" zoomScalePageLayoutView="0" workbookViewId="0" topLeftCell="A1">
      <selection activeCell="A53" sqref="A53"/>
    </sheetView>
  </sheetViews>
  <sheetFormatPr defaultColWidth="9.140625" defaultRowHeight="12.75"/>
  <cols>
    <col min="10" max="11" width="10.7109375" style="0" customWidth="1"/>
  </cols>
  <sheetData>
    <row r="1" spans="1:11" ht="19.5" customHeight="1">
      <c r="A1" s="208" t="s">
        <v>132</v>
      </c>
      <c r="B1" s="209"/>
      <c r="C1" s="209"/>
      <c r="D1" s="209"/>
      <c r="E1" s="209"/>
      <c r="F1" s="209"/>
      <c r="G1" s="209"/>
      <c r="H1" s="209"/>
      <c r="I1" s="209"/>
      <c r="J1" s="209"/>
      <c r="K1" s="210"/>
    </row>
    <row r="2" spans="1:11" ht="12.75">
      <c r="A2" s="212" t="s">
        <v>314</v>
      </c>
      <c r="B2" s="213"/>
      <c r="C2" s="213"/>
      <c r="D2" s="213"/>
      <c r="E2" s="213"/>
      <c r="F2" s="213"/>
      <c r="G2" s="213"/>
      <c r="H2" s="213"/>
      <c r="I2" s="213"/>
      <c r="J2" s="213"/>
      <c r="K2" s="211"/>
    </row>
    <row r="3" spans="1:11" ht="12.75">
      <c r="A3" s="214"/>
      <c r="B3" s="214"/>
      <c r="C3" s="214"/>
      <c r="D3" s="214"/>
      <c r="E3" s="214"/>
      <c r="F3" s="214"/>
      <c r="G3" s="214"/>
      <c r="H3" s="214"/>
      <c r="I3" s="214"/>
      <c r="J3" s="214"/>
      <c r="K3" s="214"/>
    </row>
    <row r="4" spans="1:11" ht="12.75">
      <c r="A4" s="198" t="s">
        <v>305</v>
      </c>
      <c r="B4" s="199"/>
      <c r="C4" s="199"/>
      <c r="D4" s="199"/>
      <c r="E4" s="199"/>
      <c r="F4" s="199"/>
      <c r="G4" s="199"/>
      <c r="H4" s="199"/>
      <c r="I4" s="199"/>
      <c r="J4" s="199"/>
      <c r="K4" s="200"/>
    </row>
    <row r="5" spans="1:11" ht="46.5" customHeight="1" thickBot="1">
      <c r="A5" s="201" t="s">
        <v>41</v>
      </c>
      <c r="B5" s="202"/>
      <c r="C5" s="202"/>
      <c r="D5" s="202"/>
      <c r="E5" s="202"/>
      <c r="F5" s="202"/>
      <c r="G5" s="202"/>
      <c r="H5" s="203"/>
      <c r="I5" s="74" t="s">
        <v>252</v>
      </c>
      <c r="J5" s="75" t="s">
        <v>310</v>
      </c>
      <c r="K5" s="76" t="s">
        <v>91</v>
      </c>
    </row>
    <row r="6" spans="1:11" ht="12.75">
      <c r="A6" s="204">
        <v>1</v>
      </c>
      <c r="B6" s="204"/>
      <c r="C6" s="204"/>
      <c r="D6" s="204"/>
      <c r="E6" s="204"/>
      <c r="F6" s="204"/>
      <c r="G6" s="204"/>
      <c r="H6" s="204"/>
      <c r="I6" s="78">
        <v>2</v>
      </c>
      <c r="J6" s="77">
        <v>3</v>
      </c>
      <c r="K6" s="77">
        <v>4</v>
      </c>
    </row>
    <row r="7" spans="1:11" ht="12.75">
      <c r="A7" s="205"/>
      <c r="B7" s="206"/>
      <c r="C7" s="206"/>
      <c r="D7" s="206"/>
      <c r="E7" s="206"/>
      <c r="F7" s="206"/>
      <c r="G7" s="206"/>
      <c r="H7" s="206"/>
      <c r="I7" s="206"/>
      <c r="J7" s="206"/>
      <c r="K7" s="207"/>
    </row>
    <row r="8" spans="1:11" ht="12.75">
      <c r="A8" s="179" t="s">
        <v>42</v>
      </c>
      <c r="B8" s="180"/>
      <c r="C8" s="180"/>
      <c r="D8" s="180"/>
      <c r="E8" s="180"/>
      <c r="F8" s="180"/>
      <c r="G8" s="180"/>
      <c r="H8" s="197"/>
      <c r="I8" s="6">
        <v>1</v>
      </c>
      <c r="J8" s="9"/>
      <c r="K8" s="9"/>
    </row>
    <row r="9" spans="1:11" ht="12.75">
      <c r="A9" s="186" t="s">
        <v>10</v>
      </c>
      <c r="B9" s="187"/>
      <c r="C9" s="187"/>
      <c r="D9" s="187"/>
      <c r="E9" s="187"/>
      <c r="F9" s="187"/>
      <c r="G9" s="187"/>
      <c r="H9" s="188"/>
      <c r="I9" s="4">
        <v>2</v>
      </c>
      <c r="J9" s="104">
        <f>J10+J17+J27+J36+J40</f>
        <v>749049633</v>
      </c>
      <c r="K9" s="104">
        <f>K10+K17+K27+K36+K40</f>
        <v>719303117</v>
      </c>
    </row>
    <row r="10" spans="1:11" ht="12.75">
      <c r="A10" s="183" t="s">
        <v>177</v>
      </c>
      <c r="B10" s="184"/>
      <c r="C10" s="184"/>
      <c r="D10" s="184"/>
      <c r="E10" s="184"/>
      <c r="F10" s="184"/>
      <c r="G10" s="184"/>
      <c r="H10" s="185"/>
      <c r="I10" s="4">
        <v>3</v>
      </c>
      <c r="J10" s="104">
        <f>SUM(J11:J16)</f>
        <v>11585806</v>
      </c>
      <c r="K10" s="104">
        <f>SUM(K11:K16)</f>
        <v>8212096</v>
      </c>
    </row>
    <row r="11" spans="1:11" ht="12.75">
      <c r="A11" s="183" t="s">
        <v>92</v>
      </c>
      <c r="B11" s="184"/>
      <c r="C11" s="184"/>
      <c r="D11" s="184"/>
      <c r="E11" s="184"/>
      <c r="F11" s="184"/>
      <c r="G11" s="184"/>
      <c r="H11" s="185"/>
      <c r="I11" s="4">
        <v>4</v>
      </c>
      <c r="J11" s="11"/>
      <c r="K11" s="11"/>
    </row>
    <row r="12" spans="1:11" ht="12.75">
      <c r="A12" s="183" t="s">
        <v>11</v>
      </c>
      <c r="B12" s="184"/>
      <c r="C12" s="184"/>
      <c r="D12" s="184"/>
      <c r="E12" s="184"/>
      <c r="F12" s="184"/>
      <c r="G12" s="184"/>
      <c r="H12" s="185"/>
      <c r="I12" s="4">
        <v>5</v>
      </c>
      <c r="J12" s="11">
        <v>7541608</v>
      </c>
      <c r="K12" s="11">
        <v>2834581</v>
      </c>
    </row>
    <row r="13" spans="1:11" ht="12.75">
      <c r="A13" s="183" t="s">
        <v>93</v>
      </c>
      <c r="B13" s="184"/>
      <c r="C13" s="184"/>
      <c r="D13" s="184"/>
      <c r="E13" s="184"/>
      <c r="F13" s="184"/>
      <c r="G13" s="184"/>
      <c r="H13" s="185"/>
      <c r="I13" s="4">
        <v>6</v>
      </c>
      <c r="J13" s="11"/>
      <c r="K13" s="11"/>
    </row>
    <row r="14" spans="1:11" ht="12.75">
      <c r="A14" s="183" t="s">
        <v>180</v>
      </c>
      <c r="B14" s="184"/>
      <c r="C14" s="184"/>
      <c r="D14" s="184"/>
      <c r="E14" s="184"/>
      <c r="F14" s="184"/>
      <c r="G14" s="184"/>
      <c r="H14" s="185"/>
      <c r="I14" s="4">
        <v>7</v>
      </c>
      <c r="J14" s="11"/>
      <c r="K14" s="11"/>
    </row>
    <row r="15" spans="1:11" ht="12.75">
      <c r="A15" s="183" t="s">
        <v>181</v>
      </c>
      <c r="B15" s="184"/>
      <c r="C15" s="184"/>
      <c r="D15" s="184"/>
      <c r="E15" s="184"/>
      <c r="F15" s="184"/>
      <c r="G15" s="184"/>
      <c r="H15" s="185"/>
      <c r="I15" s="4">
        <v>8</v>
      </c>
      <c r="J15" s="11">
        <v>4044198</v>
      </c>
      <c r="K15" s="11">
        <v>5377515</v>
      </c>
    </row>
    <row r="16" spans="1:11" ht="12.75">
      <c r="A16" s="183" t="s">
        <v>182</v>
      </c>
      <c r="B16" s="184"/>
      <c r="C16" s="184"/>
      <c r="D16" s="184"/>
      <c r="E16" s="184"/>
      <c r="F16" s="184"/>
      <c r="G16" s="184"/>
      <c r="H16" s="185"/>
      <c r="I16" s="4">
        <v>9</v>
      </c>
      <c r="J16" s="11"/>
      <c r="K16" s="11"/>
    </row>
    <row r="17" spans="1:11" ht="12.75">
      <c r="A17" s="183" t="s">
        <v>178</v>
      </c>
      <c r="B17" s="184"/>
      <c r="C17" s="184"/>
      <c r="D17" s="184"/>
      <c r="E17" s="184"/>
      <c r="F17" s="184"/>
      <c r="G17" s="184"/>
      <c r="H17" s="185"/>
      <c r="I17" s="4">
        <v>10</v>
      </c>
      <c r="J17" s="104">
        <f>SUM(J18:J26)</f>
        <v>736523100</v>
      </c>
      <c r="K17" s="104">
        <f>SUM(K18:K26)</f>
        <v>710518222</v>
      </c>
    </row>
    <row r="18" spans="1:11" ht="12.75">
      <c r="A18" s="183" t="s">
        <v>183</v>
      </c>
      <c r="B18" s="184"/>
      <c r="C18" s="184"/>
      <c r="D18" s="184"/>
      <c r="E18" s="184"/>
      <c r="F18" s="184"/>
      <c r="G18" s="184"/>
      <c r="H18" s="185"/>
      <c r="I18" s="4">
        <v>11</v>
      </c>
      <c r="J18" s="11">
        <v>49482153</v>
      </c>
      <c r="K18" s="11">
        <v>49482153</v>
      </c>
    </row>
    <row r="19" spans="1:11" ht="12.75">
      <c r="A19" s="183" t="s">
        <v>219</v>
      </c>
      <c r="B19" s="184"/>
      <c r="C19" s="184"/>
      <c r="D19" s="184"/>
      <c r="E19" s="184"/>
      <c r="F19" s="184"/>
      <c r="G19" s="184"/>
      <c r="H19" s="185"/>
      <c r="I19" s="4">
        <v>12</v>
      </c>
      <c r="J19" s="11">
        <v>291532788</v>
      </c>
      <c r="K19" s="11">
        <v>276722239</v>
      </c>
    </row>
    <row r="20" spans="1:11" ht="12.75">
      <c r="A20" s="183" t="s">
        <v>184</v>
      </c>
      <c r="B20" s="184"/>
      <c r="C20" s="184"/>
      <c r="D20" s="184"/>
      <c r="E20" s="184"/>
      <c r="F20" s="184"/>
      <c r="G20" s="184"/>
      <c r="H20" s="185"/>
      <c r="I20" s="4">
        <v>13</v>
      </c>
      <c r="J20" s="11">
        <v>322709000</v>
      </c>
      <c r="K20" s="11">
        <v>309397663</v>
      </c>
    </row>
    <row r="21" spans="1:11" ht="12.75">
      <c r="A21" s="183" t="s">
        <v>21</v>
      </c>
      <c r="B21" s="184"/>
      <c r="C21" s="184"/>
      <c r="D21" s="184"/>
      <c r="E21" s="184"/>
      <c r="F21" s="184"/>
      <c r="G21" s="184"/>
      <c r="H21" s="185"/>
      <c r="I21" s="4">
        <v>14</v>
      </c>
      <c r="J21" s="11">
        <v>13526223</v>
      </c>
      <c r="K21" s="11">
        <v>15626648</v>
      </c>
    </row>
    <row r="22" spans="1:11" ht="12.75">
      <c r="A22" s="183" t="s">
        <v>22</v>
      </c>
      <c r="B22" s="184"/>
      <c r="C22" s="184"/>
      <c r="D22" s="184"/>
      <c r="E22" s="184"/>
      <c r="F22" s="184"/>
      <c r="G22" s="184"/>
      <c r="H22" s="185"/>
      <c r="I22" s="4">
        <v>15</v>
      </c>
      <c r="J22" s="11"/>
      <c r="K22" s="11"/>
    </row>
    <row r="23" spans="1:11" ht="12.75">
      <c r="A23" s="183" t="s">
        <v>50</v>
      </c>
      <c r="B23" s="184"/>
      <c r="C23" s="184"/>
      <c r="D23" s="184"/>
      <c r="E23" s="184"/>
      <c r="F23" s="184"/>
      <c r="G23" s="184"/>
      <c r="H23" s="185"/>
      <c r="I23" s="4">
        <v>16</v>
      </c>
      <c r="J23" s="11">
        <v>3020898</v>
      </c>
      <c r="K23" s="11">
        <v>3352925</v>
      </c>
    </row>
    <row r="24" spans="1:11" ht="12.75">
      <c r="A24" s="183" t="s">
        <v>51</v>
      </c>
      <c r="B24" s="184"/>
      <c r="C24" s="184"/>
      <c r="D24" s="184"/>
      <c r="E24" s="184"/>
      <c r="F24" s="184"/>
      <c r="G24" s="184"/>
      <c r="H24" s="185"/>
      <c r="I24" s="4">
        <v>17</v>
      </c>
      <c r="J24" s="11">
        <v>55752053</v>
      </c>
      <c r="K24" s="11">
        <v>55434274</v>
      </c>
    </row>
    <row r="25" spans="1:11" ht="12.75">
      <c r="A25" s="183" t="s">
        <v>52</v>
      </c>
      <c r="B25" s="184"/>
      <c r="C25" s="184"/>
      <c r="D25" s="184"/>
      <c r="E25" s="184"/>
      <c r="F25" s="184"/>
      <c r="G25" s="184"/>
      <c r="H25" s="185"/>
      <c r="I25" s="4">
        <v>18</v>
      </c>
      <c r="J25" s="11">
        <v>499985</v>
      </c>
      <c r="K25" s="11">
        <v>502320</v>
      </c>
    </row>
    <row r="26" spans="1:11" ht="12.75">
      <c r="A26" s="183" t="s">
        <v>53</v>
      </c>
      <c r="B26" s="184"/>
      <c r="C26" s="184"/>
      <c r="D26" s="184"/>
      <c r="E26" s="184"/>
      <c r="F26" s="184"/>
      <c r="G26" s="184"/>
      <c r="H26" s="185"/>
      <c r="I26" s="4">
        <v>19</v>
      </c>
      <c r="J26" s="11"/>
      <c r="K26" s="11"/>
    </row>
    <row r="27" spans="1:11" ht="12.75">
      <c r="A27" s="183" t="s">
        <v>162</v>
      </c>
      <c r="B27" s="184"/>
      <c r="C27" s="184"/>
      <c r="D27" s="184"/>
      <c r="E27" s="184"/>
      <c r="F27" s="184"/>
      <c r="G27" s="184"/>
      <c r="H27" s="185"/>
      <c r="I27" s="4">
        <v>20</v>
      </c>
      <c r="J27" s="104">
        <f>SUM(J28:J35)</f>
        <v>815524</v>
      </c>
      <c r="K27" s="104">
        <f>SUM(K28:K35)</f>
        <v>7537</v>
      </c>
    </row>
    <row r="28" spans="1:11" ht="12.75">
      <c r="A28" s="183" t="s">
        <v>54</v>
      </c>
      <c r="B28" s="184"/>
      <c r="C28" s="184"/>
      <c r="D28" s="184"/>
      <c r="E28" s="184"/>
      <c r="F28" s="184"/>
      <c r="G28" s="184"/>
      <c r="H28" s="185"/>
      <c r="I28" s="4">
        <v>21</v>
      </c>
      <c r="J28" s="11"/>
      <c r="K28" s="11"/>
    </row>
    <row r="29" spans="1:11" ht="12.75">
      <c r="A29" s="183" t="s">
        <v>55</v>
      </c>
      <c r="B29" s="184"/>
      <c r="C29" s="184"/>
      <c r="D29" s="184"/>
      <c r="E29" s="184"/>
      <c r="F29" s="184"/>
      <c r="G29" s="184"/>
      <c r="H29" s="185"/>
      <c r="I29" s="4">
        <v>22</v>
      </c>
      <c r="J29" s="11"/>
      <c r="K29" s="11"/>
    </row>
    <row r="30" spans="1:11" ht="12.75">
      <c r="A30" s="183" t="s">
        <v>56</v>
      </c>
      <c r="B30" s="184"/>
      <c r="C30" s="184"/>
      <c r="D30" s="184"/>
      <c r="E30" s="184"/>
      <c r="F30" s="184"/>
      <c r="G30" s="184"/>
      <c r="H30" s="185"/>
      <c r="I30" s="4">
        <v>23</v>
      </c>
      <c r="J30" s="11">
        <v>7537</v>
      </c>
      <c r="K30" s="11">
        <v>7537</v>
      </c>
    </row>
    <row r="31" spans="1:11" ht="12.75">
      <c r="A31" s="183" t="s">
        <v>61</v>
      </c>
      <c r="B31" s="184"/>
      <c r="C31" s="184"/>
      <c r="D31" s="184"/>
      <c r="E31" s="184"/>
      <c r="F31" s="184"/>
      <c r="G31" s="184"/>
      <c r="H31" s="185"/>
      <c r="I31" s="4">
        <v>24</v>
      </c>
      <c r="J31" s="11"/>
      <c r="K31" s="11"/>
    </row>
    <row r="32" spans="1:11" ht="12.75">
      <c r="A32" s="183" t="s">
        <v>62</v>
      </c>
      <c r="B32" s="184"/>
      <c r="C32" s="184"/>
      <c r="D32" s="184"/>
      <c r="E32" s="184"/>
      <c r="F32" s="184"/>
      <c r="G32" s="184"/>
      <c r="H32" s="185"/>
      <c r="I32" s="4">
        <v>25</v>
      </c>
      <c r="J32" s="11"/>
      <c r="K32" s="11"/>
    </row>
    <row r="33" spans="1:11" ht="12.75">
      <c r="A33" s="183" t="s">
        <v>63</v>
      </c>
      <c r="B33" s="184"/>
      <c r="C33" s="184"/>
      <c r="D33" s="184"/>
      <c r="E33" s="184"/>
      <c r="F33" s="184"/>
      <c r="G33" s="184"/>
      <c r="H33" s="185"/>
      <c r="I33" s="4">
        <v>26</v>
      </c>
      <c r="J33" s="11"/>
      <c r="K33" s="11"/>
    </row>
    <row r="34" spans="1:11" ht="12.75">
      <c r="A34" s="183" t="s">
        <v>57</v>
      </c>
      <c r="B34" s="184"/>
      <c r="C34" s="184"/>
      <c r="D34" s="184"/>
      <c r="E34" s="184"/>
      <c r="F34" s="184"/>
      <c r="G34" s="184"/>
      <c r="H34" s="185"/>
      <c r="I34" s="4">
        <v>27</v>
      </c>
      <c r="J34" s="11">
        <v>807987</v>
      </c>
      <c r="K34" s="11"/>
    </row>
    <row r="35" spans="1:11" ht="12.75">
      <c r="A35" s="183" t="s">
        <v>154</v>
      </c>
      <c r="B35" s="184"/>
      <c r="C35" s="184"/>
      <c r="D35" s="184"/>
      <c r="E35" s="184"/>
      <c r="F35" s="184"/>
      <c r="G35" s="184"/>
      <c r="H35" s="185"/>
      <c r="I35" s="4">
        <v>28</v>
      </c>
      <c r="J35" s="11"/>
      <c r="K35" s="11"/>
    </row>
    <row r="36" spans="1:11" ht="12.75">
      <c r="A36" s="183" t="s">
        <v>155</v>
      </c>
      <c r="B36" s="184"/>
      <c r="C36" s="184"/>
      <c r="D36" s="184"/>
      <c r="E36" s="184"/>
      <c r="F36" s="184"/>
      <c r="G36" s="184"/>
      <c r="H36" s="185"/>
      <c r="I36" s="4">
        <v>29</v>
      </c>
      <c r="J36" s="104">
        <f>SUM(J37:J39)</f>
        <v>125203</v>
      </c>
      <c r="K36" s="104">
        <f>SUM(K37:K39)</f>
        <v>250168</v>
      </c>
    </row>
    <row r="37" spans="1:11" ht="12.75">
      <c r="A37" s="183" t="s">
        <v>58</v>
      </c>
      <c r="B37" s="184"/>
      <c r="C37" s="184"/>
      <c r="D37" s="184"/>
      <c r="E37" s="184"/>
      <c r="F37" s="184"/>
      <c r="G37" s="184"/>
      <c r="H37" s="185"/>
      <c r="I37" s="4">
        <v>30</v>
      </c>
      <c r="J37" s="11"/>
      <c r="K37" s="11"/>
    </row>
    <row r="38" spans="1:11" ht="12.75">
      <c r="A38" s="183" t="s">
        <v>59</v>
      </c>
      <c r="B38" s="184"/>
      <c r="C38" s="184"/>
      <c r="D38" s="184"/>
      <c r="E38" s="184"/>
      <c r="F38" s="184"/>
      <c r="G38" s="184"/>
      <c r="H38" s="185"/>
      <c r="I38" s="4">
        <v>31</v>
      </c>
      <c r="J38" s="11"/>
      <c r="K38" s="11"/>
    </row>
    <row r="39" spans="1:11" ht="12.75">
      <c r="A39" s="183" t="s">
        <v>60</v>
      </c>
      <c r="B39" s="184"/>
      <c r="C39" s="184"/>
      <c r="D39" s="184"/>
      <c r="E39" s="184"/>
      <c r="F39" s="184"/>
      <c r="G39" s="184"/>
      <c r="H39" s="185"/>
      <c r="I39" s="4">
        <v>32</v>
      </c>
      <c r="J39" s="11">
        <v>125203</v>
      </c>
      <c r="K39" s="11">
        <v>250168</v>
      </c>
    </row>
    <row r="40" spans="1:11" ht="12.75">
      <c r="A40" s="183" t="s">
        <v>156</v>
      </c>
      <c r="B40" s="184"/>
      <c r="C40" s="184"/>
      <c r="D40" s="184"/>
      <c r="E40" s="184"/>
      <c r="F40" s="184"/>
      <c r="G40" s="184"/>
      <c r="H40" s="185"/>
      <c r="I40" s="4">
        <v>33</v>
      </c>
      <c r="J40" s="11"/>
      <c r="K40" s="11">
        <v>315094</v>
      </c>
    </row>
    <row r="41" spans="1:11" ht="12.75">
      <c r="A41" s="186" t="s">
        <v>212</v>
      </c>
      <c r="B41" s="187"/>
      <c r="C41" s="187"/>
      <c r="D41" s="187"/>
      <c r="E41" s="187"/>
      <c r="F41" s="187"/>
      <c r="G41" s="187"/>
      <c r="H41" s="188"/>
      <c r="I41" s="4">
        <v>34</v>
      </c>
      <c r="J41" s="104">
        <f>J42+J50+J57+J65</f>
        <v>1184010885</v>
      </c>
      <c r="K41" s="104">
        <f>K42+K50+K57+K65</f>
        <v>877887496</v>
      </c>
    </row>
    <row r="42" spans="1:11" ht="12.75">
      <c r="A42" s="183" t="s">
        <v>79</v>
      </c>
      <c r="B42" s="184"/>
      <c r="C42" s="184"/>
      <c r="D42" s="184"/>
      <c r="E42" s="184"/>
      <c r="F42" s="184"/>
      <c r="G42" s="184"/>
      <c r="H42" s="185"/>
      <c r="I42" s="4">
        <v>35</v>
      </c>
      <c r="J42" s="104">
        <f>SUM(J43:J49)</f>
        <v>663118778</v>
      </c>
      <c r="K42" s="104">
        <f>SUM(K43:K49)</f>
        <v>448552343</v>
      </c>
    </row>
    <row r="43" spans="1:11" ht="12.75">
      <c r="A43" s="183" t="s">
        <v>96</v>
      </c>
      <c r="B43" s="184"/>
      <c r="C43" s="184"/>
      <c r="D43" s="184"/>
      <c r="E43" s="184"/>
      <c r="F43" s="184"/>
      <c r="G43" s="184"/>
      <c r="H43" s="185"/>
      <c r="I43" s="4">
        <v>36</v>
      </c>
      <c r="J43" s="11">
        <v>251954508</v>
      </c>
      <c r="K43" s="11">
        <v>208306972</v>
      </c>
    </row>
    <row r="44" spans="1:11" ht="12.75">
      <c r="A44" s="183" t="s">
        <v>97</v>
      </c>
      <c r="B44" s="184"/>
      <c r="C44" s="184"/>
      <c r="D44" s="184"/>
      <c r="E44" s="184"/>
      <c r="F44" s="184"/>
      <c r="G44" s="184"/>
      <c r="H44" s="185"/>
      <c r="I44" s="4">
        <v>37</v>
      </c>
      <c r="J44" s="11">
        <v>70216160</v>
      </c>
      <c r="K44" s="11">
        <v>42595847</v>
      </c>
    </row>
    <row r="45" spans="1:11" ht="12.75">
      <c r="A45" s="183" t="s">
        <v>64</v>
      </c>
      <c r="B45" s="184"/>
      <c r="C45" s="184"/>
      <c r="D45" s="184"/>
      <c r="E45" s="184"/>
      <c r="F45" s="184"/>
      <c r="G45" s="184"/>
      <c r="H45" s="185"/>
      <c r="I45" s="4">
        <v>38</v>
      </c>
      <c r="J45" s="11">
        <v>333852838</v>
      </c>
      <c r="K45" s="11">
        <v>194190474</v>
      </c>
    </row>
    <row r="46" spans="1:11" ht="12.75">
      <c r="A46" s="183" t="s">
        <v>65</v>
      </c>
      <c r="B46" s="184"/>
      <c r="C46" s="184"/>
      <c r="D46" s="184"/>
      <c r="E46" s="184"/>
      <c r="F46" s="184"/>
      <c r="G46" s="184"/>
      <c r="H46" s="185"/>
      <c r="I46" s="4">
        <v>39</v>
      </c>
      <c r="J46" s="11">
        <v>5141432</v>
      </c>
      <c r="K46" s="11">
        <v>1237523</v>
      </c>
    </row>
    <row r="47" spans="1:11" ht="12.75">
      <c r="A47" s="183" t="s">
        <v>66</v>
      </c>
      <c r="B47" s="184"/>
      <c r="C47" s="184"/>
      <c r="D47" s="184"/>
      <c r="E47" s="184"/>
      <c r="F47" s="184"/>
      <c r="G47" s="184"/>
      <c r="H47" s="185"/>
      <c r="I47" s="4">
        <v>40</v>
      </c>
      <c r="J47" s="11">
        <v>1953840</v>
      </c>
      <c r="K47" s="11">
        <v>2221527</v>
      </c>
    </row>
    <row r="48" spans="1:11" ht="12.75">
      <c r="A48" s="183" t="s">
        <v>67</v>
      </c>
      <c r="B48" s="184"/>
      <c r="C48" s="184"/>
      <c r="D48" s="184"/>
      <c r="E48" s="184"/>
      <c r="F48" s="184"/>
      <c r="G48" s="184"/>
      <c r="H48" s="185"/>
      <c r="I48" s="4">
        <v>41</v>
      </c>
      <c r="J48" s="11"/>
      <c r="K48" s="11"/>
    </row>
    <row r="49" spans="1:11" ht="12.75">
      <c r="A49" s="183" t="s">
        <v>68</v>
      </c>
      <c r="B49" s="184"/>
      <c r="C49" s="184"/>
      <c r="D49" s="184"/>
      <c r="E49" s="184"/>
      <c r="F49" s="184"/>
      <c r="G49" s="184"/>
      <c r="H49" s="185"/>
      <c r="I49" s="4">
        <v>42</v>
      </c>
      <c r="J49" s="11"/>
      <c r="K49" s="11"/>
    </row>
    <row r="50" spans="1:11" ht="12.75">
      <c r="A50" s="183" t="s">
        <v>80</v>
      </c>
      <c r="B50" s="184"/>
      <c r="C50" s="184"/>
      <c r="D50" s="184"/>
      <c r="E50" s="184"/>
      <c r="F50" s="184"/>
      <c r="G50" s="184"/>
      <c r="H50" s="185"/>
      <c r="I50" s="4">
        <v>43</v>
      </c>
      <c r="J50" s="104">
        <f>SUM(J51:J56)</f>
        <v>453135176</v>
      </c>
      <c r="K50" s="104">
        <f>SUM(K51:K56)</f>
        <v>382994741</v>
      </c>
    </row>
    <row r="51" spans="1:11" ht="12.75">
      <c r="A51" s="183" t="s">
        <v>172</v>
      </c>
      <c r="B51" s="184"/>
      <c r="C51" s="184"/>
      <c r="D51" s="184"/>
      <c r="E51" s="184"/>
      <c r="F51" s="184"/>
      <c r="G51" s="184"/>
      <c r="H51" s="185"/>
      <c r="I51" s="4">
        <v>44</v>
      </c>
      <c r="J51" s="11"/>
      <c r="K51" s="11"/>
    </row>
    <row r="52" spans="1:11" ht="12.75">
      <c r="A52" s="183" t="s">
        <v>173</v>
      </c>
      <c r="B52" s="184"/>
      <c r="C52" s="184"/>
      <c r="D52" s="184"/>
      <c r="E52" s="184"/>
      <c r="F52" s="184"/>
      <c r="G52" s="184"/>
      <c r="H52" s="185"/>
      <c r="I52" s="4">
        <v>45</v>
      </c>
      <c r="J52" s="11">
        <v>152077790</v>
      </c>
      <c r="K52" s="11">
        <v>185068208</v>
      </c>
    </row>
    <row r="53" spans="1:11" ht="12.75">
      <c r="A53" s="183" t="s">
        <v>174</v>
      </c>
      <c r="B53" s="184"/>
      <c r="C53" s="184"/>
      <c r="D53" s="184"/>
      <c r="E53" s="184"/>
      <c r="F53" s="184"/>
      <c r="G53" s="184"/>
      <c r="H53" s="185"/>
      <c r="I53" s="4">
        <v>46</v>
      </c>
      <c r="J53" s="11"/>
      <c r="K53" s="11"/>
    </row>
    <row r="54" spans="1:11" ht="12.75">
      <c r="A54" s="183" t="s">
        <v>175</v>
      </c>
      <c r="B54" s="184"/>
      <c r="C54" s="184"/>
      <c r="D54" s="184"/>
      <c r="E54" s="184"/>
      <c r="F54" s="184"/>
      <c r="G54" s="184"/>
      <c r="H54" s="185"/>
      <c r="I54" s="4">
        <v>47</v>
      </c>
      <c r="J54" s="11">
        <v>56426</v>
      </c>
      <c r="K54" s="11">
        <v>35289</v>
      </c>
    </row>
    <row r="55" spans="1:11" ht="12.75">
      <c r="A55" s="183" t="s">
        <v>7</v>
      </c>
      <c r="B55" s="184"/>
      <c r="C55" s="184"/>
      <c r="D55" s="184"/>
      <c r="E55" s="184"/>
      <c r="F55" s="184"/>
      <c r="G55" s="184"/>
      <c r="H55" s="185"/>
      <c r="I55" s="4">
        <v>48</v>
      </c>
      <c r="J55" s="11">
        <v>72517668</v>
      </c>
      <c r="K55" s="11">
        <v>71782384</v>
      </c>
    </row>
    <row r="56" spans="1:11" ht="12.75">
      <c r="A56" s="183" t="s">
        <v>8</v>
      </c>
      <c r="B56" s="184"/>
      <c r="C56" s="184"/>
      <c r="D56" s="184"/>
      <c r="E56" s="184"/>
      <c r="F56" s="184"/>
      <c r="G56" s="184"/>
      <c r="H56" s="185"/>
      <c r="I56" s="4">
        <v>49</v>
      </c>
      <c r="J56" s="11">
        <v>228483292</v>
      </c>
      <c r="K56" s="11">
        <v>126108860</v>
      </c>
    </row>
    <row r="57" spans="1:11" ht="12.75">
      <c r="A57" s="183" t="s">
        <v>81</v>
      </c>
      <c r="B57" s="184"/>
      <c r="C57" s="184"/>
      <c r="D57" s="184"/>
      <c r="E57" s="184"/>
      <c r="F57" s="184"/>
      <c r="G57" s="184"/>
      <c r="H57" s="185"/>
      <c r="I57" s="4">
        <v>50</v>
      </c>
      <c r="J57" s="104">
        <f>SUM(J58:J64)</f>
        <v>50266588</v>
      </c>
      <c r="K57" s="104">
        <f>SUM(K58:K64)</f>
        <v>24511788</v>
      </c>
    </row>
    <row r="58" spans="1:11" ht="12.75">
      <c r="A58" s="183" t="s">
        <v>54</v>
      </c>
      <c r="B58" s="184"/>
      <c r="C58" s="184"/>
      <c r="D58" s="184"/>
      <c r="E58" s="184"/>
      <c r="F58" s="184"/>
      <c r="G58" s="184"/>
      <c r="H58" s="185"/>
      <c r="I58" s="4">
        <v>51</v>
      </c>
      <c r="J58" s="11"/>
      <c r="K58" s="11"/>
    </row>
    <row r="59" spans="1:11" ht="12.75">
      <c r="A59" s="183" t="s">
        <v>55</v>
      </c>
      <c r="B59" s="184"/>
      <c r="C59" s="184"/>
      <c r="D59" s="184"/>
      <c r="E59" s="184"/>
      <c r="F59" s="184"/>
      <c r="G59" s="184"/>
      <c r="H59" s="185"/>
      <c r="I59" s="4">
        <v>52</v>
      </c>
      <c r="J59" s="11"/>
      <c r="K59" s="11"/>
    </row>
    <row r="60" spans="1:11" ht="12.75">
      <c r="A60" s="183" t="s">
        <v>214</v>
      </c>
      <c r="B60" s="184"/>
      <c r="C60" s="184"/>
      <c r="D60" s="184"/>
      <c r="E60" s="184"/>
      <c r="F60" s="184"/>
      <c r="G60" s="184"/>
      <c r="H60" s="185"/>
      <c r="I60" s="4">
        <v>53</v>
      </c>
      <c r="J60" s="11">
        <v>11552010</v>
      </c>
      <c r="K60" s="11">
        <v>12838576</v>
      </c>
    </row>
    <row r="61" spans="1:11" ht="12.75">
      <c r="A61" s="183" t="s">
        <v>61</v>
      </c>
      <c r="B61" s="184"/>
      <c r="C61" s="184"/>
      <c r="D61" s="184"/>
      <c r="E61" s="184"/>
      <c r="F61" s="184"/>
      <c r="G61" s="184"/>
      <c r="H61" s="185"/>
      <c r="I61" s="4">
        <v>54</v>
      </c>
      <c r="J61" s="11"/>
      <c r="K61" s="11"/>
    </row>
    <row r="62" spans="1:11" ht="12.75">
      <c r="A62" s="183" t="s">
        <v>62</v>
      </c>
      <c r="B62" s="184"/>
      <c r="C62" s="184"/>
      <c r="D62" s="184"/>
      <c r="E62" s="184"/>
      <c r="F62" s="184"/>
      <c r="G62" s="184"/>
      <c r="H62" s="185"/>
      <c r="I62" s="4">
        <v>55</v>
      </c>
      <c r="J62" s="11">
        <v>5545769</v>
      </c>
      <c r="K62" s="11">
        <v>5068235</v>
      </c>
    </row>
    <row r="63" spans="1:11" ht="12.75">
      <c r="A63" s="183" t="s">
        <v>63</v>
      </c>
      <c r="B63" s="184"/>
      <c r="C63" s="184"/>
      <c r="D63" s="184"/>
      <c r="E63" s="184"/>
      <c r="F63" s="184"/>
      <c r="G63" s="184"/>
      <c r="H63" s="185"/>
      <c r="I63" s="4">
        <v>56</v>
      </c>
      <c r="J63" s="11">
        <v>33168809</v>
      </c>
      <c r="K63" s="11">
        <v>6604977</v>
      </c>
    </row>
    <row r="64" spans="1:11" ht="12.75">
      <c r="A64" s="183" t="s">
        <v>31</v>
      </c>
      <c r="B64" s="184"/>
      <c r="C64" s="184"/>
      <c r="D64" s="184"/>
      <c r="E64" s="184"/>
      <c r="F64" s="184"/>
      <c r="G64" s="184"/>
      <c r="H64" s="185"/>
      <c r="I64" s="4">
        <v>57</v>
      </c>
      <c r="J64" s="11"/>
      <c r="K64" s="11"/>
    </row>
    <row r="65" spans="1:11" ht="12.75">
      <c r="A65" s="183" t="s">
        <v>179</v>
      </c>
      <c r="B65" s="184"/>
      <c r="C65" s="184"/>
      <c r="D65" s="184"/>
      <c r="E65" s="184"/>
      <c r="F65" s="184"/>
      <c r="G65" s="184"/>
      <c r="H65" s="185"/>
      <c r="I65" s="4">
        <v>58</v>
      </c>
      <c r="J65" s="105">
        <v>17490343</v>
      </c>
      <c r="K65" s="105">
        <v>21828624</v>
      </c>
    </row>
    <row r="66" spans="1:11" ht="12.75">
      <c r="A66" s="186" t="s">
        <v>38</v>
      </c>
      <c r="B66" s="187"/>
      <c r="C66" s="187"/>
      <c r="D66" s="187"/>
      <c r="E66" s="187"/>
      <c r="F66" s="187"/>
      <c r="G66" s="187"/>
      <c r="H66" s="188"/>
      <c r="I66" s="4">
        <v>59</v>
      </c>
      <c r="J66" s="105">
        <v>2709319</v>
      </c>
      <c r="K66" s="105">
        <v>12550972</v>
      </c>
    </row>
    <row r="67" spans="1:11" ht="12.75">
      <c r="A67" s="186" t="s">
        <v>213</v>
      </c>
      <c r="B67" s="187"/>
      <c r="C67" s="187"/>
      <c r="D67" s="187"/>
      <c r="E67" s="187"/>
      <c r="F67" s="187"/>
      <c r="G67" s="187"/>
      <c r="H67" s="188"/>
      <c r="I67" s="4">
        <v>60</v>
      </c>
      <c r="J67" s="104">
        <f>J8+J9+J41+J66</f>
        <v>1935769837</v>
      </c>
      <c r="K67" s="104">
        <f>K8+K9+K41+K66</f>
        <v>1609741585</v>
      </c>
    </row>
    <row r="68" spans="1:11" ht="12.75">
      <c r="A68" s="192" t="s">
        <v>69</v>
      </c>
      <c r="B68" s="193"/>
      <c r="C68" s="193"/>
      <c r="D68" s="193"/>
      <c r="E68" s="193"/>
      <c r="F68" s="193"/>
      <c r="G68" s="193"/>
      <c r="H68" s="194"/>
      <c r="I68" s="7">
        <v>61</v>
      </c>
      <c r="J68" s="12">
        <v>297989133</v>
      </c>
      <c r="K68" s="12">
        <v>513934610</v>
      </c>
    </row>
    <row r="69" spans="1:11" ht="12.75">
      <c r="A69" s="175" t="s">
        <v>40</v>
      </c>
      <c r="B69" s="195"/>
      <c r="C69" s="195"/>
      <c r="D69" s="195"/>
      <c r="E69" s="195"/>
      <c r="F69" s="195"/>
      <c r="G69" s="195"/>
      <c r="H69" s="195"/>
      <c r="I69" s="195"/>
      <c r="J69" s="195"/>
      <c r="K69" s="196"/>
    </row>
    <row r="70" spans="1:11" ht="12.75">
      <c r="A70" s="179" t="s">
        <v>163</v>
      </c>
      <c r="B70" s="180"/>
      <c r="C70" s="180"/>
      <c r="D70" s="180"/>
      <c r="E70" s="180"/>
      <c r="F70" s="180"/>
      <c r="G70" s="180"/>
      <c r="H70" s="197"/>
      <c r="I70" s="6">
        <v>62</v>
      </c>
      <c r="J70" s="106">
        <f>J71+J72+J73+J79+J80+J83+J86</f>
        <v>584299328</v>
      </c>
      <c r="K70" s="106">
        <f>K71+K72+K73+K79+K80+K83+K86</f>
        <v>438063174</v>
      </c>
    </row>
    <row r="71" spans="1:11" ht="12.75">
      <c r="A71" s="183" t="s">
        <v>120</v>
      </c>
      <c r="B71" s="184"/>
      <c r="C71" s="184"/>
      <c r="D71" s="184"/>
      <c r="E71" s="184"/>
      <c r="F71" s="184"/>
      <c r="G71" s="184"/>
      <c r="H71" s="185"/>
      <c r="I71" s="4">
        <v>63</v>
      </c>
      <c r="J71" s="11">
        <v>902101590</v>
      </c>
      <c r="K71" s="11">
        <v>754195990</v>
      </c>
    </row>
    <row r="72" spans="1:11" ht="12.75">
      <c r="A72" s="183" t="s">
        <v>121</v>
      </c>
      <c r="B72" s="184"/>
      <c r="C72" s="184"/>
      <c r="D72" s="184"/>
      <c r="E72" s="184"/>
      <c r="F72" s="184"/>
      <c r="G72" s="184"/>
      <c r="H72" s="185"/>
      <c r="I72" s="4">
        <v>64</v>
      </c>
      <c r="J72" s="11"/>
      <c r="K72" s="11"/>
    </row>
    <row r="73" spans="1:11" ht="12.75">
      <c r="A73" s="183" t="s">
        <v>122</v>
      </c>
      <c r="B73" s="184"/>
      <c r="C73" s="184"/>
      <c r="D73" s="184"/>
      <c r="E73" s="184"/>
      <c r="F73" s="184"/>
      <c r="G73" s="184"/>
      <c r="H73" s="185"/>
      <c r="I73" s="4">
        <v>65</v>
      </c>
      <c r="J73" s="104">
        <f>J74+J75-J76+J77+J78</f>
        <v>0</v>
      </c>
      <c r="K73" s="104">
        <f>K74+K75-K76+K77+K78</f>
        <v>7967248</v>
      </c>
    </row>
    <row r="74" spans="1:11" ht="12.75">
      <c r="A74" s="183" t="s">
        <v>123</v>
      </c>
      <c r="B74" s="184"/>
      <c r="C74" s="184"/>
      <c r="D74" s="184"/>
      <c r="E74" s="184"/>
      <c r="F74" s="184"/>
      <c r="G74" s="184"/>
      <c r="H74" s="185"/>
      <c r="I74" s="4">
        <v>66</v>
      </c>
      <c r="J74" s="11"/>
      <c r="K74" s="11"/>
    </row>
    <row r="75" spans="1:11" ht="12.75">
      <c r="A75" s="183" t="s">
        <v>124</v>
      </c>
      <c r="B75" s="184"/>
      <c r="C75" s="184"/>
      <c r="D75" s="184"/>
      <c r="E75" s="184"/>
      <c r="F75" s="184"/>
      <c r="G75" s="184"/>
      <c r="H75" s="185"/>
      <c r="I75" s="4">
        <v>67</v>
      </c>
      <c r="J75" s="11"/>
      <c r="K75" s="11"/>
    </row>
    <row r="76" spans="1:11" ht="12.75">
      <c r="A76" s="183" t="s">
        <v>112</v>
      </c>
      <c r="B76" s="184"/>
      <c r="C76" s="184"/>
      <c r="D76" s="184"/>
      <c r="E76" s="184"/>
      <c r="F76" s="184"/>
      <c r="G76" s="184"/>
      <c r="H76" s="185"/>
      <c r="I76" s="4">
        <v>68</v>
      </c>
      <c r="J76" s="11"/>
      <c r="K76" s="11"/>
    </row>
    <row r="77" spans="1:11" ht="12.75">
      <c r="A77" s="183" t="s">
        <v>113</v>
      </c>
      <c r="B77" s="184"/>
      <c r="C77" s="184"/>
      <c r="D77" s="184"/>
      <c r="E77" s="184"/>
      <c r="F77" s="184"/>
      <c r="G77" s="184"/>
      <c r="H77" s="185"/>
      <c r="I77" s="4">
        <v>69</v>
      </c>
      <c r="J77" s="11"/>
      <c r="K77" s="11"/>
    </row>
    <row r="78" spans="1:11" ht="12.75">
      <c r="A78" s="183" t="s">
        <v>114</v>
      </c>
      <c r="B78" s="184"/>
      <c r="C78" s="184"/>
      <c r="D78" s="184"/>
      <c r="E78" s="184"/>
      <c r="F78" s="184"/>
      <c r="G78" s="184"/>
      <c r="H78" s="185"/>
      <c r="I78" s="4">
        <v>70</v>
      </c>
      <c r="J78" s="11"/>
      <c r="K78" s="11">
        <v>7967248</v>
      </c>
    </row>
    <row r="79" spans="1:11" ht="12.75">
      <c r="A79" s="183" t="s">
        <v>115</v>
      </c>
      <c r="B79" s="184"/>
      <c r="C79" s="184"/>
      <c r="D79" s="184"/>
      <c r="E79" s="184"/>
      <c r="F79" s="184"/>
      <c r="G79" s="184"/>
      <c r="H79" s="185"/>
      <c r="I79" s="4">
        <v>71</v>
      </c>
      <c r="J79" s="11"/>
      <c r="K79" s="11"/>
    </row>
    <row r="80" spans="1:11" ht="12.75">
      <c r="A80" s="183" t="s">
        <v>210</v>
      </c>
      <c r="B80" s="184"/>
      <c r="C80" s="184"/>
      <c r="D80" s="184"/>
      <c r="E80" s="184"/>
      <c r="F80" s="184"/>
      <c r="G80" s="184"/>
      <c r="H80" s="185"/>
      <c r="I80" s="4">
        <v>72</v>
      </c>
      <c r="J80" s="104">
        <f>J81-J82</f>
        <v>-138286230</v>
      </c>
      <c r="K80" s="104">
        <f>K81-K82</f>
        <v>2006043</v>
      </c>
    </row>
    <row r="81" spans="1:11" ht="12.75">
      <c r="A81" s="189" t="s">
        <v>144</v>
      </c>
      <c r="B81" s="190"/>
      <c r="C81" s="190"/>
      <c r="D81" s="190"/>
      <c r="E81" s="190"/>
      <c r="F81" s="190"/>
      <c r="G81" s="190"/>
      <c r="H81" s="191"/>
      <c r="I81" s="4">
        <v>73</v>
      </c>
      <c r="J81" s="11">
        <v>565720</v>
      </c>
      <c r="K81" s="11">
        <v>3858116</v>
      </c>
    </row>
    <row r="82" spans="1:11" ht="12.75">
      <c r="A82" s="189" t="s">
        <v>145</v>
      </c>
      <c r="B82" s="190"/>
      <c r="C82" s="190"/>
      <c r="D82" s="190"/>
      <c r="E82" s="190"/>
      <c r="F82" s="190"/>
      <c r="G82" s="190"/>
      <c r="H82" s="191"/>
      <c r="I82" s="4">
        <v>74</v>
      </c>
      <c r="J82" s="11">
        <v>138851950</v>
      </c>
      <c r="K82" s="11">
        <v>1852073</v>
      </c>
    </row>
    <row r="83" spans="1:11" ht="12.75">
      <c r="A83" s="183" t="s">
        <v>211</v>
      </c>
      <c r="B83" s="184"/>
      <c r="C83" s="184"/>
      <c r="D83" s="184"/>
      <c r="E83" s="184"/>
      <c r="F83" s="184"/>
      <c r="G83" s="184"/>
      <c r="H83" s="185"/>
      <c r="I83" s="4">
        <v>75</v>
      </c>
      <c r="J83" s="104">
        <f>J84-J85</f>
        <v>-184491370</v>
      </c>
      <c r="K83" s="104">
        <f>K84-K85</f>
        <v>-330259239</v>
      </c>
    </row>
    <row r="84" spans="1:11" ht="12.75">
      <c r="A84" s="189" t="s">
        <v>146</v>
      </c>
      <c r="B84" s="190"/>
      <c r="C84" s="190"/>
      <c r="D84" s="190"/>
      <c r="E84" s="190"/>
      <c r="F84" s="190"/>
      <c r="G84" s="190"/>
      <c r="H84" s="191"/>
      <c r="I84" s="4">
        <v>76</v>
      </c>
      <c r="J84" s="11"/>
      <c r="K84" s="11"/>
    </row>
    <row r="85" spans="1:11" ht="12.75">
      <c r="A85" s="189" t="s">
        <v>147</v>
      </c>
      <c r="B85" s="190"/>
      <c r="C85" s="190"/>
      <c r="D85" s="190"/>
      <c r="E85" s="190"/>
      <c r="F85" s="190"/>
      <c r="G85" s="190"/>
      <c r="H85" s="191"/>
      <c r="I85" s="4">
        <v>77</v>
      </c>
      <c r="J85" s="11">
        <v>184491370</v>
      </c>
      <c r="K85" s="11">
        <v>330259239</v>
      </c>
    </row>
    <row r="86" spans="1:11" ht="12.75">
      <c r="A86" s="183" t="s">
        <v>148</v>
      </c>
      <c r="B86" s="184"/>
      <c r="C86" s="184"/>
      <c r="D86" s="184"/>
      <c r="E86" s="184"/>
      <c r="F86" s="184"/>
      <c r="G86" s="184"/>
      <c r="H86" s="185"/>
      <c r="I86" s="4">
        <v>78</v>
      </c>
      <c r="J86" s="11">
        <v>4975338</v>
      </c>
      <c r="K86" s="11">
        <v>4153132</v>
      </c>
    </row>
    <row r="87" spans="1:11" ht="12.75">
      <c r="A87" s="186" t="s">
        <v>13</v>
      </c>
      <c r="B87" s="187"/>
      <c r="C87" s="187"/>
      <c r="D87" s="187"/>
      <c r="E87" s="187"/>
      <c r="F87" s="187"/>
      <c r="G87" s="187"/>
      <c r="H87" s="188"/>
      <c r="I87" s="4">
        <v>79</v>
      </c>
      <c r="J87" s="104">
        <f>SUM(J88:J90)</f>
        <v>15094519</v>
      </c>
      <c r="K87" s="104">
        <f>SUM(K88:K90)</f>
        <v>14231661</v>
      </c>
    </row>
    <row r="88" spans="1:11" ht="12.75">
      <c r="A88" s="183" t="s">
        <v>108</v>
      </c>
      <c r="B88" s="184"/>
      <c r="C88" s="184"/>
      <c r="D88" s="184"/>
      <c r="E88" s="184"/>
      <c r="F88" s="184"/>
      <c r="G88" s="184"/>
      <c r="H88" s="185"/>
      <c r="I88" s="4">
        <v>80</v>
      </c>
      <c r="J88" s="11">
        <v>13126437</v>
      </c>
      <c r="K88" s="11">
        <v>12659799</v>
      </c>
    </row>
    <row r="89" spans="1:11" ht="12.75">
      <c r="A89" s="183" t="s">
        <v>109</v>
      </c>
      <c r="B89" s="184"/>
      <c r="C89" s="184"/>
      <c r="D89" s="184"/>
      <c r="E89" s="184"/>
      <c r="F89" s="184"/>
      <c r="G89" s="184"/>
      <c r="H89" s="185"/>
      <c r="I89" s="4">
        <v>81</v>
      </c>
      <c r="J89" s="11"/>
      <c r="K89" s="11"/>
    </row>
    <row r="90" spans="1:11" ht="12.75">
      <c r="A90" s="183" t="s">
        <v>110</v>
      </c>
      <c r="B90" s="184"/>
      <c r="C90" s="184"/>
      <c r="D90" s="184"/>
      <c r="E90" s="184"/>
      <c r="F90" s="184"/>
      <c r="G90" s="184"/>
      <c r="H90" s="185"/>
      <c r="I90" s="4">
        <v>82</v>
      </c>
      <c r="J90" s="11">
        <v>1968082</v>
      </c>
      <c r="K90" s="11">
        <v>1571862</v>
      </c>
    </row>
    <row r="91" spans="1:11" ht="12.75">
      <c r="A91" s="186" t="s">
        <v>14</v>
      </c>
      <c r="B91" s="187"/>
      <c r="C91" s="187"/>
      <c r="D91" s="187"/>
      <c r="E91" s="187"/>
      <c r="F91" s="187"/>
      <c r="G91" s="187"/>
      <c r="H91" s="188"/>
      <c r="I91" s="4">
        <v>83</v>
      </c>
      <c r="J91" s="104">
        <f>SUM(J92:J100)</f>
        <v>123333333</v>
      </c>
      <c r="K91" s="104">
        <f>SUM(K92:K100)</f>
        <v>63460181</v>
      </c>
    </row>
    <row r="92" spans="1:11" ht="12.75">
      <c r="A92" s="183" t="s">
        <v>111</v>
      </c>
      <c r="B92" s="184"/>
      <c r="C92" s="184"/>
      <c r="D92" s="184"/>
      <c r="E92" s="184"/>
      <c r="F92" s="184"/>
      <c r="G92" s="184"/>
      <c r="H92" s="185"/>
      <c r="I92" s="4">
        <v>84</v>
      </c>
      <c r="J92" s="11"/>
      <c r="K92" s="11"/>
    </row>
    <row r="93" spans="1:11" ht="12.75">
      <c r="A93" s="183" t="s">
        <v>215</v>
      </c>
      <c r="B93" s="184"/>
      <c r="C93" s="184"/>
      <c r="D93" s="184"/>
      <c r="E93" s="184"/>
      <c r="F93" s="184"/>
      <c r="G93" s="184"/>
      <c r="H93" s="185"/>
      <c r="I93" s="4">
        <v>85</v>
      </c>
      <c r="J93" s="11"/>
      <c r="K93" s="11"/>
    </row>
    <row r="94" spans="1:11" ht="12.75">
      <c r="A94" s="183" t="s">
        <v>0</v>
      </c>
      <c r="B94" s="184"/>
      <c r="C94" s="184"/>
      <c r="D94" s="184"/>
      <c r="E94" s="184"/>
      <c r="F94" s="184"/>
      <c r="G94" s="184"/>
      <c r="H94" s="185"/>
      <c r="I94" s="4">
        <v>86</v>
      </c>
      <c r="J94" s="11">
        <v>123333333</v>
      </c>
      <c r="K94" s="11">
        <v>63460181</v>
      </c>
    </row>
    <row r="95" spans="1:11" ht="12.75">
      <c r="A95" s="183" t="s">
        <v>216</v>
      </c>
      <c r="B95" s="184"/>
      <c r="C95" s="184"/>
      <c r="D95" s="184"/>
      <c r="E95" s="184"/>
      <c r="F95" s="184"/>
      <c r="G95" s="184"/>
      <c r="H95" s="185"/>
      <c r="I95" s="4">
        <v>87</v>
      </c>
      <c r="J95" s="11"/>
      <c r="K95" s="11"/>
    </row>
    <row r="96" spans="1:11" ht="12.75">
      <c r="A96" s="183" t="s">
        <v>217</v>
      </c>
      <c r="B96" s="184"/>
      <c r="C96" s="184"/>
      <c r="D96" s="184"/>
      <c r="E96" s="184"/>
      <c r="F96" s="184"/>
      <c r="G96" s="184"/>
      <c r="H96" s="185"/>
      <c r="I96" s="4">
        <v>88</v>
      </c>
      <c r="J96" s="11"/>
      <c r="K96" s="11"/>
    </row>
    <row r="97" spans="1:11" ht="12.75">
      <c r="A97" s="183" t="s">
        <v>218</v>
      </c>
      <c r="B97" s="184"/>
      <c r="C97" s="184"/>
      <c r="D97" s="184"/>
      <c r="E97" s="184"/>
      <c r="F97" s="184"/>
      <c r="G97" s="184"/>
      <c r="H97" s="185"/>
      <c r="I97" s="4">
        <v>89</v>
      </c>
      <c r="J97" s="11"/>
      <c r="K97" s="11"/>
    </row>
    <row r="98" spans="1:11" ht="12.75">
      <c r="A98" s="183" t="s">
        <v>72</v>
      </c>
      <c r="B98" s="184"/>
      <c r="C98" s="184"/>
      <c r="D98" s="184"/>
      <c r="E98" s="184"/>
      <c r="F98" s="184"/>
      <c r="G98" s="184"/>
      <c r="H98" s="185"/>
      <c r="I98" s="4">
        <v>90</v>
      </c>
      <c r="J98" s="11"/>
      <c r="K98" s="11"/>
    </row>
    <row r="99" spans="1:11" ht="12.75">
      <c r="A99" s="183" t="s">
        <v>70</v>
      </c>
      <c r="B99" s="184"/>
      <c r="C99" s="184"/>
      <c r="D99" s="184"/>
      <c r="E99" s="184"/>
      <c r="F99" s="184"/>
      <c r="G99" s="184"/>
      <c r="H99" s="185"/>
      <c r="I99" s="4">
        <v>91</v>
      </c>
      <c r="J99" s="11"/>
      <c r="K99" s="11"/>
    </row>
    <row r="100" spans="1:11" ht="12.75">
      <c r="A100" s="183" t="s">
        <v>71</v>
      </c>
      <c r="B100" s="184"/>
      <c r="C100" s="184"/>
      <c r="D100" s="184"/>
      <c r="E100" s="184"/>
      <c r="F100" s="184"/>
      <c r="G100" s="184"/>
      <c r="H100" s="185"/>
      <c r="I100" s="4">
        <v>92</v>
      </c>
      <c r="J100" s="11"/>
      <c r="K100" s="11"/>
    </row>
    <row r="101" spans="1:11" ht="12.75">
      <c r="A101" s="186" t="s">
        <v>15</v>
      </c>
      <c r="B101" s="187"/>
      <c r="C101" s="187"/>
      <c r="D101" s="187"/>
      <c r="E101" s="187"/>
      <c r="F101" s="187"/>
      <c r="G101" s="187"/>
      <c r="H101" s="188"/>
      <c r="I101" s="4">
        <v>93</v>
      </c>
      <c r="J101" s="104">
        <f>SUM(J102:J113)</f>
        <v>1209069277</v>
      </c>
      <c r="K101" s="104">
        <f>SUM(K102:K113)</f>
        <v>1074607653</v>
      </c>
    </row>
    <row r="102" spans="1:11" ht="12.75">
      <c r="A102" s="183" t="s">
        <v>111</v>
      </c>
      <c r="B102" s="184"/>
      <c r="C102" s="184"/>
      <c r="D102" s="184"/>
      <c r="E102" s="184"/>
      <c r="F102" s="184"/>
      <c r="G102" s="184"/>
      <c r="H102" s="185"/>
      <c r="I102" s="4">
        <v>94</v>
      </c>
      <c r="J102" s="11"/>
      <c r="K102" s="11"/>
    </row>
    <row r="103" spans="1:11" ht="12.75">
      <c r="A103" s="183" t="s">
        <v>215</v>
      </c>
      <c r="B103" s="184"/>
      <c r="C103" s="184"/>
      <c r="D103" s="184"/>
      <c r="E103" s="184"/>
      <c r="F103" s="184"/>
      <c r="G103" s="184"/>
      <c r="H103" s="185"/>
      <c r="I103" s="4">
        <v>95</v>
      </c>
      <c r="J103" s="11">
        <v>4500000</v>
      </c>
      <c r="K103" s="11">
        <v>64427181</v>
      </c>
    </row>
    <row r="104" spans="1:11" ht="12.75">
      <c r="A104" s="183" t="s">
        <v>0</v>
      </c>
      <c r="B104" s="184"/>
      <c r="C104" s="184"/>
      <c r="D104" s="184"/>
      <c r="E104" s="184"/>
      <c r="F104" s="184"/>
      <c r="G104" s="184"/>
      <c r="H104" s="185"/>
      <c r="I104" s="4">
        <v>96</v>
      </c>
      <c r="J104" s="11">
        <v>323166667</v>
      </c>
      <c r="K104" s="11">
        <v>362388889</v>
      </c>
    </row>
    <row r="105" spans="1:11" ht="12.75">
      <c r="A105" s="183" t="s">
        <v>216</v>
      </c>
      <c r="B105" s="184"/>
      <c r="C105" s="184"/>
      <c r="D105" s="184"/>
      <c r="E105" s="184"/>
      <c r="F105" s="184"/>
      <c r="G105" s="184"/>
      <c r="H105" s="185"/>
      <c r="I105" s="4">
        <v>97</v>
      </c>
      <c r="J105" s="11">
        <v>61023431</v>
      </c>
      <c r="K105" s="11">
        <v>108333045</v>
      </c>
    </row>
    <row r="106" spans="1:11" ht="12.75">
      <c r="A106" s="183" t="s">
        <v>217</v>
      </c>
      <c r="B106" s="184"/>
      <c r="C106" s="184"/>
      <c r="D106" s="184"/>
      <c r="E106" s="184"/>
      <c r="F106" s="184"/>
      <c r="G106" s="184"/>
      <c r="H106" s="185"/>
      <c r="I106" s="4">
        <v>98</v>
      </c>
      <c r="J106" s="11">
        <v>485963926</v>
      </c>
      <c r="K106" s="11">
        <v>285051764</v>
      </c>
    </row>
    <row r="107" spans="1:11" ht="12.75">
      <c r="A107" s="183" t="s">
        <v>218</v>
      </c>
      <c r="B107" s="184"/>
      <c r="C107" s="184"/>
      <c r="D107" s="184"/>
      <c r="E107" s="184"/>
      <c r="F107" s="184"/>
      <c r="G107" s="184"/>
      <c r="H107" s="185"/>
      <c r="I107" s="4">
        <v>99</v>
      </c>
      <c r="J107" s="11">
        <v>82000000</v>
      </c>
      <c r="K107" s="11">
        <v>91833225</v>
      </c>
    </row>
    <row r="108" spans="1:11" ht="12.75">
      <c r="A108" s="183" t="s">
        <v>72</v>
      </c>
      <c r="B108" s="184"/>
      <c r="C108" s="184"/>
      <c r="D108" s="184"/>
      <c r="E108" s="184"/>
      <c r="F108" s="184"/>
      <c r="G108" s="184"/>
      <c r="H108" s="185"/>
      <c r="I108" s="4">
        <v>100</v>
      </c>
      <c r="J108" s="11"/>
      <c r="K108" s="11"/>
    </row>
    <row r="109" spans="1:11" ht="12.75">
      <c r="A109" s="183" t="s">
        <v>73</v>
      </c>
      <c r="B109" s="184"/>
      <c r="C109" s="184"/>
      <c r="D109" s="184"/>
      <c r="E109" s="184"/>
      <c r="F109" s="184"/>
      <c r="G109" s="184"/>
      <c r="H109" s="185"/>
      <c r="I109" s="4">
        <v>101</v>
      </c>
      <c r="J109" s="11">
        <v>14247067</v>
      </c>
      <c r="K109" s="11">
        <v>14488053</v>
      </c>
    </row>
    <row r="110" spans="1:11" ht="12.75">
      <c r="A110" s="183" t="s">
        <v>74</v>
      </c>
      <c r="B110" s="184"/>
      <c r="C110" s="184"/>
      <c r="D110" s="184"/>
      <c r="E110" s="184"/>
      <c r="F110" s="184"/>
      <c r="G110" s="184"/>
      <c r="H110" s="185"/>
      <c r="I110" s="4">
        <v>102</v>
      </c>
      <c r="J110" s="11">
        <v>12447592</v>
      </c>
      <c r="K110" s="11">
        <v>21560648</v>
      </c>
    </row>
    <row r="111" spans="1:11" ht="12.75">
      <c r="A111" s="183" t="s">
        <v>77</v>
      </c>
      <c r="B111" s="184"/>
      <c r="C111" s="184"/>
      <c r="D111" s="184"/>
      <c r="E111" s="184"/>
      <c r="F111" s="184"/>
      <c r="G111" s="184"/>
      <c r="H111" s="185"/>
      <c r="I111" s="4">
        <v>103</v>
      </c>
      <c r="J111" s="11"/>
      <c r="K111" s="11"/>
    </row>
    <row r="112" spans="1:11" ht="12.75">
      <c r="A112" s="183" t="s">
        <v>75</v>
      </c>
      <c r="B112" s="184"/>
      <c r="C112" s="184"/>
      <c r="D112" s="184"/>
      <c r="E112" s="184"/>
      <c r="F112" s="184"/>
      <c r="G112" s="184"/>
      <c r="H112" s="185"/>
      <c r="I112" s="4">
        <v>104</v>
      </c>
      <c r="J112" s="11"/>
      <c r="K112" s="11"/>
    </row>
    <row r="113" spans="1:11" ht="12.75">
      <c r="A113" s="183" t="s">
        <v>76</v>
      </c>
      <c r="B113" s="184"/>
      <c r="C113" s="184"/>
      <c r="D113" s="184"/>
      <c r="E113" s="184"/>
      <c r="F113" s="184"/>
      <c r="G113" s="184"/>
      <c r="H113" s="185"/>
      <c r="I113" s="4">
        <v>105</v>
      </c>
      <c r="J113" s="11">
        <v>225720594</v>
      </c>
      <c r="K113" s="11">
        <v>126524848</v>
      </c>
    </row>
    <row r="114" spans="1:11" ht="12.75">
      <c r="A114" s="186" t="s">
        <v>1</v>
      </c>
      <c r="B114" s="187"/>
      <c r="C114" s="187"/>
      <c r="D114" s="187"/>
      <c r="E114" s="187"/>
      <c r="F114" s="187"/>
      <c r="G114" s="187"/>
      <c r="H114" s="188"/>
      <c r="I114" s="4">
        <v>106</v>
      </c>
      <c r="J114" s="105">
        <v>3973380</v>
      </c>
      <c r="K114" s="105">
        <v>19378916</v>
      </c>
    </row>
    <row r="115" spans="1:11" ht="12.75">
      <c r="A115" s="186" t="s">
        <v>19</v>
      </c>
      <c r="B115" s="187"/>
      <c r="C115" s="187"/>
      <c r="D115" s="187"/>
      <c r="E115" s="187"/>
      <c r="F115" s="187"/>
      <c r="G115" s="187"/>
      <c r="H115" s="188"/>
      <c r="I115" s="4">
        <v>107</v>
      </c>
      <c r="J115" s="104">
        <f>J70+J87+J91+J101+J114</f>
        <v>1935769837</v>
      </c>
      <c r="K115" s="104">
        <f>K70+K87+K91+K101+K114</f>
        <v>1609741585</v>
      </c>
    </row>
    <row r="116" spans="1:11" ht="12.75">
      <c r="A116" s="172" t="s">
        <v>39</v>
      </c>
      <c r="B116" s="173"/>
      <c r="C116" s="173"/>
      <c r="D116" s="173"/>
      <c r="E116" s="173"/>
      <c r="F116" s="173"/>
      <c r="G116" s="173"/>
      <c r="H116" s="174"/>
      <c r="I116" s="5">
        <v>108</v>
      </c>
      <c r="J116" s="12">
        <v>297989133</v>
      </c>
      <c r="K116" s="12">
        <v>513934610</v>
      </c>
    </row>
    <row r="117" spans="1:11" ht="12.75">
      <c r="A117" s="175" t="s">
        <v>253</v>
      </c>
      <c r="B117" s="176"/>
      <c r="C117" s="176"/>
      <c r="D117" s="176"/>
      <c r="E117" s="176"/>
      <c r="F117" s="176"/>
      <c r="G117" s="176"/>
      <c r="H117" s="176"/>
      <c r="I117" s="177"/>
      <c r="J117" s="177"/>
      <c r="K117" s="178"/>
    </row>
    <row r="118" spans="1:11" ht="12.75">
      <c r="A118" s="179" t="s">
        <v>157</v>
      </c>
      <c r="B118" s="180"/>
      <c r="C118" s="180"/>
      <c r="D118" s="180"/>
      <c r="E118" s="180"/>
      <c r="F118" s="180"/>
      <c r="G118" s="180"/>
      <c r="H118" s="180"/>
      <c r="I118" s="181"/>
      <c r="J118" s="181"/>
      <c r="K118" s="182"/>
    </row>
    <row r="119" spans="1:11" ht="12.75">
      <c r="A119" s="183" t="s">
        <v>5</v>
      </c>
      <c r="B119" s="184"/>
      <c r="C119" s="184"/>
      <c r="D119" s="184"/>
      <c r="E119" s="184"/>
      <c r="F119" s="184"/>
      <c r="G119" s="184"/>
      <c r="H119" s="185"/>
      <c r="I119" s="4">
        <v>109</v>
      </c>
      <c r="J119" s="11">
        <v>579323990</v>
      </c>
      <c r="K119" s="11">
        <v>433910042</v>
      </c>
    </row>
    <row r="120" spans="1:11" ht="12.75">
      <c r="A120" s="167" t="s">
        <v>6</v>
      </c>
      <c r="B120" s="168"/>
      <c r="C120" s="168"/>
      <c r="D120" s="168"/>
      <c r="E120" s="168"/>
      <c r="F120" s="168"/>
      <c r="G120" s="168"/>
      <c r="H120" s="169"/>
      <c r="I120" s="7">
        <v>110</v>
      </c>
      <c r="J120" s="12">
        <v>4975338</v>
      </c>
      <c r="K120" s="12">
        <v>4153132</v>
      </c>
    </row>
    <row r="121" spans="1:11" ht="12.75">
      <c r="A121" s="1"/>
      <c r="B121" s="1"/>
      <c r="C121" s="1"/>
      <c r="D121" s="1"/>
      <c r="E121" s="1"/>
      <c r="F121" s="1"/>
      <c r="G121" s="1"/>
      <c r="H121" s="1"/>
      <c r="I121" s="2"/>
      <c r="J121" s="3"/>
      <c r="K121" s="3"/>
    </row>
    <row r="122" spans="1:11" ht="12.75">
      <c r="A122" s="170" t="s">
        <v>78</v>
      </c>
      <c r="B122" s="171"/>
      <c r="C122" s="171"/>
      <c r="D122" s="171"/>
      <c r="E122" s="171"/>
      <c r="F122" s="171"/>
      <c r="G122" s="171"/>
      <c r="H122" s="171"/>
      <c r="I122" s="171"/>
      <c r="J122" s="171"/>
      <c r="K122" s="171"/>
    </row>
    <row r="123" spans="1:11" ht="12.75">
      <c r="A123" s="170"/>
      <c r="B123" s="171"/>
      <c r="C123" s="171"/>
      <c r="D123" s="171"/>
      <c r="E123" s="171"/>
      <c r="F123" s="171"/>
      <c r="G123" s="171"/>
      <c r="H123" s="171"/>
      <c r="I123" s="171"/>
      <c r="J123" s="171"/>
      <c r="K123" s="171"/>
    </row>
  </sheetData>
  <sheetProtection/>
  <mergeCells count="123">
    <mergeCell ref="A1:J1"/>
    <mergeCell ref="K1:K2"/>
    <mergeCell ref="A2:J2"/>
    <mergeCell ref="A3:K3"/>
    <mergeCell ref="A8:H8"/>
    <mergeCell ref="A9:H9"/>
    <mergeCell ref="A10:H10"/>
    <mergeCell ref="A11:H11"/>
    <mergeCell ref="A4:K4"/>
    <mergeCell ref="A5:H5"/>
    <mergeCell ref="A6:H6"/>
    <mergeCell ref="A7:K7"/>
    <mergeCell ref="A16:H16"/>
    <mergeCell ref="A17:H17"/>
    <mergeCell ref="A18:H18"/>
    <mergeCell ref="A19:H19"/>
    <mergeCell ref="A12:H12"/>
    <mergeCell ref="A13:H13"/>
    <mergeCell ref="A14:H14"/>
    <mergeCell ref="A15:H15"/>
    <mergeCell ref="A24:H24"/>
    <mergeCell ref="A25:H25"/>
    <mergeCell ref="A26:H26"/>
    <mergeCell ref="A27:H27"/>
    <mergeCell ref="A20:H20"/>
    <mergeCell ref="A21:H21"/>
    <mergeCell ref="A22:H22"/>
    <mergeCell ref="A23:H23"/>
    <mergeCell ref="A32:H32"/>
    <mergeCell ref="A33:H33"/>
    <mergeCell ref="A34:H34"/>
    <mergeCell ref="A35:H35"/>
    <mergeCell ref="A28:H28"/>
    <mergeCell ref="A29:H29"/>
    <mergeCell ref="A30:H30"/>
    <mergeCell ref="A31:H31"/>
    <mergeCell ref="A40:H40"/>
    <mergeCell ref="A41:H41"/>
    <mergeCell ref="A42:H42"/>
    <mergeCell ref="A43:H43"/>
    <mergeCell ref="A36:H36"/>
    <mergeCell ref="A37:H37"/>
    <mergeCell ref="A38:H38"/>
    <mergeCell ref="A39:H39"/>
    <mergeCell ref="A48:H48"/>
    <mergeCell ref="A49:H49"/>
    <mergeCell ref="A50:H50"/>
    <mergeCell ref="A51:H51"/>
    <mergeCell ref="A44:H44"/>
    <mergeCell ref="A45:H45"/>
    <mergeCell ref="A46:H46"/>
    <mergeCell ref="A47:H47"/>
    <mergeCell ref="A56:H56"/>
    <mergeCell ref="A57:H57"/>
    <mergeCell ref="A58:H58"/>
    <mergeCell ref="A59:H59"/>
    <mergeCell ref="A52:H52"/>
    <mergeCell ref="A53:H53"/>
    <mergeCell ref="A54:H54"/>
    <mergeCell ref="A55:H55"/>
    <mergeCell ref="A64:H64"/>
    <mergeCell ref="A65:H65"/>
    <mergeCell ref="A66:H66"/>
    <mergeCell ref="A67:H67"/>
    <mergeCell ref="A60:H60"/>
    <mergeCell ref="A61:H61"/>
    <mergeCell ref="A62:H62"/>
    <mergeCell ref="A63:H63"/>
    <mergeCell ref="A72:H72"/>
    <mergeCell ref="A73:H73"/>
    <mergeCell ref="A74:H74"/>
    <mergeCell ref="A75:H75"/>
    <mergeCell ref="A68:H68"/>
    <mergeCell ref="A69:K69"/>
    <mergeCell ref="A70:H70"/>
    <mergeCell ref="A71:H71"/>
    <mergeCell ref="A80:H80"/>
    <mergeCell ref="A81:H81"/>
    <mergeCell ref="A82:H82"/>
    <mergeCell ref="A83:H83"/>
    <mergeCell ref="A76:H76"/>
    <mergeCell ref="A77:H77"/>
    <mergeCell ref="A78:H78"/>
    <mergeCell ref="A79:H79"/>
    <mergeCell ref="A88:H88"/>
    <mergeCell ref="A89:H89"/>
    <mergeCell ref="A90:H90"/>
    <mergeCell ref="A91:H91"/>
    <mergeCell ref="A84:H84"/>
    <mergeCell ref="A85:H85"/>
    <mergeCell ref="A86:H86"/>
    <mergeCell ref="A87:H87"/>
    <mergeCell ref="A96:H96"/>
    <mergeCell ref="A97:H97"/>
    <mergeCell ref="A98:H98"/>
    <mergeCell ref="A99:H99"/>
    <mergeCell ref="A92:H92"/>
    <mergeCell ref="A93:H93"/>
    <mergeCell ref="A94:H94"/>
    <mergeCell ref="A95:H95"/>
    <mergeCell ref="A104:H104"/>
    <mergeCell ref="A105:H105"/>
    <mergeCell ref="A106:H106"/>
    <mergeCell ref="A107:H107"/>
    <mergeCell ref="A100:H100"/>
    <mergeCell ref="A101:H101"/>
    <mergeCell ref="A102:H102"/>
    <mergeCell ref="A103:H103"/>
    <mergeCell ref="A112:H112"/>
    <mergeCell ref="A113:H113"/>
    <mergeCell ref="A114:H114"/>
    <mergeCell ref="A115:H115"/>
    <mergeCell ref="A108:H108"/>
    <mergeCell ref="A109:H109"/>
    <mergeCell ref="A110:H110"/>
    <mergeCell ref="A111:H111"/>
    <mergeCell ref="A120:H120"/>
    <mergeCell ref="A122:K122"/>
    <mergeCell ref="A123:K123"/>
    <mergeCell ref="A116:H116"/>
    <mergeCell ref="A117:K117"/>
    <mergeCell ref="A118:K118"/>
    <mergeCell ref="A119:H119"/>
  </mergeCells>
  <dataValidations count="5">
    <dataValidation type="whole" operator="notEqual" allowBlank="1" showInputMessage="1" showErrorMessage="1" errorTitle="Pogrešan unos" error="Mogu se unijeti samo cjelobrojne vrijednosti." sqref="J86:K86 J119:K120">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73:K78 J80:K85 J87:K116 J71:K71 J8:K68">
      <formula1>0</formula1>
    </dataValidation>
  </dataValidations>
  <printOptions/>
  <pageMargins left="0.75" right="0.75" top="0.75" bottom="0.89" header="0.5" footer="0.5"/>
  <pageSetup horizontalDpi="600" verticalDpi="600" orientation="portrait" paperSize="9" scale="81" r:id="rId1"/>
  <rowBreaks count="1" manualBreakCount="1">
    <brk id="68" max="255" man="1"/>
  </rowBreaks>
</worksheet>
</file>

<file path=xl/worksheets/sheet3.xml><?xml version="1.0" encoding="utf-8"?>
<worksheet xmlns="http://schemas.openxmlformats.org/spreadsheetml/2006/main" xmlns:r="http://schemas.openxmlformats.org/officeDocument/2006/relationships">
  <dimension ref="A1:K71"/>
  <sheetViews>
    <sheetView view="pageBreakPreview" zoomScale="110" zoomScaleSheetLayoutView="110" zoomScalePageLayoutView="0" workbookViewId="0" topLeftCell="A1">
      <selection activeCell="A53" sqref="A53:H53"/>
    </sheetView>
  </sheetViews>
  <sheetFormatPr defaultColWidth="9.140625" defaultRowHeight="12.75"/>
  <cols>
    <col min="10" max="11" width="10.8515625" style="0" customWidth="1"/>
  </cols>
  <sheetData>
    <row r="1" spans="1:11" ht="12.75">
      <c r="A1" s="208" t="s">
        <v>133</v>
      </c>
      <c r="B1" s="209"/>
      <c r="C1" s="209"/>
      <c r="D1" s="209"/>
      <c r="E1" s="209"/>
      <c r="F1" s="209"/>
      <c r="G1" s="209"/>
      <c r="H1" s="209"/>
      <c r="I1" s="209"/>
      <c r="J1" s="209"/>
      <c r="K1" s="210"/>
    </row>
    <row r="2" spans="1:11" ht="12.75">
      <c r="A2" s="212" t="s">
        <v>313</v>
      </c>
      <c r="B2" s="213"/>
      <c r="C2" s="213"/>
      <c r="D2" s="213"/>
      <c r="E2" s="213"/>
      <c r="F2" s="213"/>
      <c r="G2" s="213"/>
      <c r="H2" s="213"/>
      <c r="I2" s="213"/>
      <c r="J2" s="213"/>
      <c r="K2" s="211"/>
    </row>
    <row r="3" spans="1:11" ht="12.75">
      <c r="A3" s="73"/>
      <c r="B3" s="80"/>
      <c r="C3" s="80"/>
      <c r="D3" s="80"/>
      <c r="E3" s="80"/>
      <c r="F3" s="80"/>
      <c r="G3" s="80"/>
      <c r="H3" s="80"/>
      <c r="I3" s="80"/>
      <c r="J3" s="80"/>
      <c r="K3" s="13"/>
    </row>
    <row r="4" spans="1:11" ht="12.75">
      <c r="A4" s="227" t="s">
        <v>305</v>
      </c>
      <c r="B4" s="228"/>
      <c r="C4" s="228"/>
      <c r="D4" s="228"/>
      <c r="E4" s="228"/>
      <c r="F4" s="228"/>
      <c r="G4" s="228"/>
      <c r="H4" s="228"/>
      <c r="I4" s="228"/>
      <c r="J4" s="228"/>
      <c r="K4" s="229"/>
    </row>
    <row r="5" spans="1:11" ht="24" thickBot="1">
      <c r="A5" s="226" t="s">
        <v>41</v>
      </c>
      <c r="B5" s="226"/>
      <c r="C5" s="226"/>
      <c r="D5" s="226"/>
      <c r="E5" s="226"/>
      <c r="F5" s="226"/>
      <c r="G5" s="226"/>
      <c r="H5" s="226"/>
      <c r="I5" s="74" t="s">
        <v>254</v>
      </c>
      <c r="J5" s="76" t="s">
        <v>129</v>
      </c>
      <c r="K5" s="76" t="s">
        <v>130</v>
      </c>
    </row>
    <row r="6" spans="1:11" ht="12.75">
      <c r="A6" s="204">
        <v>1</v>
      </c>
      <c r="B6" s="204"/>
      <c r="C6" s="204"/>
      <c r="D6" s="204"/>
      <c r="E6" s="204"/>
      <c r="F6" s="204"/>
      <c r="G6" s="204"/>
      <c r="H6" s="204"/>
      <c r="I6" s="78">
        <v>2</v>
      </c>
      <c r="J6" s="77">
        <v>3</v>
      </c>
      <c r="K6" s="77">
        <v>4</v>
      </c>
    </row>
    <row r="7" spans="1:11" ht="12.75">
      <c r="A7" s="179" t="s">
        <v>20</v>
      </c>
      <c r="B7" s="180"/>
      <c r="C7" s="180"/>
      <c r="D7" s="180"/>
      <c r="E7" s="180"/>
      <c r="F7" s="180"/>
      <c r="G7" s="180"/>
      <c r="H7" s="197"/>
      <c r="I7" s="6">
        <v>111</v>
      </c>
      <c r="J7" s="106">
        <f>SUM(J8:J9)</f>
        <v>3021959070</v>
      </c>
      <c r="K7" s="106">
        <f>SUM(K8:K9)</f>
        <v>2566333024</v>
      </c>
    </row>
    <row r="8" spans="1:11" ht="12.75">
      <c r="A8" s="186" t="s">
        <v>131</v>
      </c>
      <c r="B8" s="187"/>
      <c r="C8" s="187"/>
      <c r="D8" s="187"/>
      <c r="E8" s="187"/>
      <c r="F8" s="187"/>
      <c r="G8" s="187"/>
      <c r="H8" s="188"/>
      <c r="I8" s="4">
        <v>112</v>
      </c>
      <c r="J8" s="11">
        <v>2955393778</v>
      </c>
      <c r="K8" s="11">
        <v>2518580366</v>
      </c>
    </row>
    <row r="9" spans="1:11" ht="12.75">
      <c r="A9" s="186" t="s">
        <v>82</v>
      </c>
      <c r="B9" s="187"/>
      <c r="C9" s="187"/>
      <c r="D9" s="187"/>
      <c r="E9" s="187"/>
      <c r="F9" s="187"/>
      <c r="G9" s="187"/>
      <c r="H9" s="188"/>
      <c r="I9" s="4">
        <v>113</v>
      </c>
      <c r="J9" s="11">
        <v>66565292</v>
      </c>
      <c r="K9" s="11">
        <v>47752658</v>
      </c>
    </row>
    <row r="10" spans="1:11" ht="12.75">
      <c r="A10" s="186" t="s">
        <v>9</v>
      </c>
      <c r="B10" s="187"/>
      <c r="C10" s="187"/>
      <c r="D10" s="187"/>
      <c r="E10" s="187"/>
      <c r="F10" s="187"/>
      <c r="G10" s="187"/>
      <c r="H10" s="188"/>
      <c r="I10" s="4">
        <v>114</v>
      </c>
      <c r="J10" s="104">
        <f>J11+J12+J16+J20+J21+J22+J25+J26</f>
        <v>3186439177</v>
      </c>
      <c r="K10" s="104">
        <f>K11+K12+K16+K20+K21+K22+K25+K26</f>
        <v>2865566221</v>
      </c>
    </row>
    <row r="11" spans="1:11" ht="12.75">
      <c r="A11" s="186" t="s">
        <v>83</v>
      </c>
      <c r="B11" s="187"/>
      <c r="C11" s="187"/>
      <c r="D11" s="187"/>
      <c r="E11" s="187"/>
      <c r="F11" s="187"/>
      <c r="G11" s="187"/>
      <c r="H11" s="188"/>
      <c r="I11" s="4">
        <v>115</v>
      </c>
      <c r="J11" s="11">
        <v>-66873283</v>
      </c>
      <c r="K11" s="11">
        <v>170888173</v>
      </c>
    </row>
    <row r="12" spans="1:11" ht="12.75">
      <c r="A12" s="186" t="s">
        <v>16</v>
      </c>
      <c r="B12" s="187"/>
      <c r="C12" s="187"/>
      <c r="D12" s="187"/>
      <c r="E12" s="187"/>
      <c r="F12" s="187"/>
      <c r="G12" s="187"/>
      <c r="H12" s="188"/>
      <c r="I12" s="4">
        <v>116</v>
      </c>
      <c r="J12" s="104">
        <f>SUM(J13:J15)</f>
        <v>2799341706</v>
      </c>
      <c r="K12" s="104">
        <f>SUM(K13:K15)</f>
        <v>2224370068</v>
      </c>
    </row>
    <row r="13" spans="1:11" ht="12.75">
      <c r="A13" s="183" t="s">
        <v>125</v>
      </c>
      <c r="B13" s="184"/>
      <c r="C13" s="184"/>
      <c r="D13" s="184"/>
      <c r="E13" s="184"/>
      <c r="F13" s="184"/>
      <c r="G13" s="184"/>
      <c r="H13" s="185"/>
      <c r="I13" s="4">
        <v>117</v>
      </c>
      <c r="J13" s="11">
        <v>2664773523</v>
      </c>
      <c r="K13" s="11">
        <v>2114120585</v>
      </c>
    </row>
    <row r="14" spans="1:11" ht="12.75">
      <c r="A14" s="183" t="s">
        <v>126</v>
      </c>
      <c r="B14" s="184"/>
      <c r="C14" s="184"/>
      <c r="D14" s="184"/>
      <c r="E14" s="184"/>
      <c r="F14" s="184"/>
      <c r="G14" s="184"/>
      <c r="H14" s="185"/>
      <c r="I14" s="4">
        <v>118</v>
      </c>
      <c r="J14" s="11">
        <v>45213593</v>
      </c>
      <c r="K14" s="11">
        <v>28445243</v>
      </c>
    </row>
    <row r="15" spans="1:11" ht="12.75">
      <c r="A15" s="183" t="s">
        <v>43</v>
      </c>
      <c r="B15" s="184"/>
      <c r="C15" s="184"/>
      <c r="D15" s="184"/>
      <c r="E15" s="184"/>
      <c r="F15" s="184"/>
      <c r="G15" s="184"/>
      <c r="H15" s="185"/>
      <c r="I15" s="4">
        <v>119</v>
      </c>
      <c r="J15" s="11">
        <v>89354590</v>
      </c>
      <c r="K15" s="11">
        <v>81804240</v>
      </c>
    </row>
    <row r="16" spans="1:11" ht="12.75">
      <c r="A16" s="186" t="s">
        <v>17</v>
      </c>
      <c r="B16" s="187"/>
      <c r="C16" s="187"/>
      <c r="D16" s="187"/>
      <c r="E16" s="187"/>
      <c r="F16" s="187"/>
      <c r="G16" s="187"/>
      <c r="H16" s="188"/>
      <c r="I16" s="4">
        <v>120</v>
      </c>
      <c r="J16" s="104">
        <f>SUM(J17:J19)</f>
        <v>242951099</v>
      </c>
      <c r="K16" s="104">
        <f>SUM(K17:K19)</f>
        <v>249671415</v>
      </c>
    </row>
    <row r="17" spans="1:11" ht="12.75">
      <c r="A17" s="183" t="s">
        <v>44</v>
      </c>
      <c r="B17" s="184"/>
      <c r="C17" s="184"/>
      <c r="D17" s="184"/>
      <c r="E17" s="184"/>
      <c r="F17" s="184"/>
      <c r="G17" s="184"/>
      <c r="H17" s="185"/>
      <c r="I17" s="4">
        <v>121</v>
      </c>
      <c r="J17" s="11">
        <v>153851618</v>
      </c>
      <c r="K17" s="11">
        <v>158388456</v>
      </c>
    </row>
    <row r="18" spans="1:11" ht="12.75">
      <c r="A18" s="183" t="s">
        <v>45</v>
      </c>
      <c r="B18" s="184"/>
      <c r="C18" s="184"/>
      <c r="D18" s="184"/>
      <c r="E18" s="184"/>
      <c r="F18" s="184"/>
      <c r="G18" s="184"/>
      <c r="H18" s="185"/>
      <c r="I18" s="4">
        <v>122</v>
      </c>
      <c r="J18" s="11">
        <v>55948237</v>
      </c>
      <c r="K18" s="11">
        <v>58384363</v>
      </c>
    </row>
    <row r="19" spans="1:11" ht="12.75">
      <c r="A19" s="183" t="s">
        <v>46</v>
      </c>
      <c r="B19" s="184"/>
      <c r="C19" s="184"/>
      <c r="D19" s="184"/>
      <c r="E19" s="184"/>
      <c r="F19" s="184"/>
      <c r="G19" s="184"/>
      <c r="H19" s="185"/>
      <c r="I19" s="4">
        <v>123</v>
      </c>
      <c r="J19" s="11">
        <v>33151244</v>
      </c>
      <c r="K19" s="11">
        <v>32898596</v>
      </c>
    </row>
    <row r="20" spans="1:11" ht="12.75">
      <c r="A20" s="186" t="s">
        <v>84</v>
      </c>
      <c r="B20" s="187"/>
      <c r="C20" s="187"/>
      <c r="D20" s="187"/>
      <c r="E20" s="187"/>
      <c r="F20" s="187"/>
      <c r="G20" s="187"/>
      <c r="H20" s="188"/>
      <c r="I20" s="4">
        <v>124</v>
      </c>
      <c r="J20" s="105">
        <v>99765978</v>
      </c>
      <c r="K20" s="105">
        <v>96483482</v>
      </c>
    </row>
    <row r="21" spans="1:11" ht="12.75">
      <c r="A21" s="186" t="s">
        <v>85</v>
      </c>
      <c r="B21" s="187"/>
      <c r="C21" s="187"/>
      <c r="D21" s="187"/>
      <c r="E21" s="187"/>
      <c r="F21" s="187"/>
      <c r="G21" s="187"/>
      <c r="H21" s="188"/>
      <c r="I21" s="4">
        <v>125</v>
      </c>
      <c r="J21" s="105">
        <v>82953277</v>
      </c>
      <c r="K21" s="105">
        <v>115734117</v>
      </c>
    </row>
    <row r="22" spans="1:11" ht="12.75">
      <c r="A22" s="186" t="s">
        <v>18</v>
      </c>
      <c r="B22" s="187"/>
      <c r="C22" s="187"/>
      <c r="D22" s="187"/>
      <c r="E22" s="187"/>
      <c r="F22" s="187"/>
      <c r="G22" s="187"/>
      <c r="H22" s="188"/>
      <c r="I22" s="4">
        <v>126</v>
      </c>
      <c r="J22" s="104">
        <f>SUM(J23:J24)</f>
        <v>21439019</v>
      </c>
      <c r="K22" s="104">
        <f>SUM(K23:K24)</f>
        <v>4442533</v>
      </c>
    </row>
    <row r="23" spans="1:11" ht="12.75">
      <c r="A23" s="183" t="s">
        <v>116</v>
      </c>
      <c r="B23" s="184"/>
      <c r="C23" s="184"/>
      <c r="D23" s="184"/>
      <c r="E23" s="184"/>
      <c r="F23" s="184"/>
      <c r="G23" s="184"/>
      <c r="H23" s="185"/>
      <c r="I23" s="4">
        <v>127</v>
      </c>
      <c r="J23" s="11">
        <v>12839915</v>
      </c>
      <c r="K23" s="11">
        <v>20318</v>
      </c>
    </row>
    <row r="24" spans="1:11" ht="12.75">
      <c r="A24" s="183" t="s">
        <v>117</v>
      </c>
      <c r="B24" s="184"/>
      <c r="C24" s="184"/>
      <c r="D24" s="184"/>
      <c r="E24" s="184"/>
      <c r="F24" s="184"/>
      <c r="G24" s="184"/>
      <c r="H24" s="185"/>
      <c r="I24" s="4">
        <v>128</v>
      </c>
      <c r="J24" s="11">
        <v>8599104</v>
      </c>
      <c r="K24" s="11">
        <v>4422215</v>
      </c>
    </row>
    <row r="25" spans="1:11" ht="12.75">
      <c r="A25" s="186" t="s">
        <v>86</v>
      </c>
      <c r="B25" s="187"/>
      <c r="C25" s="187"/>
      <c r="D25" s="187"/>
      <c r="E25" s="187"/>
      <c r="F25" s="187"/>
      <c r="G25" s="187"/>
      <c r="H25" s="188"/>
      <c r="I25" s="4">
        <v>129</v>
      </c>
      <c r="J25" s="105">
        <v>6861381</v>
      </c>
      <c r="K25" s="105">
        <v>3976433</v>
      </c>
    </row>
    <row r="26" spans="1:11" ht="12.75">
      <c r="A26" s="186" t="s">
        <v>37</v>
      </c>
      <c r="B26" s="187"/>
      <c r="C26" s="187"/>
      <c r="D26" s="187"/>
      <c r="E26" s="187"/>
      <c r="F26" s="187"/>
      <c r="G26" s="187"/>
      <c r="H26" s="188"/>
      <c r="I26" s="4">
        <v>130</v>
      </c>
      <c r="J26" s="105">
        <v>0</v>
      </c>
      <c r="K26" s="105">
        <v>0</v>
      </c>
    </row>
    <row r="27" spans="1:11" ht="12.75">
      <c r="A27" s="186" t="s">
        <v>185</v>
      </c>
      <c r="B27" s="187"/>
      <c r="C27" s="187"/>
      <c r="D27" s="187"/>
      <c r="E27" s="187"/>
      <c r="F27" s="187"/>
      <c r="G27" s="187"/>
      <c r="H27" s="188"/>
      <c r="I27" s="4">
        <v>131</v>
      </c>
      <c r="J27" s="104">
        <f>SUM(J28:J32)</f>
        <v>31740582</v>
      </c>
      <c r="K27" s="104">
        <f>SUM(K28:K32)</f>
        <v>18371299</v>
      </c>
    </row>
    <row r="28" spans="1:11" ht="20.25" customHeight="1">
      <c r="A28" s="186" t="s">
        <v>199</v>
      </c>
      <c r="B28" s="187"/>
      <c r="C28" s="187"/>
      <c r="D28" s="187"/>
      <c r="E28" s="187"/>
      <c r="F28" s="187"/>
      <c r="G28" s="187"/>
      <c r="H28" s="188"/>
      <c r="I28" s="4">
        <v>132</v>
      </c>
      <c r="J28" s="11"/>
      <c r="K28" s="11"/>
    </row>
    <row r="29" spans="1:11" ht="21" customHeight="1">
      <c r="A29" s="186" t="s">
        <v>134</v>
      </c>
      <c r="B29" s="187"/>
      <c r="C29" s="187"/>
      <c r="D29" s="187"/>
      <c r="E29" s="187"/>
      <c r="F29" s="187"/>
      <c r="G29" s="187"/>
      <c r="H29" s="188"/>
      <c r="I29" s="4">
        <v>133</v>
      </c>
      <c r="J29" s="11">
        <v>27562401</v>
      </c>
      <c r="K29" s="11">
        <v>18371299</v>
      </c>
    </row>
    <row r="30" spans="1:11" ht="12.75">
      <c r="A30" s="186" t="s">
        <v>118</v>
      </c>
      <c r="B30" s="187"/>
      <c r="C30" s="187"/>
      <c r="D30" s="187"/>
      <c r="E30" s="187"/>
      <c r="F30" s="187"/>
      <c r="G30" s="187"/>
      <c r="H30" s="188"/>
      <c r="I30" s="4">
        <v>134</v>
      </c>
      <c r="J30" s="11"/>
      <c r="K30" s="11"/>
    </row>
    <row r="31" spans="1:11" ht="12.75">
      <c r="A31" s="186" t="s">
        <v>195</v>
      </c>
      <c r="B31" s="187"/>
      <c r="C31" s="187"/>
      <c r="D31" s="187"/>
      <c r="E31" s="187"/>
      <c r="F31" s="187"/>
      <c r="G31" s="187"/>
      <c r="H31" s="188"/>
      <c r="I31" s="4">
        <v>135</v>
      </c>
      <c r="J31" s="11">
        <v>4178181</v>
      </c>
      <c r="K31" s="11"/>
    </row>
    <row r="32" spans="1:11" ht="12.75">
      <c r="A32" s="186" t="s">
        <v>119</v>
      </c>
      <c r="B32" s="187"/>
      <c r="C32" s="187"/>
      <c r="D32" s="187"/>
      <c r="E32" s="187"/>
      <c r="F32" s="187"/>
      <c r="G32" s="187"/>
      <c r="H32" s="188"/>
      <c r="I32" s="4">
        <v>136</v>
      </c>
      <c r="J32" s="11"/>
      <c r="K32" s="11"/>
    </row>
    <row r="33" spans="1:11" ht="12.75">
      <c r="A33" s="186" t="s">
        <v>186</v>
      </c>
      <c r="B33" s="187"/>
      <c r="C33" s="187"/>
      <c r="D33" s="187"/>
      <c r="E33" s="187"/>
      <c r="F33" s="187"/>
      <c r="G33" s="187"/>
      <c r="H33" s="188"/>
      <c r="I33" s="4">
        <v>137</v>
      </c>
      <c r="J33" s="104">
        <f>SUM(J34:J37)</f>
        <v>51924555</v>
      </c>
      <c r="K33" s="104">
        <f>SUM(K34:K37)</f>
        <v>49290880</v>
      </c>
    </row>
    <row r="34" spans="1:11" ht="12.75">
      <c r="A34" s="186" t="s">
        <v>48</v>
      </c>
      <c r="B34" s="187"/>
      <c r="C34" s="187"/>
      <c r="D34" s="187"/>
      <c r="E34" s="187"/>
      <c r="F34" s="187"/>
      <c r="G34" s="187"/>
      <c r="H34" s="188"/>
      <c r="I34" s="4">
        <v>138</v>
      </c>
      <c r="J34" s="11"/>
      <c r="K34" s="11"/>
    </row>
    <row r="35" spans="1:11" ht="21.75" customHeight="1">
      <c r="A35" s="186" t="s">
        <v>47</v>
      </c>
      <c r="B35" s="187"/>
      <c r="C35" s="187"/>
      <c r="D35" s="187"/>
      <c r="E35" s="187"/>
      <c r="F35" s="187"/>
      <c r="G35" s="187"/>
      <c r="H35" s="188"/>
      <c r="I35" s="4">
        <v>139</v>
      </c>
      <c r="J35" s="11">
        <v>51924555</v>
      </c>
      <c r="K35" s="11">
        <v>47462252</v>
      </c>
    </row>
    <row r="36" spans="1:11" ht="12.75">
      <c r="A36" s="186" t="s">
        <v>196</v>
      </c>
      <c r="B36" s="187"/>
      <c r="C36" s="187"/>
      <c r="D36" s="187"/>
      <c r="E36" s="187"/>
      <c r="F36" s="187"/>
      <c r="G36" s="187"/>
      <c r="H36" s="188"/>
      <c r="I36" s="4">
        <v>140</v>
      </c>
      <c r="J36" s="11"/>
      <c r="K36" s="11">
        <v>1828628</v>
      </c>
    </row>
    <row r="37" spans="1:11" ht="12.75">
      <c r="A37" s="186" t="s">
        <v>49</v>
      </c>
      <c r="B37" s="187"/>
      <c r="C37" s="187"/>
      <c r="D37" s="187"/>
      <c r="E37" s="187"/>
      <c r="F37" s="187"/>
      <c r="G37" s="187"/>
      <c r="H37" s="188"/>
      <c r="I37" s="4">
        <v>141</v>
      </c>
      <c r="J37" s="11"/>
      <c r="K37" s="11"/>
    </row>
    <row r="38" spans="1:11" ht="12.75">
      <c r="A38" s="186" t="s">
        <v>167</v>
      </c>
      <c r="B38" s="187"/>
      <c r="C38" s="187"/>
      <c r="D38" s="187"/>
      <c r="E38" s="187"/>
      <c r="F38" s="187"/>
      <c r="G38" s="187"/>
      <c r="H38" s="188"/>
      <c r="I38" s="4">
        <v>142</v>
      </c>
      <c r="J38" s="105"/>
      <c r="K38" s="105"/>
    </row>
    <row r="39" spans="1:11" ht="12.75">
      <c r="A39" s="186" t="s">
        <v>168</v>
      </c>
      <c r="B39" s="187"/>
      <c r="C39" s="187"/>
      <c r="D39" s="187"/>
      <c r="E39" s="187"/>
      <c r="F39" s="187"/>
      <c r="G39" s="187"/>
      <c r="H39" s="188"/>
      <c r="I39" s="4">
        <v>143</v>
      </c>
      <c r="J39" s="105"/>
      <c r="K39" s="105"/>
    </row>
    <row r="40" spans="1:11" ht="12.75">
      <c r="A40" s="186" t="s">
        <v>197</v>
      </c>
      <c r="B40" s="187"/>
      <c r="C40" s="187"/>
      <c r="D40" s="187"/>
      <c r="E40" s="187"/>
      <c r="F40" s="187"/>
      <c r="G40" s="187"/>
      <c r="H40" s="188"/>
      <c r="I40" s="4">
        <v>144</v>
      </c>
      <c r="J40" s="11"/>
      <c r="K40" s="11"/>
    </row>
    <row r="41" spans="1:11" ht="12.75">
      <c r="A41" s="186" t="s">
        <v>198</v>
      </c>
      <c r="B41" s="187"/>
      <c r="C41" s="187"/>
      <c r="D41" s="187"/>
      <c r="E41" s="187"/>
      <c r="F41" s="187"/>
      <c r="G41" s="187"/>
      <c r="H41" s="188"/>
      <c r="I41" s="4">
        <v>145</v>
      </c>
      <c r="J41" s="11">
        <v>1045</v>
      </c>
      <c r="K41" s="11"/>
    </row>
    <row r="42" spans="1:11" ht="12.75">
      <c r="A42" s="186" t="s">
        <v>187</v>
      </c>
      <c r="B42" s="187"/>
      <c r="C42" s="187"/>
      <c r="D42" s="187"/>
      <c r="E42" s="187"/>
      <c r="F42" s="187"/>
      <c r="G42" s="187"/>
      <c r="H42" s="188"/>
      <c r="I42" s="4">
        <v>146</v>
      </c>
      <c r="J42" s="104">
        <f>J7+J27+J38+J40</f>
        <v>3053699652</v>
      </c>
      <c r="K42" s="104">
        <f>K7+K27+K38+K40</f>
        <v>2584704323</v>
      </c>
    </row>
    <row r="43" spans="1:11" ht="12.75">
      <c r="A43" s="186" t="s">
        <v>188</v>
      </c>
      <c r="B43" s="187"/>
      <c r="C43" s="187"/>
      <c r="D43" s="187"/>
      <c r="E43" s="187"/>
      <c r="F43" s="187"/>
      <c r="G43" s="187"/>
      <c r="H43" s="188"/>
      <c r="I43" s="4">
        <v>147</v>
      </c>
      <c r="J43" s="104">
        <f>J10+J33+J39+J41</f>
        <v>3238364777</v>
      </c>
      <c r="K43" s="104">
        <f>K10+K33+K39+K41</f>
        <v>2914857101</v>
      </c>
    </row>
    <row r="44" spans="1:11" ht="12.75">
      <c r="A44" s="186" t="s">
        <v>208</v>
      </c>
      <c r="B44" s="187"/>
      <c r="C44" s="187"/>
      <c r="D44" s="187"/>
      <c r="E44" s="187"/>
      <c r="F44" s="187"/>
      <c r="G44" s="187"/>
      <c r="H44" s="188"/>
      <c r="I44" s="4">
        <v>148</v>
      </c>
      <c r="J44" s="104">
        <f>J42-J43</f>
        <v>-184665125</v>
      </c>
      <c r="K44" s="104">
        <f>K42-K43</f>
        <v>-330152778</v>
      </c>
    </row>
    <row r="45" spans="1:11" ht="12.75">
      <c r="A45" s="189" t="s">
        <v>190</v>
      </c>
      <c r="B45" s="190"/>
      <c r="C45" s="190"/>
      <c r="D45" s="190"/>
      <c r="E45" s="190"/>
      <c r="F45" s="190"/>
      <c r="G45" s="190"/>
      <c r="H45" s="191"/>
      <c r="I45" s="4">
        <v>149</v>
      </c>
      <c r="J45" s="10">
        <f>IF(J42&gt;J43,J42-J43,0)</f>
        <v>0</v>
      </c>
      <c r="K45" s="10">
        <f>IF(K42&gt;K43,K42-K43,0)</f>
        <v>0</v>
      </c>
    </row>
    <row r="46" spans="1:11" ht="12.75">
      <c r="A46" s="189" t="s">
        <v>191</v>
      </c>
      <c r="B46" s="190"/>
      <c r="C46" s="190"/>
      <c r="D46" s="190"/>
      <c r="E46" s="190"/>
      <c r="F46" s="190"/>
      <c r="G46" s="190"/>
      <c r="H46" s="191"/>
      <c r="I46" s="4">
        <v>150</v>
      </c>
      <c r="J46" s="10">
        <f>IF(J43&gt;J42,J43-J42,0)</f>
        <v>184665125</v>
      </c>
      <c r="K46" s="10">
        <f>IF(K43&gt;K42,K43-K42,0)</f>
        <v>330152778</v>
      </c>
    </row>
    <row r="47" spans="1:11" ht="12.75">
      <c r="A47" s="186" t="s">
        <v>189</v>
      </c>
      <c r="B47" s="187"/>
      <c r="C47" s="187"/>
      <c r="D47" s="187"/>
      <c r="E47" s="187"/>
      <c r="F47" s="187"/>
      <c r="G47" s="187"/>
      <c r="H47" s="188"/>
      <c r="I47" s="4">
        <v>151</v>
      </c>
      <c r="J47" s="11">
        <v>133762</v>
      </c>
      <c r="K47" s="11">
        <v>282461</v>
      </c>
    </row>
    <row r="48" spans="1:11" ht="12.75">
      <c r="A48" s="186" t="s">
        <v>209</v>
      </c>
      <c r="B48" s="187"/>
      <c r="C48" s="187"/>
      <c r="D48" s="187"/>
      <c r="E48" s="187"/>
      <c r="F48" s="187"/>
      <c r="G48" s="187"/>
      <c r="H48" s="188"/>
      <c r="I48" s="4">
        <v>152</v>
      </c>
      <c r="J48" s="104">
        <f>J44-J47</f>
        <v>-184798887</v>
      </c>
      <c r="K48" s="104">
        <f>K44-K47</f>
        <v>-330435239</v>
      </c>
    </row>
    <row r="49" spans="1:11" ht="12.75">
      <c r="A49" s="189" t="s">
        <v>164</v>
      </c>
      <c r="B49" s="190"/>
      <c r="C49" s="190"/>
      <c r="D49" s="190"/>
      <c r="E49" s="190"/>
      <c r="F49" s="190"/>
      <c r="G49" s="190"/>
      <c r="H49" s="191"/>
      <c r="I49" s="4">
        <v>153</v>
      </c>
      <c r="J49" s="10">
        <f>IF(J48&gt;0,J48,0)</f>
        <v>0</v>
      </c>
      <c r="K49" s="10">
        <f>IF(K48&gt;0,K48,0)</f>
        <v>0</v>
      </c>
    </row>
    <row r="50" spans="1:11" ht="12.75">
      <c r="A50" s="223" t="s">
        <v>192</v>
      </c>
      <c r="B50" s="224"/>
      <c r="C50" s="224"/>
      <c r="D50" s="224"/>
      <c r="E50" s="224"/>
      <c r="F50" s="224"/>
      <c r="G50" s="224"/>
      <c r="H50" s="225"/>
      <c r="I50" s="7">
        <v>154</v>
      </c>
      <c r="J50" s="16">
        <f>IF(J48&lt;0,-J48,0)</f>
        <v>184798887</v>
      </c>
      <c r="K50" s="16">
        <f>IF(K48&lt;0,-K48,0)</f>
        <v>330435239</v>
      </c>
    </row>
    <row r="51" spans="1:11" ht="12.75">
      <c r="A51" s="175" t="s">
        <v>95</v>
      </c>
      <c r="B51" s="176"/>
      <c r="C51" s="176"/>
      <c r="D51" s="176"/>
      <c r="E51" s="176"/>
      <c r="F51" s="176"/>
      <c r="G51" s="176"/>
      <c r="H51" s="176"/>
      <c r="I51" s="221"/>
      <c r="J51" s="221"/>
      <c r="K51" s="222"/>
    </row>
    <row r="52" spans="1:11" ht="12.75">
      <c r="A52" s="179" t="s">
        <v>158</v>
      </c>
      <c r="B52" s="180"/>
      <c r="C52" s="180"/>
      <c r="D52" s="180"/>
      <c r="E52" s="180"/>
      <c r="F52" s="180"/>
      <c r="G52" s="180"/>
      <c r="H52" s="180"/>
      <c r="I52" s="181"/>
      <c r="J52" s="181"/>
      <c r="K52" s="182"/>
    </row>
    <row r="53" spans="1:11" ht="12.75">
      <c r="A53" s="215" t="s">
        <v>206</v>
      </c>
      <c r="B53" s="216"/>
      <c r="C53" s="216"/>
      <c r="D53" s="216"/>
      <c r="E53" s="216"/>
      <c r="F53" s="216"/>
      <c r="G53" s="216"/>
      <c r="H53" s="217"/>
      <c r="I53" s="4">
        <v>155</v>
      </c>
      <c r="J53" s="11">
        <v>-185042811</v>
      </c>
      <c r="K53" s="11">
        <v>-329615239</v>
      </c>
    </row>
    <row r="54" spans="1:11" ht="12.75">
      <c r="A54" s="215" t="s">
        <v>207</v>
      </c>
      <c r="B54" s="216"/>
      <c r="C54" s="216"/>
      <c r="D54" s="216"/>
      <c r="E54" s="216"/>
      <c r="F54" s="216"/>
      <c r="G54" s="216"/>
      <c r="H54" s="217"/>
      <c r="I54" s="4">
        <v>156</v>
      </c>
      <c r="J54" s="12">
        <v>243924</v>
      </c>
      <c r="K54" s="12">
        <v>-822000</v>
      </c>
    </row>
    <row r="55" spans="1:11" ht="12.75">
      <c r="A55" s="175" t="s">
        <v>161</v>
      </c>
      <c r="B55" s="176"/>
      <c r="C55" s="176"/>
      <c r="D55" s="176"/>
      <c r="E55" s="176"/>
      <c r="F55" s="176"/>
      <c r="G55" s="176"/>
      <c r="H55" s="176"/>
      <c r="I55" s="221"/>
      <c r="J55" s="221"/>
      <c r="K55" s="222"/>
    </row>
    <row r="56" spans="1:11" ht="12.75">
      <c r="A56" s="179" t="s">
        <v>176</v>
      </c>
      <c r="B56" s="180"/>
      <c r="C56" s="180"/>
      <c r="D56" s="180"/>
      <c r="E56" s="180"/>
      <c r="F56" s="180"/>
      <c r="G56" s="180"/>
      <c r="H56" s="197"/>
      <c r="I56" s="18">
        <v>157</v>
      </c>
      <c r="J56" s="9">
        <f>J48</f>
        <v>-184798887</v>
      </c>
      <c r="K56" s="9">
        <f>K48</f>
        <v>-330435239</v>
      </c>
    </row>
    <row r="57" spans="1:11" ht="12.75">
      <c r="A57" s="186" t="s">
        <v>193</v>
      </c>
      <c r="B57" s="187"/>
      <c r="C57" s="187"/>
      <c r="D57" s="187"/>
      <c r="E57" s="187"/>
      <c r="F57" s="187"/>
      <c r="G57" s="187"/>
      <c r="H57" s="188"/>
      <c r="I57" s="4">
        <v>158</v>
      </c>
      <c r="J57" s="10">
        <f>SUM(J58:J64)</f>
        <v>287272</v>
      </c>
      <c r="K57" s="10">
        <f>SUM(K58:K64)</f>
        <v>178000</v>
      </c>
    </row>
    <row r="58" spans="1:11" ht="12.75">
      <c r="A58" s="186" t="s">
        <v>200</v>
      </c>
      <c r="B58" s="187"/>
      <c r="C58" s="187"/>
      <c r="D58" s="187"/>
      <c r="E58" s="187"/>
      <c r="F58" s="187"/>
      <c r="G58" s="187"/>
      <c r="H58" s="188"/>
      <c r="I58" s="4">
        <v>159</v>
      </c>
      <c r="J58" s="11">
        <v>287272</v>
      </c>
      <c r="K58" s="11">
        <v>178000</v>
      </c>
    </row>
    <row r="59" spans="1:11" ht="21.75" customHeight="1">
      <c r="A59" s="186" t="s">
        <v>201</v>
      </c>
      <c r="B59" s="187"/>
      <c r="C59" s="187"/>
      <c r="D59" s="187"/>
      <c r="E59" s="187"/>
      <c r="F59" s="187"/>
      <c r="G59" s="187"/>
      <c r="H59" s="188"/>
      <c r="I59" s="4">
        <v>160</v>
      </c>
      <c r="J59" s="11"/>
      <c r="K59" s="11"/>
    </row>
    <row r="60" spans="1:11" ht="23.25" customHeight="1">
      <c r="A60" s="186" t="s">
        <v>30</v>
      </c>
      <c r="B60" s="187"/>
      <c r="C60" s="187"/>
      <c r="D60" s="187"/>
      <c r="E60" s="187"/>
      <c r="F60" s="187"/>
      <c r="G60" s="187"/>
      <c r="H60" s="188"/>
      <c r="I60" s="4">
        <v>161</v>
      </c>
      <c r="J60" s="11"/>
      <c r="K60" s="11"/>
    </row>
    <row r="61" spans="1:11" ht="12.75">
      <c r="A61" s="186" t="s">
        <v>202</v>
      </c>
      <c r="B61" s="187"/>
      <c r="C61" s="187"/>
      <c r="D61" s="187"/>
      <c r="E61" s="187"/>
      <c r="F61" s="187"/>
      <c r="G61" s="187"/>
      <c r="H61" s="188"/>
      <c r="I61" s="4">
        <v>162</v>
      </c>
      <c r="J61" s="11"/>
      <c r="K61" s="11"/>
    </row>
    <row r="62" spans="1:11" ht="12.75">
      <c r="A62" s="186" t="s">
        <v>203</v>
      </c>
      <c r="B62" s="187"/>
      <c r="C62" s="187"/>
      <c r="D62" s="187"/>
      <c r="E62" s="187"/>
      <c r="F62" s="187"/>
      <c r="G62" s="187"/>
      <c r="H62" s="188"/>
      <c r="I62" s="4">
        <v>163</v>
      </c>
      <c r="J62" s="11"/>
      <c r="K62" s="11"/>
    </row>
    <row r="63" spans="1:11" ht="12.75">
      <c r="A63" s="186" t="s">
        <v>204</v>
      </c>
      <c r="B63" s="187"/>
      <c r="C63" s="187"/>
      <c r="D63" s="187"/>
      <c r="E63" s="187"/>
      <c r="F63" s="187"/>
      <c r="G63" s="187"/>
      <c r="H63" s="188"/>
      <c r="I63" s="4">
        <v>164</v>
      </c>
      <c r="J63" s="11"/>
      <c r="K63" s="11"/>
    </row>
    <row r="64" spans="1:11" ht="12.75">
      <c r="A64" s="186" t="s">
        <v>205</v>
      </c>
      <c r="B64" s="187"/>
      <c r="C64" s="187"/>
      <c r="D64" s="187"/>
      <c r="E64" s="187"/>
      <c r="F64" s="187"/>
      <c r="G64" s="187"/>
      <c r="H64" s="188"/>
      <c r="I64" s="4">
        <v>165</v>
      </c>
      <c r="J64" s="11"/>
      <c r="K64" s="11"/>
    </row>
    <row r="65" spans="1:11" ht="18" customHeight="1">
      <c r="A65" s="186" t="s">
        <v>194</v>
      </c>
      <c r="B65" s="187"/>
      <c r="C65" s="187"/>
      <c r="D65" s="187"/>
      <c r="E65" s="187"/>
      <c r="F65" s="187"/>
      <c r="G65" s="187"/>
      <c r="H65" s="188"/>
      <c r="I65" s="4">
        <v>166</v>
      </c>
      <c r="J65" s="11"/>
      <c r="K65" s="11"/>
    </row>
    <row r="66" spans="1:11" ht="24.75" customHeight="1">
      <c r="A66" s="186" t="s">
        <v>165</v>
      </c>
      <c r="B66" s="187"/>
      <c r="C66" s="187"/>
      <c r="D66" s="187"/>
      <c r="E66" s="187"/>
      <c r="F66" s="187"/>
      <c r="G66" s="187"/>
      <c r="H66" s="188"/>
      <c r="I66" s="4">
        <v>167</v>
      </c>
      <c r="J66" s="10">
        <f>J57-J65</f>
        <v>287272</v>
      </c>
      <c r="K66" s="10">
        <f>K57-K65</f>
        <v>178000</v>
      </c>
    </row>
    <row r="67" spans="1:11" ht="12.75">
      <c r="A67" s="186" t="s">
        <v>166</v>
      </c>
      <c r="B67" s="187"/>
      <c r="C67" s="187"/>
      <c r="D67" s="187"/>
      <c r="E67" s="187"/>
      <c r="F67" s="187"/>
      <c r="G67" s="187"/>
      <c r="H67" s="188"/>
      <c r="I67" s="4">
        <v>168</v>
      </c>
      <c r="J67" s="107">
        <f>J56+J66</f>
        <v>-184511615</v>
      </c>
      <c r="K67" s="107">
        <f>K56+K66</f>
        <v>-330257239</v>
      </c>
    </row>
    <row r="68" spans="1:11" ht="27" customHeight="1">
      <c r="A68" s="175" t="s">
        <v>160</v>
      </c>
      <c r="B68" s="176"/>
      <c r="C68" s="176"/>
      <c r="D68" s="176"/>
      <c r="E68" s="176"/>
      <c r="F68" s="176"/>
      <c r="G68" s="176"/>
      <c r="H68" s="176"/>
      <c r="I68" s="221"/>
      <c r="J68" s="221"/>
      <c r="K68" s="222"/>
    </row>
    <row r="69" spans="1:11" ht="12.75">
      <c r="A69" s="179" t="s">
        <v>159</v>
      </c>
      <c r="B69" s="180"/>
      <c r="C69" s="180"/>
      <c r="D69" s="180"/>
      <c r="E69" s="180"/>
      <c r="F69" s="180"/>
      <c r="G69" s="180"/>
      <c r="H69" s="180"/>
      <c r="I69" s="181"/>
      <c r="J69" s="181"/>
      <c r="K69" s="182"/>
    </row>
    <row r="70" spans="1:11" ht="12.75">
      <c r="A70" s="215" t="s">
        <v>206</v>
      </c>
      <c r="B70" s="216"/>
      <c r="C70" s="216"/>
      <c r="D70" s="216"/>
      <c r="E70" s="216"/>
      <c r="F70" s="216"/>
      <c r="G70" s="216"/>
      <c r="H70" s="217"/>
      <c r="I70" s="4">
        <v>169</v>
      </c>
      <c r="J70" s="11">
        <v>-184755539</v>
      </c>
      <c r="K70" s="11">
        <v>-329437239</v>
      </c>
    </row>
    <row r="71" spans="1:11" ht="12.75">
      <c r="A71" s="218" t="s">
        <v>207</v>
      </c>
      <c r="B71" s="219"/>
      <c r="C71" s="219"/>
      <c r="D71" s="219"/>
      <c r="E71" s="219"/>
      <c r="F71" s="219"/>
      <c r="G71" s="219"/>
      <c r="H71" s="220"/>
      <c r="I71" s="7">
        <v>170</v>
      </c>
      <c r="J71" s="12">
        <v>243924</v>
      </c>
      <c r="K71" s="12">
        <v>-822000</v>
      </c>
    </row>
  </sheetData>
  <sheetProtection/>
  <mergeCells count="71">
    <mergeCell ref="A5:H5"/>
    <mergeCell ref="A6:H6"/>
    <mergeCell ref="A7:H7"/>
    <mergeCell ref="A8:H8"/>
    <mergeCell ref="A1:J1"/>
    <mergeCell ref="K1:K2"/>
    <mergeCell ref="A2:J2"/>
    <mergeCell ref="A4:K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K55"/>
    <mergeCell ref="A56:H56"/>
    <mergeCell ref="A49:H49"/>
    <mergeCell ref="A50:H50"/>
    <mergeCell ref="A51:K51"/>
    <mergeCell ref="A52:K52"/>
    <mergeCell ref="A61:H61"/>
    <mergeCell ref="A62:H62"/>
    <mergeCell ref="A63:H63"/>
    <mergeCell ref="A64:H64"/>
    <mergeCell ref="A57:H57"/>
    <mergeCell ref="A58:H58"/>
    <mergeCell ref="A59:H59"/>
    <mergeCell ref="A60:H60"/>
    <mergeCell ref="A69:K69"/>
    <mergeCell ref="A70:H70"/>
    <mergeCell ref="A71:H71"/>
    <mergeCell ref="A65:H65"/>
    <mergeCell ref="A66:H66"/>
    <mergeCell ref="A67:H67"/>
    <mergeCell ref="A68:K68"/>
  </mergeCells>
  <dataValidations count="3">
    <dataValidation type="whole" operator="notEqual" allowBlank="1" showInputMessage="1" showErrorMessage="1" errorTitle="Pogrešan unos" error="Mogu se unijeti samo cjelobrojne vrijednosti." sqref="J53:K54 J56:K67 J47:K47 J70:K71">
      <formula1>999999999999</formula1>
    </dataValidation>
    <dataValidation type="whole" operator="notEqual" allowBlank="1" showInputMessage="1" showErrorMessage="1" errorTitle="Pogrešan unos" error="Mogu se unijeti samo cjelobrojne pozitivne ili negativne vrijednosti." sqref="J11:K11">
      <formula1>999999999999</formula1>
    </dataValidation>
    <dataValidation type="whole" operator="greaterThanOrEqual" allowBlank="1" showInputMessage="1" showErrorMessage="1" errorTitle="Pogrešan unos" error="Mogu se unijeti samo cjelobrojne pozitivne vrijednosti." sqref="J7:K10 J12:K46 J48:K50">
      <formula1>0</formula1>
    </dataValidation>
  </dataValidations>
  <printOptions/>
  <pageMargins left="0.75" right="0.75" top="1" bottom="1" header="0.5" footer="0.5"/>
  <pageSetup horizontalDpi="600" verticalDpi="600" orientation="portrait" paperSize="9" scale="84"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5"/>
  <sheetViews>
    <sheetView view="pageBreakPreview" zoomScale="110" zoomScaleSheetLayoutView="110" zoomScalePageLayoutView="0" workbookViewId="0" topLeftCell="A1">
      <selection activeCell="A53" sqref="A53"/>
    </sheetView>
  </sheetViews>
  <sheetFormatPr defaultColWidth="9.140625" defaultRowHeight="12.75"/>
  <cols>
    <col min="8" max="8" width="5.57421875" style="0" customWidth="1"/>
    <col min="10" max="11" width="10.7109375" style="0" customWidth="1"/>
  </cols>
  <sheetData>
    <row r="1" spans="1:11" ht="21" customHeight="1">
      <c r="A1" s="240" t="s">
        <v>169</v>
      </c>
      <c r="B1" s="241"/>
      <c r="C1" s="241"/>
      <c r="D1" s="241"/>
      <c r="E1" s="241"/>
      <c r="F1" s="241"/>
      <c r="G1" s="241"/>
      <c r="H1" s="241"/>
      <c r="I1" s="241"/>
      <c r="J1" s="242"/>
      <c r="K1" s="243"/>
    </row>
    <row r="2" spans="1:11" ht="12.75">
      <c r="A2" s="245" t="s">
        <v>313</v>
      </c>
      <c r="B2" s="246"/>
      <c r="C2" s="246"/>
      <c r="D2" s="246"/>
      <c r="E2" s="246"/>
      <c r="F2" s="246"/>
      <c r="G2" s="246"/>
      <c r="H2" s="246"/>
      <c r="I2" s="246"/>
      <c r="J2" s="242"/>
      <c r="K2" s="244"/>
    </row>
    <row r="3" spans="1:11" ht="12.75">
      <c r="A3" s="14"/>
      <c r="B3" s="15"/>
      <c r="C3" s="15"/>
      <c r="D3" s="15"/>
      <c r="E3" s="15"/>
      <c r="F3" s="15"/>
      <c r="G3" s="15"/>
      <c r="H3" s="15"/>
      <c r="I3" s="15"/>
      <c r="J3" s="17"/>
      <c r="K3" s="3"/>
    </row>
    <row r="4" spans="1:11" ht="12.75">
      <c r="A4" s="247" t="s">
        <v>305</v>
      </c>
      <c r="B4" s="248"/>
      <c r="C4" s="248"/>
      <c r="D4" s="248"/>
      <c r="E4" s="248"/>
      <c r="F4" s="248"/>
      <c r="G4" s="248"/>
      <c r="H4" s="248"/>
      <c r="I4" s="248"/>
      <c r="J4" s="248"/>
      <c r="K4" s="249"/>
    </row>
    <row r="5" spans="1:11" ht="45.75" thickBot="1">
      <c r="A5" s="238" t="s">
        <v>41</v>
      </c>
      <c r="B5" s="238"/>
      <c r="C5" s="238"/>
      <c r="D5" s="238"/>
      <c r="E5" s="238"/>
      <c r="F5" s="238"/>
      <c r="G5" s="238"/>
      <c r="H5" s="238"/>
      <c r="I5" s="81" t="s">
        <v>254</v>
      </c>
      <c r="J5" s="82" t="s">
        <v>312</v>
      </c>
      <c r="K5" s="82" t="s">
        <v>130</v>
      </c>
    </row>
    <row r="6" spans="1:11" ht="12.75">
      <c r="A6" s="239">
        <v>1</v>
      </c>
      <c r="B6" s="239"/>
      <c r="C6" s="239"/>
      <c r="D6" s="239"/>
      <c r="E6" s="239"/>
      <c r="F6" s="239"/>
      <c r="G6" s="239"/>
      <c r="H6" s="239"/>
      <c r="I6" s="83">
        <v>2</v>
      </c>
      <c r="J6" s="84" t="s">
        <v>257</v>
      </c>
      <c r="K6" s="84" t="s">
        <v>258</v>
      </c>
    </row>
    <row r="7" spans="1:11" ht="12.75">
      <c r="A7" s="230" t="s">
        <v>135</v>
      </c>
      <c r="B7" s="231"/>
      <c r="C7" s="231"/>
      <c r="D7" s="231"/>
      <c r="E7" s="231"/>
      <c r="F7" s="231"/>
      <c r="G7" s="231"/>
      <c r="H7" s="231"/>
      <c r="I7" s="232"/>
      <c r="J7" s="232"/>
      <c r="K7" s="233"/>
    </row>
    <row r="8" spans="1:11" ht="12.75">
      <c r="A8" s="183" t="s">
        <v>171</v>
      </c>
      <c r="B8" s="184"/>
      <c r="C8" s="184"/>
      <c r="D8" s="184"/>
      <c r="E8" s="184"/>
      <c r="F8" s="184"/>
      <c r="G8" s="184"/>
      <c r="H8" s="184"/>
      <c r="I8" s="4">
        <v>1</v>
      </c>
      <c r="J8" s="11">
        <v>2530921226</v>
      </c>
      <c r="K8" s="11">
        <v>2293114228</v>
      </c>
    </row>
    <row r="9" spans="1:11" ht="12.75">
      <c r="A9" s="183" t="s">
        <v>98</v>
      </c>
      <c r="B9" s="184"/>
      <c r="C9" s="184"/>
      <c r="D9" s="184"/>
      <c r="E9" s="184"/>
      <c r="F9" s="184"/>
      <c r="G9" s="184"/>
      <c r="H9" s="184"/>
      <c r="I9" s="4">
        <v>2</v>
      </c>
      <c r="J9" s="11"/>
      <c r="K9" s="11"/>
    </row>
    <row r="10" spans="1:11" ht="12.75">
      <c r="A10" s="183" t="s">
        <v>99</v>
      </c>
      <c r="B10" s="184"/>
      <c r="C10" s="184"/>
      <c r="D10" s="184"/>
      <c r="E10" s="184"/>
      <c r="F10" s="184"/>
      <c r="G10" s="184"/>
      <c r="H10" s="184"/>
      <c r="I10" s="4">
        <v>3</v>
      </c>
      <c r="J10" s="11">
        <v>3834347</v>
      </c>
      <c r="K10" s="11">
        <v>4994325</v>
      </c>
    </row>
    <row r="11" spans="1:11" ht="12.75">
      <c r="A11" s="183" t="s">
        <v>100</v>
      </c>
      <c r="B11" s="184"/>
      <c r="C11" s="184"/>
      <c r="D11" s="184"/>
      <c r="E11" s="184"/>
      <c r="F11" s="184"/>
      <c r="G11" s="184"/>
      <c r="H11" s="184"/>
      <c r="I11" s="4">
        <v>4</v>
      </c>
      <c r="J11" s="11">
        <v>317933980</v>
      </c>
      <c r="K11" s="11">
        <v>344321282</v>
      </c>
    </row>
    <row r="12" spans="1:11" ht="12.75">
      <c r="A12" s="183" t="s">
        <v>101</v>
      </c>
      <c r="B12" s="184"/>
      <c r="C12" s="184"/>
      <c r="D12" s="184"/>
      <c r="E12" s="184"/>
      <c r="F12" s="184"/>
      <c r="G12" s="184"/>
      <c r="H12" s="184"/>
      <c r="I12" s="4">
        <v>5</v>
      </c>
      <c r="J12" s="11">
        <v>9791149</v>
      </c>
      <c r="K12" s="11">
        <v>4449827</v>
      </c>
    </row>
    <row r="13" spans="1:11" ht="12.75">
      <c r="A13" s="186" t="s">
        <v>170</v>
      </c>
      <c r="B13" s="187"/>
      <c r="C13" s="187"/>
      <c r="D13" s="187"/>
      <c r="E13" s="187"/>
      <c r="F13" s="187"/>
      <c r="G13" s="187"/>
      <c r="H13" s="187"/>
      <c r="I13" s="4">
        <v>6</v>
      </c>
      <c r="J13" s="104">
        <f>SUM(J8:J12)</f>
        <v>2862480702</v>
      </c>
      <c r="K13" s="104">
        <f>SUM(K8:K12)</f>
        <v>2646879662</v>
      </c>
    </row>
    <row r="14" spans="1:11" ht="12.75">
      <c r="A14" s="183" t="s">
        <v>102</v>
      </c>
      <c r="B14" s="184"/>
      <c r="C14" s="184"/>
      <c r="D14" s="184"/>
      <c r="E14" s="184"/>
      <c r="F14" s="184"/>
      <c r="G14" s="184"/>
      <c r="H14" s="184"/>
      <c r="I14" s="4">
        <v>7</v>
      </c>
      <c r="J14" s="11">
        <v>2934657128</v>
      </c>
      <c r="K14" s="11">
        <v>2781258086</v>
      </c>
    </row>
    <row r="15" spans="1:11" ht="12.75">
      <c r="A15" s="183" t="s">
        <v>103</v>
      </c>
      <c r="B15" s="184"/>
      <c r="C15" s="184"/>
      <c r="D15" s="184"/>
      <c r="E15" s="184"/>
      <c r="F15" s="184"/>
      <c r="G15" s="184"/>
      <c r="H15" s="184"/>
      <c r="I15" s="4">
        <v>8</v>
      </c>
      <c r="J15" s="11">
        <v>259338542</v>
      </c>
      <c r="K15" s="11">
        <v>280857462</v>
      </c>
    </row>
    <row r="16" spans="1:11" ht="12.75">
      <c r="A16" s="183" t="s">
        <v>104</v>
      </c>
      <c r="B16" s="184"/>
      <c r="C16" s="184"/>
      <c r="D16" s="184"/>
      <c r="E16" s="184"/>
      <c r="F16" s="184"/>
      <c r="G16" s="184"/>
      <c r="H16" s="184"/>
      <c r="I16" s="4">
        <v>9</v>
      </c>
      <c r="J16" s="11">
        <v>14698097</v>
      </c>
      <c r="K16" s="11">
        <v>14493411</v>
      </c>
    </row>
    <row r="17" spans="1:11" ht="12.75">
      <c r="A17" s="183" t="s">
        <v>105</v>
      </c>
      <c r="B17" s="184"/>
      <c r="C17" s="184"/>
      <c r="D17" s="184"/>
      <c r="E17" s="184"/>
      <c r="F17" s="184"/>
      <c r="G17" s="184"/>
      <c r="H17" s="184"/>
      <c r="I17" s="4">
        <v>10</v>
      </c>
      <c r="J17" s="11">
        <v>25627780</v>
      </c>
      <c r="K17" s="11">
        <v>29441416</v>
      </c>
    </row>
    <row r="18" spans="1:11" ht="12.75">
      <c r="A18" s="183" t="s">
        <v>106</v>
      </c>
      <c r="B18" s="184"/>
      <c r="C18" s="184"/>
      <c r="D18" s="184"/>
      <c r="E18" s="184"/>
      <c r="F18" s="184"/>
      <c r="G18" s="184"/>
      <c r="H18" s="184"/>
      <c r="I18" s="4">
        <v>11</v>
      </c>
      <c r="J18" s="11">
        <v>138295849</v>
      </c>
      <c r="K18" s="11">
        <v>112355548</v>
      </c>
    </row>
    <row r="19" spans="1:11" ht="12.75">
      <c r="A19" s="183" t="s">
        <v>107</v>
      </c>
      <c r="B19" s="184"/>
      <c r="C19" s="184"/>
      <c r="D19" s="184"/>
      <c r="E19" s="184"/>
      <c r="F19" s="184"/>
      <c r="G19" s="184"/>
      <c r="H19" s="184"/>
      <c r="I19" s="4">
        <v>12</v>
      </c>
      <c r="J19" s="11">
        <v>21581850</v>
      </c>
      <c r="K19" s="11">
        <v>14311654</v>
      </c>
    </row>
    <row r="20" spans="1:11" ht="12.75">
      <c r="A20" s="186" t="s">
        <v>32</v>
      </c>
      <c r="B20" s="187"/>
      <c r="C20" s="187"/>
      <c r="D20" s="187"/>
      <c r="E20" s="187"/>
      <c r="F20" s="187"/>
      <c r="G20" s="187"/>
      <c r="H20" s="187"/>
      <c r="I20" s="4">
        <v>13</v>
      </c>
      <c r="J20" s="108">
        <f>SUM(J14:J19)</f>
        <v>3394199246</v>
      </c>
      <c r="K20" s="104">
        <f>SUM(K14:K19)</f>
        <v>3232717577</v>
      </c>
    </row>
    <row r="21" spans="1:11" ht="25.5" customHeight="1">
      <c r="A21" s="186" t="s">
        <v>87</v>
      </c>
      <c r="B21" s="234"/>
      <c r="C21" s="234"/>
      <c r="D21" s="234"/>
      <c r="E21" s="234"/>
      <c r="F21" s="234"/>
      <c r="G21" s="234"/>
      <c r="H21" s="235"/>
      <c r="I21" s="4">
        <v>14</v>
      </c>
      <c r="J21" s="108">
        <f>IF(J13&gt;J20,J13-J20,0)</f>
        <v>0</v>
      </c>
      <c r="K21" s="104">
        <f>IF(K13&gt;K20,K13-K20,0)</f>
        <v>0</v>
      </c>
    </row>
    <row r="22" spans="1:11" ht="21.75" customHeight="1">
      <c r="A22" s="192" t="s">
        <v>88</v>
      </c>
      <c r="B22" s="236"/>
      <c r="C22" s="236"/>
      <c r="D22" s="236"/>
      <c r="E22" s="236"/>
      <c r="F22" s="236"/>
      <c r="G22" s="236"/>
      <c r="H22" s="237"/>
      <c r="I22" s="4">
        <v>15</v>
      </c>
      <c r="J22" s="108">
        <f>IF(J20&gt;J13,J20-J13,0)</f>
        <v>531718544</v>
      </c>
      <c r="K22" s="104">
        <f>IF(K20&gt;K13,K20-K13,0)</f>
        <v>585837915</v>
      </c>
    </row>
    <row r="23" spans="1:11" ht="12.75">
      <c r="A23" s="230" t="s">
        <v>136</v>
      </c>
      <c r="B23" s="231"/>
      <c r="C23" s="231"/>
      <c r="D23" s="231"/>
      <c r="E23" s="231"/>
      <c r="F23" s="231"/>
      <c r="G23" s="231"/>
      <c r="H23" s="231"/>
      <c r="I23" s="232"/>
      <c r="J23" s="232"/>
      <c r="K23" s="233"/>
    </row>
    <row r="24" spans="1:11" ht="12.75">
      <c r="A24" s="183" t="s">
        <v>141</v>
      </c>
      <c r="B24" s="184"/>
      <c r="C24" s="184"/>
      <c r="D24" s="184"/>
      <c r="E24" s="184"/>
      <c r="F24" s="184"/>
      <c r="G24" s="184"/>
      <c r="H24" s="184"/>
      <c r="I24" s="4">
        <v>16</v>
      </c>
      <c r="J24" s="11">
        <v>272215</v>
      </c>
      <c r="K24" s="11">
        <v>9563</v>
      </c>
    </row>
    <row r="25" spans="1:11" ht="12.75">
      <c r="A25" s="183" t="s">
        <v>142</v>
      </c>
      <c r="B25" s="184"/>
      <c r="C25" s="184"/>
      <c r="D25" s="184"/>
      <c r="E25" s="184"/>
      <c r="F25" s="184"/>
      <c r="G25" s="184"/>
      <c r="H25" s="184"/>
      <c r="I25" s="4">
        <v>17</v>
      </c>
      <c r="J25" s="11"/>
      <c r="K25" s="11"/>
    </row>
    <row r="26" spans="1:11" ht="12.75">
      <c r="A26" s="183" t="s">
        <v>33</v>
      </c>
      <c r="B26" s="184"/>
      <c r="C26" s="184"/>
      <c r="D26" s="184"/>
      <c r="E26" s="184"/>
      <c r="F26" s="184"/>
      <c r="G26" s="184"/>
      <c r="H26" s="184"/>
      <c r="I26" s="4">
        <v>18</v>
      </c>
      <c r="J26" s="11"/>
      <c r="K26" s="11"/>
    </row>
    <row r="27" spans="1:11" ht="12.75">
      <c r="A27" s="183" t="s">
        <v>34</v>
      </c>
      <c r="B27" s="184"/>
      <c r="C27" s="184"/>
      <c r="D27" s="184"/>
      <c r="E27" s="184"/>
      <c r="F27" s="184"/>
      <c r="G27" s="184"/>
      <c r="H27" s="184"/>
      <c r="I27" s="4">
        <v>19</v>
      </c>
      <c r="J27" s="11">
        <v>677265</v>
      </c>
      <c r="K27" s="11">
        <v>1005704</v>
      </c>
    </row>
    <row r="28" spans="1:11" ht="12.75">
      <c r="A28" s="183" t="s">
        <v>143</v>
      </c>
      <c r="B28" s="184"/>
      <c r="C28" s="184"/>
      <c r="D28" s="184"/>
      <c r="E28" s="184"/>
      <c r="F28" s="184"/>
      <c r="G28" s="184"/>
      <c r="H28" s="184"/>
      <c r="I28" s="4">
        <v>20</v>
      </c>
      <c r="J28" s="11"/>
      <c r="K28" s="11"/>
    </row>
    <row r="29" spans="1:11" ht="12.75">
      <c r="A29" s="186" t="s">
        <v>94</v>
      </c>
      <c r="B29" s="187"/>
      <c r="C29" s="187"/>
      <c r="D29" s="187"/>
      <c r="E29" s="187"/>
      <c r="F29" s="187"/>
      <c r="G29" s="187"/>
      <c r="H29" s="187"/>
      <c r="I29" s="4">
        <v>21</v>
      </c>
      <c r="J29" s="104">
        <f>SUM(J24:J28)</f>
        <v>949480</v>
      </c>
      <c r="K29" s="104">
        <f>SUM(K24:K28)</f>
        <v>1015267</v>
      </c>
    </row>
    <row r="30" spans="1:11" ht="12.75">
      <c r="A30" s="183" t="s">
        <v>2</v>
      </c>
      <c r="B30" s="184"/>
      <c r="C30" s="184"/>
      <c r="D30" s="184"/>
      <c r="E30" s="184"/>
      <c r="F30" s="184"/>
      <c r="G30" s="184"/>
      <c r="H30" s="184"/>
      <c r="I30" s="4">
        <v>22</v>
      </c>
      <c r="J30" s="11">
        <v>60656714</v>
      </c>
      <c r="K30" s="11">
        <v>65213192</v>
      </c>
    </row>
    <row r="31" spans="1:11" ht="12.75">
      <c r="A31" s="183" t="s">
        <v>3</v>
      </c>
      <c r="B31" s="184"/>
      <c r="C31" s="184"/>
      <c r="D31" s="184"/>
      <c r="E31" s="184"/>
      <c r="F31" s="184"/>
      <c r="G31" s="184"/>
      <c r="H31" s="184"/>
      <c r="I31" s="4">
        <v>23</v>
      </c>
      <c r="J31" s="11">
        <v>13630000</v>
      </c>
      <c r="K31" s="11"/>
    </row>
    <row r="32" spans="1:11" ht="12.75">
      <c r="A32" s="183" t="s">
        <v>4</v>
      </c>
      <c r="B32" s="184"/>
      <c r="C32" s="184"/>
      <c r="D32" s="184"/>
      <c r="E32" s="184"/>
      <c r="F32" s="184"/>
      <c r="G32" s="184"/>
      <c r="H32" s="184"/>
      <c r="I32" s="4">
        <v>24</v>
      </c>
      <c r="J32" s="11">
        <v>20020</v>
      </c>
      <c r="K32" s="11"/>
    </row>
    <row r="33" spans="1:11" ht="12.75">
      <c r="A33" s="186" t="s">
        <v>35</v>
      </c>
      <c r="B33" s="187"/>
      <c r="C33" s="187"/>
      <c r="D33" s="187"/>
      <c r="E33" s="187"/>
      <c r="F33" s="187"/>
      <c r="G33" s="187"/>
      <c r="H33" s="187"/>
      <c r="I33" s="4">
        <v>25</v>
      </c>
      <c r="J33" s="108">
        <f>SUM(J30:J32)</f>
        <v>74306734</v>
      </c>
      <c r="K33" s="104">
        <f>SUM(K30:K32)</f>
        <v>65213192</v>
      </c>
    </row>
    <row r="34" spans="1:11" ht="24.75" customHeight="1">
      <c r="A34" s="186" t="s">
        <v>89</v>
      </c>
      <c r="B34" s="187"/>
      <c r="C34" s="187"/>
      <c r="D34" s="187"/>
      <c r="E34" s="187"/>
      <c r="F34" s="187"/>
      <c r="G34" s="187"/>
      <c r="H34" s="187"/>
      <c r="I34" s="4">
        <v>26</v>
      </c>
      <c r="J34" s="108">
        <f>IF(J29&gt;J33,J29-J33,0)</f>
        <v>0</v>
      </c>
      <c r="K34" s="104">
        <f>IF(K29&gt;K33,K29-K33,0)</f>
        <v>0</v>
      </c>
    </row>
    <row r="35" spans="1:11" ht="21.75" customHeight="1">
      <c r="A35" s="186" t="s">
        <v>90</v>
      </c>
      <c r="B35" s="187"/>
      <c r="C35" s="187"/>
      <c r="D35" s="187"/>
      <c r="E35" s="187"/>
      <c r="F35" s="187"/>
      <c r="G35" s="187"/>
      <c r="H35" s="187"/>
      <c r="I35" s="4">
        <v>27</v>
      </c>
      <c r="J35" s="108">
        <f>IF(J33&gt;J29,J33-J29,0)</f>
        <v>73357254</v>
      </c>
      <c r="K35" s="104">
        <f>IF(K33&gt;K29,K33-K29,0)</f>
        <v>64197925</v>
      </c>
    </row>
    <row r="36" spans="1:11" ht="12.75">
      <c r="A36" s="230" t="s">
        <v>137</v>
      </c>
      <c r="B36" s="231"/>
      <c r="C36" s="231"/>
      <c r="D36" s="231"/>
      <c r="E36" s="231"/>
      <c r="F36" s="231"/>
      <c r="G36" s="231"/>
      <c r="H36" s="231"/>
      <c r="I36" s="232">
        <v>0</v>
      </c>
      <c r="J36" s="232"/>
      <c r="K36" s="233"/>
    </row>
    <row r="37" spans="1:11" ht="12.75">
      <c r="A37" s="183" t="s">
        <v>149</v>
      </c>
      <c r="B37" s="184"/>
      <c r="C37" s="184"/>
      <c r="D37" s="184"/>
      <c r="E37" s="184"/>
      <c r="F37" s="184"/>
      <c r="G37" s="184"/>
      <c r="H37" s="184"/>
      <c r="I37" s="4">
        <v>28</v>
      </c>
      <c r="J37" s="11"/>
      <c r="K37" s="11">
        <v>186206100</v>
      </c>
    </row>
    <row r="38" spans="1:11" ht="12.75">
      <c r="A38" s="183" t="s">
        <v>23</v>
      </c>
      <c r="B38" s="184"/>
      <c r="C38" s="184"/>
      <c r="D38" s="184"/>
      <c r="E38" s="184"/>
      <c r="F38" s="184"/>
      <c r="G38" s="184"/>
      <c r="H38" s="184"/>
      <c r="I38" s="4">
        <v>29</v>
      </c>
      <c r="J38" s="11">
        <v>2302466500</v>
      </c>
      <c r="K38" s="11">
        <v>2024800000</v>
      </c>
    </row>
    <row r="39" spans="1:11" ht="12.75">
      <c r="A39" s="183" t="s">
        <v>24</v>
      </c>
      <c r="B39" s="184"/>
      <c r="C39" s="184"/>
      <c r="D39" s="184"/>
      <c r="E39" s="184"/>
      <c r="F39" s="184"/>
      <c r="G39" s="184"/>
      <c r="H39" s="184"/>
      <c r="I39" s="4">
        <v>30</v>
      </c>
      <c r="J39" s="11">
        <v>679616364</v>
      </c>
      <c r="K39" s="11">
        <v>670266143</v>
      </c>
    </row>
    <row r="40" spans="1:11" ht="12.75">
      <c r="A40" s="186" t="s">
        <v>36</v>
      </c>
      <c r="B40" s="187"/>
      <c r="C40" s="187"/>
      <c r="D40" s="187"/>
      <c r="E40" s="187"/>
      <c r="F40" s="187"/>
      <c r="G40" s="187"/>
      <c r="H40" s="187"/>
      <c r="I40" s="4">
        <v>31</v>
      </c>
      <c r="J40" s="104">
        <f>SUM(J37:J39)</f>
        <v>2982082864</v>
      </c>
      <c r="K40" s="104">
        <f>SUM(K37:K39)</f>
        <v>2881272243</v>
      </c>
    </row>
    <row r="41" spans="1:11" ht="12.75">
      <c r="A41" s="183" t="s">
        <v>25</v>
      </c>
      <c r="B41" s="184"/>
      <c r="C41" s="184"/>
      <c r="D41" s="184"/>
      <c r="E41" s="184"/>
      <c r="F41" s="184"/>
      <c r="G41" s="184"/>
      <c r="H41" s="184"/>
      <c r="I41" s="4">
        <v>32</v>
      </c>
      <c r="J41" s="11">
        <v>2233188722</v>
      </c>
      <c r="K41" s="11">
        <v>2052942394</v>
      </c>
    </row>
    <row r="42" spans="1:11" ht="12.75">
      <c r="A42" s="183" t="s">
        <v>26</v>
      </c>
      <c r="B42" s="184"/>
      <c r="C42" s="184"/>
      <c r="D42" s="184"/>
      <c r="E42" s="184"/>
      <c r="F42" s="184"/>
      <c r="G42" s="184"/>
      <c r="H42" s="184"/>
      <c r="I42" s="4">
        <v>33</v>
      </c>
      <c r="J42" s="11"/>
      <c r="K42" s="11"/>
    </row>
    <row r="43" spans="1:11" ht="12.75">
      <c r="A43" s="183" t="s">
        <v>27</v>
      </c>
      <c r="B43" s="184"/>
      <c r="C43" s="184"/>
      <c r="D43" s="184"/>
      <c r="E43" s="184"/>
      <c r="F43" s="184"/>
      <c r="G43" s="184"/>
      <c r="H43" s="184"/>
      <c r="I43" s="4">
        <v>34</v>
      </c>
      <c r="J43" s="11"/>
      <c r="K43" s="11"/>
    </row>
    <row r="44" spans="1:11" ht="12.75">
      <c r="A44" s="183" t="s">
        <v>28</v>
      </c>
      <c r="B44" s="184"/>
      <c r="C44" s="184"/>
      <c r="D44" s="184"/>
      <c r="E44" s="184"/>
      <c r="F44" s="184"/>
      <c r="G44" s="184"/>
      <c r="H44" s="184"/>
      <c r="I44" s="4">
        <v>35</v>
      </c>
      <c r="J44" s="11"/>
      <c r="K44" s="11"/>
    </row>
    <row r="45" spans="1:11" ht="12.75">
      <c r="A45" s="183" t="s">
        <v>29</v>
      </c>
      <c r="B45" s="184"/>
      <c r="C45" s="184"/>
      <c r="D45" s="184"/>
      <c r="E45" s="184"/>
      <c r="F45" s="184"/>
      <c r="G45" s="184"/>
      <c r="H45" s="184"/>
      <c r="I45" s="4">
        <v>36</v>
      </c>
      <c r="J45" s="11">
        <v>121141495</v>
      </c>
      <c r="K45" s="11">
        <v>200519561</v>
      </c>
    </row>
    <row r="46" spans="1:11" ht="12.75">
      <c r="A46" s="186" t="s">
        <v>127</v>
      </c>
      <c r="B46" s="187"/>
      <c r="C46" s="187"/>
      <c r="D46" s="187"/>
      <c r="E46" s="187"/>
      <c r="F46" s="187"/>
      <c r="G46" s="187"/>
      <c r="H46" s="187"/>
      <c r="I46" s="4">
        <v>37</v>
      </c>
      <c r="J46" s="108">
        <f>SUM(J41:J45)</f>
        <v>2354330217</v>
      </c>
      <c r="K46" s="104">
        <f>SUM(K41:K45)</f>
        <v>2253461955</v>
      </c>
    </row>
    <row r="47" spans="1:11" ht="24" customHeight="1">
      <c r="A47" s="186" t="s">
        <v>139</v>
      </c>
      <c r="B47" s="187"/>
      <c r="C47" s="187"/>
      <c r="D47" s="187"/>
      <c r="E47" s="187"/>
      <c r="F47" s="187"/>
      <c r="G47" s="187"/>
      <c r="H47" s="187"/>
      <c r="I47" s="4">
        <v>38</v>
      </c>
      <c r="J47" s="108">
        <f>IF(J40&gt;J46,J40-J46,0)</f>
        <v>627752647</v>
      </c>
      <c r="K47" s="104">
        <f>IF(K40&gt;K46,K40-K46,0)</f>
        <v>627810288</v>
      </c>
    </row>
    <row r="48" spans="1:11" ht="21" customHeight="1">
      <c r="A48" s="186" t="s">
        <v>140</v>
      </c>
      <c r="B48" s="187"/>
      <c r="C48" s="187"/>
      <c r="D48" s="187"/>
      <c r="E48" s="187"/>
      <c r="F48" s="187"/>
      <c r="G48" s="187"/>
      <c r="H48" s="187"/>
      <c r="I48" s="4">
        <v>39</v>
      </c>
      <c r="J48" s="108">
        <f>IF(J46&gt;J40,J46-J40,0)</f>
        <v>0</v>
      </c>
      <c r="K48" s="104">
        <f>IF(K46&gt;K40,K46-K40,0)</f>
        <v>0</v>
      </c>
    </row>
    <row r="49" spans="1:11" ht="12.75">
      <c r="A49" s="186" t="s">
        <v>128</v>
      </c>
      <c r="B49" s="187"/>
      <c r="C49" s="187"/>
      <c r="D49" s="187"/>
      <c r="E49" s="187"/>
      <c r="F49" s="187"/>
      <c r="G49" s="187"/>
      <c r="H49" s="187"/>
      <c r="I49" s="4">
        <v>40</v>
      </c>
      <c r="J49" s="108">
        <f>IF(J21-J22+J34-J35+J47-J48&gt;0,J21-J22+J34-J35+J47-J48,0)</f>
        <v>22676849</v>
      </c>
      <c r="K49" s="104">
        <f>IF(K21-K22+K34-K35+K47-K48&gt;0,K21-K22+K34-K35+K47-K48,0)</f>
        <v>0</v>
      </c>
    </row>
    <row r="50" spans="1:11" ht="12.75">
      <c r="A50" s="186" t="s">
        <v>12</v>
      </c>
      <c r="B50" s="187"/>
      <c r="C50" s="187"/>
      <c r="D50" s="187"/>
      <c r="E50" s="187"/>
      <c r="F50" s="187"/>
      <c r="G50" s="187"/>
      <c r="H50" s="187"/>
      <c r="I50" s="4">
        <v>41</v>
      </c>
      <c r="J50" s="108">
        <f>IF(J22-J21+J35-J34+J48-J47&gt;0,J22-J21+J35-J34+J48-J47,0)</f>
        <v>0</v>
      </c>
      <c r="K50" s="104">
        <f>IF(K22-K21+K35-K34+K48-K47&gt;0,K22-K21+K35-K34+K48-K47,0)</f>
        <v>22225552</v>
      </c>
    </row>
    <row r="51" spans="1:11" ht="12.75">
      <c r="A51" s="186" t="s">
        <v>138</v>
      </c>
      <c r="B51" s="187"/>
      <c r="C51" s="187"/>
      <c r="D51" s="187"/>
      <c r="E51" s="187"/>
      <c r="F51" s="187"/>
      <c r="G51" s="187"/>
      <c r="H51" s="187"/>
      <c r="I51" s="4">
        <v>42</v>
      </c>
      <c r="J51" s="11">
        <v>27982304</v>
      </c>
      <c r="K51" s="11">
        <v>50659153</v>
      </c>
    </row>
    <row r="52" spans="1:11" ht="12.75">
      <c r="A52" s="186" t="s">
        <v>151</v>
      </c>
      <c r="B52" s="187"/>
      <c r="C52" s="187"/>
      <c r="D52" s="187"/>
      <c r="E52" s="187"/>
      <c r="F52" s="187"/>
      <c r="G52" s="187"/>
      <c r="H52" s="187"/>
      <c r="I52" s="4">
        <v>43</v>
      </c>
      <c r="J52" s="11">
        <v>22676849</v>
      </c>
      <c r="K52" s="11"/>
    </row>
    <row r="53" spans="1:11" ht="12.75">
      <c r="A53" s="186" t="s">
        <v>152</v>
      </c>
      <c r="B53" s="187"/>
      <c r="C53" s="187"/>
      <c r="D53" s="187"/>
      <c r="E53" s="187"/>
      <c r="F53" s="187"/>
      <c r="G53" s="187"/>
      <c r="H53" s="187"/>
      <c r="I53" s="4">
        <v>44</v>
      </c>
      <c r="J53" s="11"/>
      <c r="K53" s="11">
        <v>22225552</v>
      </c>
    </row>
    <row r="54" spans="1:11" ht="12.75">
      <c r="A54" s="192" t="s">
        <v>153</v>
      </c>
      <c r="B54" s="193"/>
      <c r="C54" s="193"/>
      <c r="D54" s="193"/>
      <c r="E54" s="193"/>
      <c r="F54" s="193"/>
      <c r="G54" s="193"/>
      <c r="H54" s="193"/>
      <c r="I54" s="7">
        <v>45</v>
      </c>
      <c r="J54" s="8">
        <f>J51+J52-J53</f>
        <v>50659153</v>
      </c>
      <c r="K54" s="16">
        <f>K51+K52-K53</f>
        <v>28433601</v>
      </c>
    </row>
    <row r="55" spans="1:11" ht="12.75">
      <c r="A55" s="85" t="s">
        <v>150</v>
      </c>
      <c r="B55" s="79"/>
      <c r="C55" s="79"/>
      <c r="D55" s="79"/>
      <c r="E55" s="79"/>
      <c r="F55" s="79"/>
      <c r="G55" s="79"/>
      <c r="H55" s="79"/>
      <c r="I55" s="79"/>
      <c r="J55" s="79"/>
      <c r="K55" s="79"/>
    </row>
  </sheetData>
  <sheetProtection/>
  <mergeCells count="54">
    <mergeCell ref="A5:H5"/>
    <mergeCell ref="A6:H6"/>
    <mergeCell ref="A7:K7"/>
    <mergeCell ref="A8:H8"/>
    <mergeCell ref="A1:J1"/>
    <mergeCell ref="K1:K2"/>
    <mergeCell ref="A2:J2"/>
    <mergeCell ref="A4:K4"/>
    <mergeCell ref="A13:H13"/>
    <mergeCell ref="A14:H14"/>
    <mergeCell ref="A15:H15"/>
    <mergeCell ref="A16:H16"/>
    <mergeCell ref="A9:H9"/>
    <mergeCell ref="A10:H10"/>
    <mergeCell ref="A11:H11"/>
    <mergeCell ref="A12:H12"/>
    <mergeCell ref="A21:H21"/>
    <mergeCell ref="A22:H22"/>
    <mergeCell ref="A23:K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K36"/>
    <mergeCell ref="A45:H45"/>
    <mergeCell ref="A46:H46"/>
    <mergeCell ref="A47:H47"/>
    <mergeCell ref="A48:H48"/>
    <mergeCell ref="A41:H41"/>
    <mergeCell ref="A42:H42"/>
    <mergeCell ref="A43:H43"/>
    <mergeCell ref="A44:H44"/>
    <mergeCell ref="A53:H53"/>
    <mergeCell ref="A54:H54"/>
    <mergeCell ref="A49:H49"/>
    <mergeCell ref="A50:H50"/>
    <mergeCell ref="A51:H51"/>
    <mergeCell ref="A52:H52"/>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24:K28 J14:K19 J41:K45 J30:K32 J8:K12 J37:K39 J51:K53">
      <formula1>9999999998</formula1>
    </dataValidation>
    <dataValidation type="whole" operator="greaterThanOrEqual" allowBlank="1" showInputMessage="1" showErrorMessage="1" errorTitle="Pogrešan unos" error="Mogu se unijeti samo cjelobrojne pozitivne vrijednosti." sqref="J46:K50 J20:K23 J13:K13 J33:K36 J29:K29 J40:K40">
      <formula1>0</formula1>
    </dataValidation>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L26"/>
  <sheetViews>
    <sheetView view="pageBreakPreview" zoomScale="110" zoomScaleSheetLayoutView="110" zoomScalePageLayoutView="0" workbookViewId="0" topLeftCell="A1">
      <selection activeCell="A53" sqref="A53"/>
    </sheetView>
  </sheetViews>
  <sheetFormatPr defaultColWidth="9.140625" defaultRowHeight="12.75"/>
  <cols>
    <col min="1" max="1" width="7.28125" style="87" customWidth="1"/>
    <col min="2" max="2" width="5.7109375" style="87" customWidth="1"/>
    <col min="3" max="3" width="6.7109375" style="87" customWidth="1"/>
    <col min="4" max="4" width="7.140625" style="87" customWidth="1"/>
    <col min="5" max="5" width="10.140625" style="87" bestFit="1" customWidth="1"/>
    <col min="6" max="6" width="5.28125" style="87" customWidth="1"/>
    <col min="7" max="7" width="9.8515625" style="87" customWidth="1"/>
    <col min="8" max="8" width="3.00390625" style="87" customWidth="1"/>
    <col min="9" max="9" width="9.140625" style="87" customWidth="1"/>
    <col min="10" max="10" width="10.421875" style="87" customWidth="1"/>
    <col min="11" max="11" width="9.7109375" style="87" customWidth="1"/>
    <col min="12" max="16384" width="9.140625" style="87" customWidth="1"/>
  </cols>
  <sheetData>
    <row r="1" spans="1:12" ht="26.25" customHeight="1">
      <c r="A1" s="256" t="s">
        <v>256</v>
      </c>
      <c r="B1" s="257"/>
      <c r="C1" s="257"/>
      <c r="D1" s="257"/>
      <c r="E1" s="257"/>
      <c r="F1" s="257"/>
      <c r="G1" s="257"/>
      <c r="H1" s="257"/>
      <c r="I1" s="257"/>
      <c r="J1" s="257"/>
      <c r="K1" s="257"/>
      <c r="L1" s="86"/>
    </row>
    <row r="2" spans="1:12" ht="19.5" customHeight="1">
      <c r="A2" s="258" t="s">
        <v>315</v>
      </c>
      <c r="B2" s="258"/>
      <c r="C2" s="258"/>
      <c r="D2" s="258"/>
      <c r="E2" s="258"/>
      <c r="F2" s="258"/>
      <c r="G2" s="258"/>
      <c r="H2" s="258"/>
      <c r="I2" s="258"/>
      <c r="J2" s="258"/>
      <c r="K2" s="258"/>
      <c r="L2" s="88"/>
    </row>
    <row r="3" spans="1:12" ht="19.5" customHeight="1">
      <c r="A3" s="247" t="s">
        <v>305</v>
      </c>
      <c r="B3" s="248"/>
      <c r="C3" s="248"/>
      <c r="D3" s="248"/>
      <c r="E3" s="248"/>
      <c r="F3" s="248"/>
      <c r="G3" s="248"/>
      <c r="H3" s="248"/>
      <c r="I3" s="248"/>
      <c r="J3" s="248"/>
      <c r="K3" s="249"/>
      <c r="L3" s="88"/>
    </row>
    <row r="4" spans="1:11" ht="24" thickBot="1">
      <c r="A4" s="254" t="s">
        <v>41</v>
      </c>
      <c r="B4" s="254"/>
      <c r="C4" s="254"/>
      <c r="D4" s="254"/>
      <c r="E4" s="254"/>
      <c r="F4" s="254"/>
      <c r="G4" s="254"/>
      <c r="H4" s="254"/>
      <c r="I4" s="89" t="s">
        <v>279</v>
      </c>
      <c r="J4" s="90" t="s">
        <v>129</v>
      </c>
      <c r="K4" s="90" t="s">
        <v>130</v>
      </c>
    </row>
    <row r="5" spans="1:11" ht="12.75">
      <c r="A5" s="255">
        <v>1</v>
      </c>
      <c r="B5" s="255"/>
      <c r="C5" s="255"/>
      <c r="D5" s="255"/>
      <c r="E5" s="255"/>
      <c r="F5" s="255"/>
      <c r="G5" s="255"/>
      <c r="H5" s="255"/>
      <c r="I5" s="92">
        <v>2</v>
      </c>
      <c r="J5" s="91" t="s">
        <v>257</v>
      </c>
      <c r="K5" s="91" t="s">
        <v>258</v>
      </c>
    </row>
    <row r="6" spans="1:11" ht="12.75">
      <c r="A6" s="252" t="s">
        <v>259</v>
      </c>
      <c r="B6" s="253"/>
      <c r="C6" s="253"/>
      <c r="D6" s="253"/>
      <c r="E6" s="253"/>
      <c r="F6" s="253"/>
      <c r="G6" s="253"/>
      <c r="H6" s="253"/>
      <c r="I6" s="93">
        <v>1</v>
      </c>
      <c r="J6" s="94">
        <v>902101590</v>
      </c>
      <c r="K6" s="94">
        <v>754195990</v>
      </c>
    </row>
    <row r="7" spans="1:11" ht="12.75">
      <c r="A7" s="252" t="s">
        <v>260</v>
      </c>
      <c r="B7" s="253"/>
      <c r="C7" s="253"/>
      <c r="D7" s="253"/>
      <c r="E7" s="253"/>
      <c r="F7" s="253"/>
      <c r="G7" s="253"/>
      <c r="H7" s="253"/>
      <c r="I7" s="93">
        <v>2</v>
      </c>
      <c r="J7" s="95"/>
      <c r="K7" s="95"/>
    </row>
    <row r="8" spans="1:11" ht="12.75">
      <c r="A8" s="252" t="s">
        <v>261</v>
      </c>
      <c r="B8" s="253"/>
      <c r="C8" s="253"/>
      <c r="D8" s="253"/>
      <c r="E8" s="253"/>
      <c r="F8" s="253"/>
      <c r="G8" s="253"/>
      <c r="H8" s="253"/>
      <c r="I8" s="93">
        <v>3</v>
      </c>
      <c r="J8" s="95"/>
      <c r="K8" s="95">
        <v>7967248</v>
      </c>
    </row>
    <row r="9" spans="1:11" ht="12.75">
      <c r="A9" s="252" t="s">
        <v>262</v>
      </c>
      <c r="B9" s="253"/>
      <c r="C9" s="253"/>
      <c r="D9" s="253"/>
      <c r="E9" s="253"/>
      <c r="F9" s="253"/>
      <c r="G9" s="253"/>
      <c r="H9" s="253"/>
      <c r="I9" s="93">
        <v>4</v>
      </c>
      <c r="J9" s="95">
        <v>-138286230</v>
      </c>
      <c r="K9" s="95">
        <v>2006043</v>
      </c>
    </row>
    <row r="10" spans="1:11" ht="12.75">
      <c r="A10" s="252" t="s">
        <v>263</v>
      </c>
      <c r="B10" s="253"/>
      <c r="C10" s="253"/>
      <c r="D10" s="253"/>
      <c r="E10" s="253"/>
      <c r="F10" s="253"/>
      <c r="G10" s="253"/>
      <c r="H10" s="253"/>
      <c r="I10" s="93">
        <v>5</v>
      </c>
      <c r="J10" s="95">
        <v>-184491370</v>
      </c>
      <c r="K10" s="95">
        <v>-330259239</v>
      </c>
    </row>
    <row r="11" spans="1:11" ht="12.75">
      <c r="A11" s="252" t="s">
        <v>264</v>
      </c>
      <c r="B11" s="253"/>
      <c r="C11" s="253"/>
      <c r="D11" s="253"/>
      <c r="E11" s="253"/>
      <c r="F11" s="253"/>
      <c r="G11" s="253"/>
      <c r="H11" s="253"/>
      <c r="I11" s="93">
        <v>6</v>
      </c>
      <c r="J11" s="95"/>
      <c r="K11" s="95"/>
    </row>
    <row r="12" spans="1:11" ht="12.75">
      <c r="A12" s="252" t="s">
        <v>265</v>
      </c>
      <c r="B12" s="253"/>
      <c r="C12" s="253"/>
      <c r="D12" s="253"/>
      <c r="E12" s="253"/>
      <c r="F12" s="253"/>
      <c r="G12" s="253"/>
      <c r="H12" s="253"/>
      <c r="I12" s="93">
        <v>7</v>
      </c>
      <c r="J12" s="95"/>
      <c r="K12" s="95"/>
    </row>
    <row r="13" spans="1:11" ht="12.75">
      <c r="A13" s="252" t="s">
        <v>266</v>
      </c>
      <c r="B13" s="253"/>
      <c r="C13" s="253"/>
      <c r="D13" s="253"/>
      <c r="E13" s="253"/>
      <c r="F13" s="253"/>
      <c r="G13" s="253"/>
      <c r="H13" s="253"/>
      <c r="I13" s="93">
        <v>8</v>
      </c>
      <c r="J13" s="95"/>
      <c r="K13" s="95"/>
    </row>
    <row r="14" spans="1:11" ht="12.75">
      <c r="A14" s="252" t="s">
        <v>267</v>
      </c>
      <c r="B14" s="253"/>
      <c r="C14" s="253"/>
      <c r="D14" s="253"/>
      <c r="E14" s="253"/>
      <c r="F14" s="253"/>
      <c r="G14" s="253"/>
      <c r="H14" s="253"/>
      <c r="I14" s="93">
        <v>9</v>
      </c>
      <c r="J14" s="95">
        <v>4975338</v>
      </c>
      <c r="K14" s="95">
        <v>4153132</v>
      </c>
    </row>
    <row r="15" spans="1:11" ht="12.75">
      <c r="A15" s="250" t="s">
        <v>268</v>
      </c>
      <c r="B15" s="251"/>
      <c r="C15" s="251"/>
      <c r="D15" s="251"/>
      <c r="E15" s="251"/>
      <c r="F15" s="251"/>
      <c r="G15" s="251"/>
      <c r="H15" s="251"/>
      <c r="I15" s="93">
        <v>10</v>
      </c>
      <c r="J15" s="104">
        <f>SUM(J6:J14)</f>
        <v>584299328</v>
      </c>
      <c r="K15" s="104">
        <f>SUM(K6:K14)</f>
        <v>438063174</v>
      </c>
    </row>
    <row r="16" spans="1:11" ht="12.75">
      <c r="A16" s="252" t="s">
        <v>269</v>
      </c>
      <c r="B16" s="253"/>
      <c r="C16" s="253"/>
      <c r="D16" s="253"/>
      <c r="E16" s="253"/>
      <c r="F16" s="253"/>
      <c r="G16" s="253"/>
      <c r="H16" s="253"/>
      <c r="I16" s="93">
        <v>11</v>
      </c>
      <c r="J16" s="95"/>
      <c r="K16" s="95"/>
    </row>
    <row r="17" spans="1:11" ht="12.75">
      <c r="A17" s="252" t="s">
        <v>270</v>
      </c>
      <c r="B17" s="253"/>
      <c r="C17" s="253"/>
      <c r="D17" s="253"/>
      <c r="E17" s="253"/>
      <c r="F17" s="253"/>
      <c r="G17" s="253"/>
      <c r="H17" s="253"/>
      <c r="I17" s="93">
        <v>12</v>
      </c>
      <c r="J17" s="95"/>
      <c r="K17" s="95"/>
    </row>
    <row r="18" spans="1:11" ht="12.75">
      <c r="A18" s="252" t="s">
        <v>271</v>
      </c>
      <c r="B18" s="253"/>
      <c r="C18" s="253"/>
      <c r="D18" s="253"/>
      <c r="E18" s="253"/>
      <c r="F18" s="253"/>
      <c r="G18" s="253"/>
      <c r="H18" s="253"/>
      <c r="I18" s="93">
        <v>13</v>
      </c>
      <c r="J18" s="95"/>
      <c r="K18" s="95"/>
    </row>
    <row r="19" spans="1:11" ht="12.75">
      <c r="A19" s="252" t="s">
        <v>272</v>
      </c>
      <c r="B19" s="253"/>
      <c r="C19" s="253"/>
      <c r="D19" s="253"/>
      <c r="E19" s="253"/>
      <c r="F19" s="253"/>
      <c r="G19" s="253"/>
      <c r="H19" s="253"/>
      <c r="I19" s="93">
        <v>14</v>
      </c>
      <c r="J19" s="95"/>
      <c r="K19" s="95"/>
    </row>
    <row r="20" spans="1:11" ht="12.75">
      <c r="A20" s="252" t="s">
        <v>273</v>
      </c>
      <c r="B20" s="253"/>
      <c r="C20" s="253"/>
      <c r="D20" s="253"/>
      <c r="E20" s="253"/>
      <c r="F20" s="253"/>
      <c r="G20" s="253"/>
      <c r="H20" s="253"/>
      <c r="I20" s="93">
        <v>15</v>
      </c>
      <c r="J20" s="95"/>
      <c r="K20" s="95"/>
    </row>
    <row r="21" spans="1:11" ht="12.75">
      <c r="A21" s="252" t="s">
        <v>274</v>
      </c>
      <c r="B21" s="253"/>
      <c r="C21" s="253"/>
      <c r="D21" s="253"/>
      <c r="E21" s="253"/>
      <c r="F21" s="253"/>
      <c r="G21" s="253"/>
      <c r="H21" s="253"/>
      <c r="I21" s="93">
        <v>16</v>
      </c>
      <c r="J21" s="95"/>
      <c r="K21" s="95"/>
    </row>
    <row r="22" spans="1:11" ht="12.75">
      <c r="A22" s="250" t="s">
        <v>275</v>
      </c>
      <c r="B22" s="251"/>
      <c r="C22" s="251"/>
      <c r="D22" s="251"/>
      <c r="E22" s="251"/>
      <c r="F22" s="251"/>
      <c r="G22" s="251"/>
      <c r="H22" s="251"/>
      <c r="I22" s="93">
        <v>17</v>
      </c>
      <c r="J22" s="107">
        <f>SUM(J16:J21)</f>
        <v>0</v>
      </c>
      <c r="K22" s="107">
        <f>SUM(K16:K21)</f>
        <v>0</v>
      </c>
    </row>
    <row r="23" spans="1:11" ht="12.75">
      <c r="A23" s="265"/>
      <c r="B23" s="266"/>
      <c r="C23" s="266"/>
      <c r="D23" s="266"/>
      <c r="E23" s="266"/>
      <c r="F23" s="266"/>
      <c r="G23" s="266"/>
      <c r="H23" s="266"/>
      <c r="I23" s="267"/>
      <c r="J23" s="267"/>
      <c r="K23" s="268"/>
    </row>
    <row r="24" spans="1:11" ht="12.75">
      <c r="A24" s="259" t="s">
        <v>276</v>
      </c>
      <c r="B24" s="260"/>
      <c r="C24" s="260"/>
      <c r="D24" s="260"/>
      <c r="E24" s="260"/>
      <c r="F24" s="260"/>
      <c r="G24" s="260"/>
      <c r="H24" s="260"/>
      <c r="I24" s="96">
        <v>18</v>
      </c>
      <c r="J24" s="94">
        <v>579323990</v>
      </c>
      <c r="K24" s="94">
        <v>433910042</v>
      </c>
    </row>
    <row r="25" spans="1:11" ht="23.25" customHeight="1">
      <c r="A25" s="261" t="s">
        <v>277</v>
      </c>
      <c r="B25" s="262"/>
      <c r="C25" s="262"/>
      <c r="D25" s="262"/>
      <c r="E25" s="262"/>
      <c r="F25" s="262"/>
      <c r="G25" s="262"/>
      <c r="H25" s="262"/>
      <c r="I25" s="97">
        <v>19</v>
      </c>
      <c r="J25" s="107">
        <v>4975338</v>
      </c>
      <c r="K25" s="107">
        <v>4975338</v>
      </c>
    </row>
    <row r="26" spans="1:11" ht="30" customHeight="1">
      <c r="A26" s="263" t="s">
        <v>278</v>
      </c>
      <c r="B26" s="264"/>
      <c r="C26" s="264"/>
      <c r="D26" s="264"/>
      <c r="E26" s="264"/>
      <c r="F26" s="264"/>
      <c r="G26" s="264"/>
      <c r="H26" s="264"/>
      <c r="I26" s="264"/>
      <c r="J26" s="264"/>
      <c r="K26" s="264"/>
    </row>
  </sheetData>
  <sheetProtection/>
  <protectedRanges>
    <protectedRange sqref="E2:E3" name="Range1_1"/>
    <protectedRange sqref="G2:H3" name="Range1"/>
  </protectedRanges>
  <mergeCells count="26">
    <mergeCell ref="A2:K2"/>
    <mergeCell ref="A24:H24"/>
    <mergeCell ref="A25:H25"/>
    <mergeCell ref="A26:K26"/>
    <mergeCell ref="A23:K23"/>
    <mergeCell ref="A18:H18"/>
    <mergeCell ref="A19:H19"/>
    <mergeCell ref="A12:H12"/>
    <mergeCell ref="A13:H13"/>
    <mergeCell ref="A14:H14"/>
    <mergeCell ref="A1:K1"/>
    <mergeCell ref="A20:H20"/>
    <mergeCell ref="A21:H21"/>
    <mergeCell ref="A22:H22"/>
    <mergeCell ref="A16:H16"/>
    <mergeCell ref="A17:H17"/>
    <mergeCell ref="A8:H8"/>
    <mergeCell ref="A9:H9"/>
    <mergeCell ref="A10:H10"/>
    <mergeCell ref="A11:H11"/>
    <mergeCell ref="A15:H15"/>
    <mergeCell ref="A6:H6"/>
    <mergeCell ref="A7:H7"/>
    <mergeCell ref="A4:H4"/>
    <mergeCell ref="A5:H5"/>
    <mergeCell ref="A3:K3"/>
  </mergeCells>
  <dataValidations count="3">
    <dataValidation type="whole" operator="notEqual" allowBlank="1" showInputMessage="1" showErrorMessage="1" errorTitle="Pogrešan unos" error="Mogu se unijeti samo cjelobrojne vrijednosti." sqref="J24:K25">
      <formula1>9999999999</formula1>
    </dataValidation>
    <dataValidation type="whole" operator="notEqual" allowBlank="1" showInputMessage="1" showErrorMessage="1" errorTitle="Pogrešan unos" error="Mogu se unijeti samo cjelobrojne vrijednosti." sqref="J16:K21 J6:K14">
      <formula1>999999999999</formula1>
    </dataValidation>
    <dataValidation type="whole" operator="greaterThanOrEqual" allowBlank="1" showInputMessage="1" showErrorMessage="1" errorTitle="Pogrešan unos" error="Mogu se unijeti samo cjelobrojne pozitivne vrijednosti." sqref="J15:K15 J22:K23">
      <formula1>0</formula1>
    </dataValidation>
  </dataValidation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28"/>
  <sheetViews>
    <sheetView view="pageBreakPreview" zoomScaleSheetLayoutView="100" zoomScalePageLayoutView="0" workbookViewId="0" topLeftCell="A1">
      <selection activeCell="A2" sqref="A2:J2"/>
    </sheetView>
  </sheetViews>
  <sheetFormatPr defaultColWidth="9.140625" defaultRowHeight="12.75"/>
  <sheetData>
    <row r="1" spans="1:10" ht="12.75">
      <c r="A1" s="109"/>
      <c r="B1" s="109"/>
      <c r="C1" s="109"/>
      <c r="D1" s="109"/>
      <c r="E1" s="109"/>
      <c r="F1" s="109"/>
      <c r="G1" s="109"/>
      <c r="H1" s="109"/>
      <c r="I1" s="109"/>
      <c r="J1" s="109"/>
    </row>
    <row r="2" spans="1:10" ht="15.75">
      <c r="A2" s="269" t="s">
        <v>255</v>
      </c>
      <c r="B2" s="269"/>
      <c r="C2" s="269"/>
      <c r="D2" s="269"/>
      <c r="E2" s="269"/>
      <c r="F2" s="269"/>
      <c r="G2" s="269"/>
      <c r="H2" s="269"/>
      <c r="I2" s="269"/>
      <c r="J2" s="269"/>
    </row>
    <row r="3" spans="1:10" ht="12.75">
      <c r="A3" s="109"/>
      <c r="B3" s="109"/>
      <c r="C3" s="109"/>
      <c r="D3" s="109"/>
      <c r="E3" s="109"/>
      <c r="F3" s="109"/>
      <c r="G3" s="109"/>
      <c r="H3" s="109"/>
      <c r="I3" s="109"/>
      <c r="J3" s="109"/>
    </row>
    <row r="4" spans="1:10" ht="12.75" customHeight="1">
      <c r="A4" s="270"/>
      <c r="B4" s="270"/>
      <c r="C4" s="270"/>
      <c r="D4" s="270"/>
      <c r="E4" s="270"/>
      <c r="F4" s="270"/>
      <c r="G4" s="270"/>
      <c r="H4" s="270"/>
      <c r="I4" s="270"/>
      <c r="J4" s="270"/>
    </row>
    <row r="5" spans="1:10" ht="12.75" customHeight="1">
      <c r="A5" s="270"/>
      <c r="B5" s="270"/>
      <c r="C5" s="270"/>
      <c r="D5" s="270"/>
      <c r="E5" s="270"/>
      <c r="F5" s="270"/>
      <c r="G5" s="270"/>
      <c r="H5" s="270"/>
      <c r="I5" s="270"/>
      <c r="J5" s="270"/>
    </row>
    <row r="6" spans="1:10" ht="12.75" customHeight="1">
      <c r="A6" s="270"/>
      <c r="B6" s="270"/>
      <c r="C6" s="270"/>
      <c r="D6" s="270"/>
      <c r="E6" s="270"/>
      <c r="F6" s="270"/>
      <c r="G6" s="270"/>
      <c r="H6" s="270"/>
      <c r="I6" s="270"/>
      <c r="J6" s="270"/>
    </row>
    <row r="7" spans="1:10" ht="12.75" customHeight="1">
      <c r="A7" s="270"/>
      <c r="B7" s="270"/>
      <c r="C7" s="270"/>
      <c r="D7" s="270"/>
      <c r="E7" s="270"/>
      <c r="F7" s="270"/>
      <c r="G7" s="270"/>
      <c r="H7" s="270"/>
      <c r="I7" s="270"/>
      <c r="J7" s="270"/>
    </row>
    <row r="8" spans="1:10" ht="12.75" customHeight="1">
      <c r="A8" s="270"/>
      <c r="B8" s="270"/>
      <c r="C8" s="270"/>
      <c r="D8" s="270"/>
      <c r="E8" s="270"/>
      <c r="F8" s="270"/>
      <c r="G8" s="270"/>
      <c r="H8" s="270"/>
      <c r="I8" s="270"/>
      <c r="J8" s="270"/>
    </row>
    <row r="9" spans="1:10" ht="12.75" customHeight="1">
      <c r="A9" s="270"/>
      <c r="B9" s="270"/>
      <c r="C9" s="270"/>
      <c r="D9" s="270"/>
      <c r="E9" s="270"/>
      <c r="F9" s="270"/>
      <c r="G9" s="270"/>
      <c r="H9" s="270"/>
      <c r="I9" s="270"/>
      <c r="J9" s="270"/>
    </row>
    <row r="10" spans="1:10" ht="12.75" customHeight="1">
      <c r="A10" s="270"/>
      <c r="B10" s="270"/>
      <c r="C10" s="270"/>
      <c r="D10" s="270"/>
      <c r="E10" s="270"/>
      <c r="F10" s="270"/>
      <c r="G10" s="270"/>
      <c r="H10" s="270"/>
      <c r="I10" s="270"/>
      <c r="J10" s="270"/>
    </row>
    <row r="11" spans="1:10" ht="12.75">
      <c r="A11" s="271"/>
      <c r="B11" s="271"/>
      <c r="C11" s="271"/>
      <c r="D11" s="271"/>
      <c r="E11" s="271"/>
      <c r="F11" s="271"/>
      <c r="G11" s="271"/>
      <c r="H11" s="271"/>
      <c r="I11" s="271"/>
      <c r="J11" s="271"/>
    </row>
    <row r="12" spans="1:10" ht="12.75">
      <c r="A12" s="110"/>
      <c r="B12" s="110"/>
      <c r="C12" s="110"/>
      <c r="D12" s="110"/>
      <c r="E12" s="110"/>
      <c r="F12" s="110"/>
      <c r="G12" s="110"/>
      <c r="H12" s="110"/>
      <c r="I12" s="110"/>
      <c r="J12" s="110"/>
    </row>
    <row r="13" spans="1:10" ht="12.75">
      <c r="A13" s="110"/>
      <c r="B13" s="110"/>
      <c r="C13" s="110"/>
      <c r="D13" s="110"/>
      <c r="E13" s="110"/>
      <c r="F13" s="110"/>
      <c r="G13" s="110"/>
      <c r="H13" s="110"/>
      <c r="I13" s="110"/>
      <c r="J13" s="110"/>
    </row>
    <row r="14" spans="1:10" ht="12.75">
      <c r="A14" s="110"/>
      <c r="B14" s="110"/>
      <c r="C14" s="110"/>
      <c r="D14" s="110"/>
      <c r="E14" s="110"/>
      <c r="F14" s="110"/>
      <c r="G14" s="110"/>
      <c r="H14" s="110"/>
      <c r="I14" s="110"/>
      <c r="J14" s="110"/>
    </row>
    <row r="15" spans="1:10" ht="12.75">
      <c r="A15" s="110"/>
      <c r="B15" s="110"/>
      <c r="C15" s="110"/>
      <c r="D15" s="110"/>
      <c r="E15" s="110"/>
      <c r="F15" s="110"/>
      <c r="G15" s="110"/>
      <c r="H15" s="110"/>
      <c r="I15" s="110"/>
      <c r="J15" s="110"/>
    </row>
    <row r="16" spans="1:10" ht="12.75">
      <c r="A16" s="110"/>
      <c r="B16" s="110"/>
      <c r="C16" s="110"/>
      <c r="D16" s="110"/>
      <c r="E16" s="110"/>
      <c r="F16" s="110"/>
      <c r="G16" s="110"/>
      <c r="H16" s="110"/>
      <c r="I16" s="110"/>
      <c r="J16" s="110"/>
    </row>
    <row r="17" spans="1:10" ht="12.75">
      <c r="A17" s="110"/>
      <c r="B17" s="110"/>
      <c r="C17" s="110"/>
      <c r="D17" s="110"/>
      <c r="E17" s="110"/>
      <c r="F17" s="110"/>
      <c r="G17" s="110"/>
      <c r="H17" s="110"/>
      <c r="I17" s="110"/>
      <c r="J17" s="110"/>
    </row>
    <row r="18" spans="1:10" ht="12.75">
      <c r="A18" s="110"/>
      <c r="B18" s="110"/>
      <c r="C18" s="110"/>
      <c r="D18" s="110"/>
      <c r="E18" s="110"/>
      <c r="F18" s="110"/>
      <c r="G18" s="110"/>
      <c r="H18" s="110"/>
      <c r="I18" s="110"/>
      <c r="J18" s="110"/>
    </row>
    <row r="19" spans="1:10" ht="12.75">
      <c r="A19" s="110"/>
      <c r="B19" s="110"/>
      <c r="C19" s="110"/>
      <c r="D19" s="110"/>
      <c r="E19" s="110"/>
      <c r="F19" s="110"/>
      <c r="G19" s="110"/>
      <c r="H19" s="110"/>
      <c r="I19" s="110"/>
      <c r="J19" s="110"/>
    </row>
    <row r="20" spans="1:10" ht="12.75">
      <c r="A20" s="110"/>
      <c r="B20" s="110"/>
      <c r="C20" s="110"/>
      <c r="D20" s="110"/>
      <c r="E20" s="110"/>
      <c r="F20" s="110"/>
      <c r="G20" s="110"/>
      <c r="H20" s="110"/>
      <c r="I20" s="110"/>
      <c r="J20" s="110"/>
    </row>
    <row r="21" spans="1:10" ht="12.75">
      <c r="A21" s="110"/>
      <c r="B21" s="110"/>
      <c r="C21" s="110"/>
      <c r="D21" s="110"/>
      <c r="E21" s="110"/>
      <c r="F21" s="110"/>
      <c r="G21" s="110"/>
      <c r="H21" s="110"/>
      <c r="I21" s="110"/>
      <c r="J21" s="110"/>
    </row>
    <row r="22" spans="1:10" ht="12.75">
      <c r="A22" s="110"/>
      <c r="B22" s="110"/>
      <c r="C22" s="110"/>
      <c r="D22" s="110"/>
      <c r="E22" s="110"/>
      <c r="F22" s="110"/>
      <c r="G22" s="110"/>
      <c r="H22" s="110"/>
      <c r="I22" s="110"/>
      <c r="J22" s="110"/>
    </row>
    <row r="23" spans="1:10" ht="12.75">
      <c r="A23" s="110"/>
      <c r="B23" s="110"/>
      <c r="C23" s="110"/>
      <c r="D23" s="110"/>
      <c r="E23" s="110"/>
      <c r="F23" s="110"/>
      <c r="G23" s="110"/>
      <c r="H23" s="110"/>
      <c r="I23" s="110"/>
      <c r="J23" s="110"/>
    </row>
    <row r="24" spans="1:10" ht="12.75">
      <c r="A24" s="110"/>
      <c r="B24" s="110"/>
      <c r="C24" s="110"/>
      <c r="D24" s="110"/>
      <c r="E24" s="110"/>
      <c r="F24" s="110"/>
      <c r="G24" s="110"/>
      <c r="H24" s="110"/>
      <c r="I24" s="110"/>
      <c r="J24" s="110"/>
    </row>
    <row r="25" spans="1:10" ht="12.75">
      <c r="A25" s="110"/>
      <c r="B25" s="110"/>
      <c r="C25" s="110"/>
      <c r="D25" s="110"/>
      <c r="E25" s="110"/>
      <c r="F25" s="110"/>
      <c r="G25" s="110"/>
      <c r="H25" s="110"/>
      <c r="I25" s="110"/>
      <c r="J25" s="110"/>
    </row>
    <row r="26" spans="1:10" ht="15">
      <c r="A26" s="110"/>
      <c r="B26" s="110"/>
      <c r="C26" s="110"/>
      <c r="D26" s="110"/>
      <c r="E26" s="110"/>
      <c r="F26" s="110"/>
      <c r="G26" s="110"/>
      <c r="H26" s="110"/>
      <c r="I26" s="111"/>
      <c r="J26" s="110"/>
    </row>
    <row r="27" spans="1:10" ht="12.75">
      <c r="A27" s="110"/>
      <c r="B27" s="110"/>
      <c r="C27" s="110"/>
      <c r="D27" s="110"/>
      <c r="E27" s="110"/>
      <c r="F27" s="110"/>
      <c r="G27" s="110"/>
      <c r="H27" s="110"/>
      <c r="I27" s="110"/>
      <c r="J27" s="110"/>
    </row>
    <row r="28" spans="1:10" ht="12.75">
      <c r="A28" s="110"/>
      <c r="B28" s="110"/>
      <c r="C28" s="110"/>
      <c r="D28" s="110"/>
      <c r="E28" s="110"/>
      <c r="F28" s="110"/>
      <c r="G28" s="110"/>
      <c r="H28" s="110"/>
      <c r="I28" s="110"/>
      <c r="J28" s="110"/>
    </row>
  </sheetData>
  <sheetProtection/>
  <mergeCells count="3">
    <mergeCell ref="A2:J2"/>
    <mergeCell ref="A4:J10"/>
    <mergeCell ref="A11:J11"/>
  </mergeCells>
  <printOptions/>
  <pageMargins left="0.75" right="0.75" top="1" bottom="1" header="0.5" footer="0.5"/>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grubicb</cp:lastModifiedBy>
  <cp:lastPrinted>2014-04-09T12:03:12Z</cp:lastPrinted>
  <dcterms:created xsi:type="dcterms:W3CDTF">2008-10-17T11:51:54Z</dcterms:created>
  <dcterms:modified xsi:type="dcterms:W3CDTF">2014-04-10T07:09:17Z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