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 windowWidth="12165" windowHeight="8175" activeTab="0"/>
  </bookViews>
  <sheets>
    <sheet name="OPĆI PODACI" sheetId="1" r:id="rId1"/>
    <sheet name="Bilanca" sheetId="2" r:id="rId2"/>
    <sheet name="RDG" sheetId="3" r:id="rId3"/>
    <sheet name="NT_D" sheetId="4" r:id="rId4"/>
    <sheet name="PK" sheetId="5" r:id="rId5"/>
    <sheet name="Bilješke" sheetId="6" r:id="rId6"/>
  </sheets>
  <definedNames>
    <definedName name="_xlnm.Print_Area" localSheetId="1">'Bilanca'!$A$1:$K$120</definedName>
    <definedName name="_xlnm.Print_Area" localSheetId="5">'Bilješke'!$A$1:$J$82</definedName>
    <definedName name="_xlnm.Print_Area" localSheetId="0">'OPĆI PODACI'!$A$1:$I$63</definedName>
    <definedName name="_xlnm.Print_Area" localSheetId="4">'PK'!$A$1:$K$26</definedName>
  </definedNames>
  <calcPr fullCalcOnLoad="1"/>
</workbook>
</file>

<file path=xl/sharedStrings.xml><?xml version="1.0" encoding="utf-8"?>
<sst xmlns="http://schemas.openxmlformats.org/spreadsheetml/2006/main" count="341" uniqueCount="309">
  <si>
    <t xml:space="preserve">     3. Obveze prema bankama i drugim financijskim institucijama</t>
  </si>
  <si>
    <t>E) ODGOĐENO PLAĆANJE TROŠKOVA I PRIHOD BUDUĆEGA RAZDOBLJA</t>
  </si>
  <si>
    <t xml:space="preserve">     1. Novčani izdaci za kupnju dugotrajne materijalne i nematerijalne imovine</t>
  </si>
  <si>
    <t xml:space="preserve">     2. Novčani izdaci za stjecanje vlasničkih i dužničkih financijskih instrumenata</t>
  </si>
  <si>
    <t xml:space="preserve">     3. Ostali novčani izdaci od investicijskih aktivnosti</t>
  </si>
  <si>
    <t>1. Pripisano imateljima kapitala matice</t>
  </si>
  <si>
    <t>2. Pripisano manjinskom interesu</t>
  </si>
  <si>
    <t xml:space="preserve">   5. Potraživanja od države i drugih institucija</t>
  </si>
  <si>
    <t xml:space="preserve">   6. Ostala potraživanja</t>
  </si>
  <si>
    <r>
      <t xml:space="preserve">II. POSLOVNI RASHODI </t>
    </r>
    <r>
      <rPr>
        <sz val="9"/>
        <rFont val="Arial"/>
        <family val="2"/>
      </rPr>
      <t>(115+116+120+124+125+126+129+130)</t>
    </r>
  </si>
  <si>
    <r>
      <t xml:space="preserve">B)  DUGOTRAJNA IMOVINA </t>
    </r>
    <r>
      <rPr>
        <sz val="9"/>
        <rFont val="Arial"/>
        <family val="2"/>
      </rPr>
      <t>(003+010+020+029+033)</t>
    </r>
  </si>
  <si>
    <t xml:space="preserve">   2. Koncesije, patenti, licencije, robne i uslužne marke, softver i ostala prava</t>
  </si>
  <si>
    <t>Ukupno smanjenje novčanog tijeka (015 – 014 + 027 – 026 + 039 – 038)</t>
  </si>
  <si>
    <r>
      <t xml:space="preserve">B)  REZERVIRANJA </t>
    </r>
    <r>
      <rPr>
        <sz val="9"/>
        <rFont val="Arial"/>
        <family val="2"/>
      </rPr>
      <t>(080 do 082)</t>
    </r>
  </si>
  <si>
    <r>
      <t xml:space="preserve">C)  DUGOROČNE OBVEZE </t>
    </r>
    <r>
      <rPr>
        <sz val="9"/>
        <rFont val="Arial"/>
        <family val="2"/>
      </rPr>
      <t>(084 do 092)</t>
    </r>
  </si>
  <si>
    <r>
      <t xml:space="preserve">D)  KRATKOROČNE OBVEZE </t>
    </r>
    <r>
      <rPr>
        <sz val="9"/>
        <rFont val="Arial"/>
        <family val="2"/>
      </rPr>
      <t>(094 do 105)</t>
    </r>
  </si>
  <si>
    <r>
      <t xml:space="preserve">    2. Materijalni troškovi </t>
    </r>
    <r>
      <rPr>
        <sz val="9"/>
        <rFont val="Arial"/>
        <family val="2"/>
      </rPr>
      <t>(117 do 119)</t>
    </r>
  </si>
  <si>
    <r>
      <t xml:space="preserve">   3. Troškovi osoblja </t>
    </r>
    <r>
      <rPr>
        <sz val="9"/>
        <rFont val="Arial"/>
        <family val="2"/>
      </rPr>
      <t>(121 do 123)</t>
    </r>
  </si>
  <si>
    <r>
      <t xml:space="preserve">   6. Vrijednosno usklađivanje </t>
    </r>
    <r>
      <rPr>
        <sz val="9"/>
        <rFont val="Arial"/>
        <family val="2"/>
      </rPr>
      <t>(127+128)</t>
    </r>
  </si>
  <si>
    <r>
      <t xml:space="preserve">F) UKUPNO – PASIVA </t>
    </r>
    <r>
      <rPr>
        <sz val="9"/>
        <rFont val="Arial"/>
        <family val="2"/>
      </rPr>
      <t>(062+079+083+093+106)</t>
    </r>
  </si>
  <si>
    <r>
      <t xml:space="preserve">I. POSLOVNI PRIHODI </t>
    </r>
    <r>
      <rPr>
        <sz val="9"/>
        <rFont val="Arial"/>
        <family val="2"/>
      </rPr>
      <t>(112+113)</t>
    </r>
  </si>
  <si>
    <t xml:space="preserve">    4. Alati, pogonski inventar i transportna imovina</t>
  </si>
  <si>
    <t xml:space="preserve">    5. Biološka imovina</t>
  </si>
  <si>
    <t xml:space="preserve">   2. Novčani primici od glavnice kredita, zadužnica, pozajmica i drugih posudbi</t>
  </si>
  <si>
    <t xml:space="preserve">   3. Ostali primici od financijskih aktivnosti</t>
  </si>
  <si>
    <t xml:space="preserve">   1. Novčani izdaci za otplatu glavnice kredita i obveznica</t>
  </si>
  <si>
    <t xml:space="preserve">   2. Novčani izdaci za isplatu dividendi</t>
  </si>
  <si>
    <t xml:space="preserve">   3. Novčani izdaci za financijski najam</t>
  </si>
  <si>
    <t xml:space="preserve">   4. Novčani izdaci za otkup vlastitih dionica</t>
  </si>
  <si>
    <t xml:space="preserve">   5. Ostali novčani izdaci od financijskih aktivnosti</t>
  </si>
  <si>
    <t xml:space="preserve">    3. Dobit ili gubitak s osnove ponovnog vrednovanja financijske
         imovine raspoložive za prodaju</t>
  </si>
  <si>
    <t xml:space="preserve">     7. Ostala financijska imovina </t>
  </si>
  <si>
    <t>II.  Ukupno novčani izdaci od poslovnih aktivnosti (007 do 012)</t>
  </si>
  <si>
    <t>IV. Ukupno novčani izdaci od investicijskih aktivnosti (022 do 024)</t>
  </si>
  <si>
    <t>V. Ukupno novčani primici od financijskih aktivnosti (028 do 030)</t>
  </si>
  <si>
    <t xml:space="preserve">   8. Ostali poslovni rashodi</t>
  </si>
  <si>
    <t>D)  PLAĆENI TROŠKOVI BUDUĆEG RAZDOBLJA I OBRAČUNATI PRIHODI</t>
  </si>
  <si>
    <t>G)  IZVANBILANČNI ZAPISI</t>
  </si>
  <si>
    <t>PASIVA</t>
  </si>
  <si>
    <t>Naziv pozicije</t>
  </si>
  <si>
    <t>A)  POTRAŽIVANJA ZA UPISANI A NEUPLAĆENI KAPITAL</t>
  </si>
  <si>
    <t xml:space="preserve">        c) Ostali vanjski troškovi</t>
  </si>
  <si>
    <t xml:space="preserve">        a) Neto plaće i nadnice</t>
  </si>
  <si>
    <t xml:space="preserve">        b) Troškovi poreza i doprinosa iz plaća</t>
  </si>
  <si>
    <t xml:space="preserve">        c) Doprinosi na plaće</t>
  </si>
  <si>
    <t xml:space="preserve">    2. Kamate, tečajne razlike i drugi rashodi iz odnosa s nepovezanim
        poduzetnicima i drugim osobama</t>
  </si>
  <si>
    <t xml:space="preserve">    1. Kamate, tečajne razlike i drugi rashodi s povezanim poduzetnicima</t>
  </si>
  <si>
    <t xml:space="preserve">    4. Ostali financijski rashodi</t>
  </si>
  <si>
    <t xml:space="preserve">    6. Predujmovi za materijalnu imovinu</t>
  </si>
  <si>
    <t xml:space="preserve">    7. Materijalna imovina u pripremi</t>
  </si>
  <si>
    <t xml:space="preserve">    8. Ostala materijalna imovina</t>
  </si>
  <si>
    <t xml:space="preserve">    9. Ulaganje u nekretnine</t>
  </si>
  <si>
    <t xml:space="preserve">     1. Udjeli (dionice) kod povezanih poduzetnika</t>
  </si>
  <si>
    <t xml:space="preserve">     2. Dani zajmovi povezanim poduzetnicima</t>
  </si>
  <si>
    <t xml:space="preserve">     3. Sudjelujući interesi (udjeli)</t>
  </si>
  <si>
    <t xml:space="preserve">     7. Ostala dugotrajna financijska imovina </t>
  </si>
  <si>
    <t xml:space="preserve">     1. Potraživanja od povezanih poduzetnika</t>
  </si>
  <si>
    <t xml:space="preserve">     2. Potraživanja po osnovi prodaje na kredit</t>
  </si>
  <si>
    <t xml:space="preserve">     3. Ostala potraživanja</t>
  </si>
  <si>
    <t xml:space="preserve">     4. Zajmovi dani poduzetnicima u kojima postoje sudjelujući interesi</t>
  </si>
  <si>
    <t xml:space="preserve">     5. Ulaganja u vrijednosne papire</t>
  </si>
  <si>
    <t xml:space="preserve">     6. Dani zajmovi, depoziti i slično</t>
  </si>
  <si>
    <t xml:space="preserve">   3. Gotovi proizvodi</t>
  </si>
  <si>
    <t xml:space="preserve">   4. Trgovačka roba</t>
  </si>
  <si>
    <t xml:space="preserve">   5. Predujmovi za zalihe</t>
  </si>
  <si>
    <t xml:space="preserve">   6. Dugotrajna imovina namijenjena prodaji</t>
  </si>
  <si>
    <t xml:space="preserve">   7. Biološka imovina</t>
  </si>
  <si>
    <t>F)  IZVANBILANČNI ZAPISI</t>
  </si>
  <si>
    <t xml:space="preserve">     8. Ostale dugoročne obveze</t>
  </si>
  <si>
    <t xml:space="preserve">     9. Odgođena porezna obveza</t>
  </si>
  <si>
    <t xml:space="preserve">     7. Obveze prema poduzetnicima u kojima postoje sudjelujući interesi</t>
  </si>
  <si>
    <t xml:space="preserve">     8. Obveze prema zaposlenicima</t>
  </si>
  <si>
    <t xml:space="preserve">     9. Obveze za poreze, doprinose i slična davanja</t>
  </si>
  <si>
    <t xml:space="preserve">   11. Obveze po osnovi dugotrajne imovine namijenjene prodaji</t>
  </si>
  <si>
    <t xml:space="preserve">   12. Ostale kratkoročne obveze</t>
  </si>
  <si>
    <t xml:space="preserve">   10. Obveze s osnove udjela u rezultatu</t>
  </si>
  <si>
    <t>I. ZALIHE (036 do 042)</t>
  </si>
  <si>
    <t>II. POTRAŽIVANJA (044 do 049)</t>
  </si>
  <si>
    <t>III. KRATKOTRAJNA FINANCIJSKA IMOVINA (051 do 057)</t>
  </si>
  <si>
    <t xml:space="preserve">   2. Ostali poslovni prihodi</t>
  </si>
  <si>
    <t xml:space="preserve">    1. Promjene vrijednosti zaliha proizvodnje u tijeku i gotovih proizvoda</t>
  </si>
  <si>
    <t xml:space="preserve">   4. Amortizacija</t>
  </si>
  <si>
    <t xml:space="preserve">   5. Ostali troškovi</t>
  </si>
  <si>
    <t xml:space="preserve">   7. Rezerviranja</t>
  </si>
  <si>
    <t>A1) NETO POVEĆANJE NOVČANOG TIJEKA OD POSLOVNIH 
       AKTIVNOSTI (006-013)</t>
  </si>
  <si>
    <t>A2) NETO SMANJENJE NOVČANOG TIJEKA OD POSLOVNIH 
       AKTIVNOSTI (013-006)</t>
  </si>
  <si>
    <t>B1) NETO POVEĆANJE NOVČANOG TIJEKA OD INVESTICIJSKIH
       AKTIVNOSTI (021-025)</t>
  </si>
  <si>
    <t>B2) NETO SMANJENJE NOVČANOG TIJEKA OD INVESTICIJSKIH
       AKTIVNOSTI (025-021)</t>
  </si>
  <si>
    <t xml:space="preserve">   1. Izdaci za razvoj</t>
  </si>
  <si>
    <t xml:space="preserve">   3. Goodwill</t>
  </si>
  <si>
    <t>III. Ukupno novčani primici od investicijskih aktivnosti (016 do 020)</t>
  </si>
  <si>
    <t xml:space="preserve">   1. Sirovine i materijal</t>
  </si>
  <si>
    <t xml:space="preserve">   2. Proizvodnja u tijeku</t>
  </si>
  <si>
    <t xml:space="preserve">     2. Novčani primici od tantijema, naknada, provizija i sl.</t>
  </si>
  <si>
    <t xml:space="preserve">     3. Novčani primici od osiguranja za naknadu šteta</t>
  </si>
  <si>
    <t xml:space="preserve">     4. Novčani primici s osnove povrata poreza</t>
  </si>
  <si>
    <t xml:space="preserve">     5. Ostali novčani primici</t>
  </si>
  <si>
    <t xml:space="preserve">     1. Novčani izdaci dobavljačima</t>
  </si>
  <si>
    <t xml:space="preserve">     2. Novčani izdaci za zaposlene</t>
  </si>
  <si>
    <t xml:space="preserve">     3. Novčani izdaci za osiguranje za naknade šteta</t>
  </si>
  <si>
    <t xml:space="preserve">     4. Novčani izdaci za kamate</t>
  </si>
  <si>
    <t xml:space="preserve">     5. Novčani izdaci za poreze</t>
  </si>
  <si>
    <t xml:space="preserve">     6. Ostali novčani izdaci</t>
  </si>
  <si>
    <t xml:space="preserve">     1. Rezerviranja za mirovine, otpremnine i slične obveze</t>
  </si>
  <si>
    <t xml:space="preserve">     2. Rezerviranja za porezne obveze</t>
  </si>
  <si>
    <t xml:space="preserve">     3. Druga rezerviranja</t>
  </si>
  <si>
    <t xml:space="preserve">     1. Obveze prema povezanim poduzetnicima</t>
  </si>
  <si>
    <t>3. Vlastite dionice i udjeli (odbitna stavka)</t>
  </si>
  <si>
    <t>4. Statutarne rezerve</t>
  </si>
  <si>
    <t>5. Ostale rezerve</t>
  </si>
  <si>
    <t>IV. REVALORIZACIJSKE REZERVE</t>
  </si>
  <si>
    <t xml:space="preserve">       a) dugotrajne imovine (osim financijske imovine)</t>
  </si>
  <si>
    <t xml:space="preserve">       b) kratkotrajne imovine (osim financijske imovine)</t>
  </si>
  <si>
    <t xml:space="preserve">     3. Dio prihoda od pridruženih poduzetnika i sudjelujućih interesa</t>
  </si>
  <si>
    <t xml:space="preserve">     5. Ostali financijski prihodi</t>
  </si>
  <si>
    <t>I. TEMELJNI (UPISANI) KAPITAL</t>
  </si>
  <si>
    <t>II. KAPITALNE REZERVE</t>
  </si>
  <si>
    <t>III. REZERVE IZ DOBITI (066+067-068+069+070)</t>
  </si>
  <si>
    <t>1. Zakonske rezerve</t>
  </si>
  <si>
    <t>2. Rezerve za vlastite dionice</t>
  </si>
  <si>
    <t xml:space="preserve">        a) Troškovi sirovina i materijala</t>
  </si>
  <si>
    <t xml:space="preserve">        b) Troškovi prodane robe</t>
  </si>
  <si>
    <t>VI. Ukupno novčani izdaci od financijskih aktivnosti (032 do 036)</t>
  </si>
  <si>
    <t>Ukupno povećanje novčanog tijeka (014 – 015 + 026 – 027 + 038 – 039)</t>
  </si>
  <si>
    <t>Prethodna godina</t>
  </si>
  <si>
    <t>Tekuća godina</t>
  </si>
  <si>
    <t xml:space="preserve">   1. Prihodi od prodaje</t>
  </si>
  <si>
    <t>BILANCA</t>
  </si>
  <si>
    <t>RAČUN DOBITI I GUBITKA</t>
  </si>
  <si>
    <t xml:space="preserve">     2. Kamate, tečajne razlike, dividende, slični prihodi iz odnosa s
          nepovezanim poduzetnicima i drugim osobama</t>
  </si>
  <si>
    <t>NOVČANI TIJEK OD POSLOVNIH AKTIVNOSTI</t>
  </si>
  <si>
    <t>NOVČANI TIJEK OD INVESTICIJSKIH AKTIVNOSTI</t>
  </si>
  <si>
    <t>NOVČANI TIJEK OD FINANCIJSKIH AKTIVNOSTI</t>
  </si>
  <si>
    <t>Novac i novčani ekvivalenti na početku razdoblja</t>
  </si>
  <si>
    <t>C1) NETO POVEĆANJE NOVČANOG TIJEKA OD FINANCIJSKIH
       AKTIVNOSTI (031-037)</t>
  </si>
  <si>
    <t>C2) NETO SMANJENJE NOVČANOG TIJEKA OD FINANCIJSKIH
       AKTIVNOSTI (037-031)</t>
  </si>
  <si>
    <t xml:space="preserve">     1. Novčani primici od prodaje dugotrajne materijalne i nematerijalne imovine</t>
  </si>
  <si>
    <t xml:space="preserve">     2. Novčani primici od prodaje vlasničkih i dužničkih instrumenata</t>
  </si>
  <si>
    <t xml:space="preserve">     5. Ostali novčani primici od investicijskih aktivnosti</t>
  </si>
  <si>
    <t>1. Zadržana dobit</t>
  </si>
  <si>
    <t>2. Preneseni gubitak</t>
  </si>
  <si>
    <t>1. Dobit poslovne godine</t>
  </si>
  <si>
    <t>2. Gubitak poslovne godine</t>
  </si>
  <si>
    <t>VII. MANJINSKI INTERES</t>
  </si>
  <si>
    <t xml:space="preserve">   1. Novčani primici od izdavanja vlasničkih i dužničkih financijskih instrumenata</t>
  </si>
  <si>
    <t>Povećanje  novca i novčanih ekvivalenata</t>
  </si>
  <si>
    <t>Smanjenje novca i novčanih ekvivalenata</t>
  </si>
  <si>
    <t>Novac i novčani ekvivalenti na kraju razdoblja</t>
  </si>
  <si>
    <t xml:space="preserve">     8.  Ulaganja koja se obračunavaju metodom udjela</t>
  </si>
  <si>
    <t>IV. POTRAŽIVANJA (030 do 032)</t>
  </si>
  <si>
    <t>V. ODGOĐENA POREZNA IMOVINA</t>
  </si>
  <si>
    <t>A) KAPITAL I REZERVE</t>
  </si>
  <si>
    <t>XIV. DOBIT ILI GUBITAK RAZDOBLJA</t>
  </si>
  <si>
    <t>VI. SVEOBUHVATNA DOBIT ILI GUBITAK RAZDOBLJA</t>
  </si>
  <si>
    <t>IZVJEŠTAJ O OSTALOJ SVEOBUHVATNOJ DOBITI (popunjava poduzetnik obveznik primjene MSFI-a)</t>
  </si>
  <si>
    <t>III. DUGOTRAJNA FINANCIJSKA IMOVINA (021 do 028)</t>
  </si>
  <si>
    <r>
      <t xml:space="preserve">A)  KAPITAL I REZERVE </t>
    </r>
    <r>
      <rPr>
        <sz val="9"/>
        <rFont val="Arial"/>
        <family val="2"/>
      </rPr>
      <t>(063+064+065+071+072+075+078)</t>
    </r>
  </si>
  <si>
    <t xml:space="preserve">  1. Dobit razdoblja (149-151)</t>
  </si>
  <si>
    <r>
      <t>IV. NETO OSTALA SVEOBUHVATNA DOBIT ILI GUBITAK
      RAZDOBLJA</t>
    </r>
    <r>
      <rPr>
        <sz val="9"/>
        <rFont val="Arial"/>
        <family val="2"/>
      </rPr>
      <t xml:space="preserve"> (158-166)</t>
    </r>
  </si>
  <si>
    <t>V. SVEOBUHVATNA DOBIT ILI GUBITAK RAZDOBLJA (157+167)</t>
  </si>
  <si>
    <t xml:space="preserve">V.    UDIO U DOBITI OD PRIDRUŽENIH PODUZETNIKA </t>
  </si>
  <si>
    <t xml:space="preserve">VI.   UDIO U GUBITKU OD PRIDRUŽENIH PODUZETNIKA </t>
  </si>
  <si>
    <t>IZVJEŠTAJ O NOVČANOM TIJEKU - Direktna metoda</t>
  </si>
  <si>
    <t>I.  Ukupno novčani primici od poslovnih aktivnosti (001 do 005)</t>
  </si>
  <si>
    <t xml:space="preserve">     1. Novčani primici od kupaca</t>
  </si>
  <si>
    <t xml:space="preserve">   1. Potraživanja od povezanih poduzetnika</t>
  </si>
  <si>
    <t xml:space="preserve">   2. Potraživanja od kupaca</t>
  </si>
  <si>
    <t xml:space="preserve">   3. Potraživanja od sudjelujućih poduzetnika </t>
  </si>
  <si>
    <t xml:space="preserve">   4. Potraživanja od zaposlenika i članova poduzetnika</t>
  </si>
  <si>
    <t>I. DOBIT ILI GUBITAK RAZDOBLJA (= 152)</t>
  </si>
  <si>
    <t>I. NEMATERIJALNA IMOVINA (004 do 009)</t>
  </si>
  <si>
    <t>II. MATERIJALNA IMOVINA (011 do 019)</t>
  </si>
  <si>
    <t>IV. NOVAC U BANCI I BLAGAJNI</t>
  </si>
  <si>
    <t xml:space="preserve">   4. Predujmovi za nabavu nematerijalne imovine</t>
  </si>
  <si>
    <t xml:space="preserve">   5. Nematerijalna imovina u pripremi</t>
  </si>
  <si>
    <t xml:space="preserve">   6. Ostala nematerijalna imovina</t>
  </si>
  <si>
    <t xml:space="preserve">    1. Zemljište</t>
  </si>
  <si>
    <t xml:space="preserve">    3. Postrojenja i oprema </t>
  </si>
  <si>
    <r>
      <t xml:space="preserve">III. FINANCIJSKI PRIHODI </t>
    </r>
    <r>
      <rPr>
        <sz val="9"/>
        <rFont val="Arial"/>
        <family val="2"/>
      </rPr>
      <t>(132 do 136)</t>
    </r>
  </si>
  <si>
    <r>
      <t xml:space="preserve">IV. FINANCIJSKI RASHODI </t>
    </r>
    <r>
      <rPr>
        <sz val="9"/>
        <rFont val="Arial"/>
        <family val="2"/>
      </rPr>
      <t>(138 do 141)</t>
    </r>
  </si>
  <si>
    <r>
      <t xml:space="preserve">IX.  UKUPNI PRIHODI </t>
    </r>
    <r>
      <rPr>
        <sz val="9"/>
        <rFont val="Arial"/>
        <family val="2"/>
      </rPr>
      <t>(111+131+142 + 144)</t>
    </r>
  </si>
  <si>
    <r>
      <t xml:space="preserve">X.   UKUPNI RASHODI </t>
    </r>
    <r>
      <rPr>
        <sz val="9"/>
        <rFont val="Arial"/>
        <family val="2"/>
      </rPr>
      <t>(114+137+143 + 145)</t>
    </r>
  </si>
  <si>
    <t>XII.  POREZ NA DOBIT</t>
  </si>
  <si>
    <t xml:space="preserve">  1. Dobit prije oporezivanja (146-147)</t>
  </si>
  <si>
    <t xml:space="preserve">  2. Gubitak prije oporezivanja (147-146)</t>
  </si>
  <si>
    <t xml:space="preserve">  2. Gubitak razdoblja (151-148)</t>
  </si>
  <si>
    <r>
      <t xml:space="preserve">II. OSTALA SVEOBUHVATNA DOBIT/GUBITAK PRIJE POREZA </t>
    </r>
    <r>
      <rPr>
        <sz val="9"/>
        <rFont val="Arial"/>
        <family val="2"/>
      </rPr>
      <t>(159 do 165)</t>
    </r>
  </si>
  <si>
    <t>III. POREZ NA OSTALU SVEOBUHVATNU DOBIT RAZDOBLJA</t>
  </si>
  <si>
    <t xml:space="preserve">     4. Nerealizirani dobici (prihodi) od financijske imovine</t>
  </si>
  <si>
    <t xml:space="preserve">    3. Nerealizirani gubici (rashodi) od financijske imovine</t>
  </si>
  <si>
    <t>VII.  IZVANREDNI - OSTALI PRIHODI</t>
  </si>
  <si>
    <t>VIII. IZVANREDNI - OSTALI RASHODI</t>
  </si>
  <si>
    <t xml:space="preserve">     1. Kamate, tečajne razlike, dividende i slični prihodi iz odnosa s
         povezanim poduzetnicima</t>
  </si>
  <si>
    <t xml:space="preserve">    1. Tečajne razlike iz preračuna inozemnog poslovanja</t>
  </si>
  <si>
    <t xml:space="preserve">    2. Promjene revalorizacijskih rezervi dugotrajne materijalne i
         nematerijalne imovine</t>
  </si>
  <si>
    <t xml:space="preserve">    4. Dobit ili gubitak s osnove učinkovite zaštite novčanog toka</t>
  </si>
  <si>
    <t xml:space="preserve">    5. Dobit ili gubitak s osnove učinkovite zaštite neto ulaganja u inozemstvu</t>
  </si>
  <si>
    <t xml:space="preserve">    6. Udio u ostaloj sveobuhvatnoj dobiti/gubitku pridruženih poduzetnika</t>
  </si>
  <si>
    <t xml:space="preserve">    7. Aktuarski dobici/gubici po planovima definiranih primanja</t>
  </si>
  <si>
    <t>1. Pripisana imateljima kapitala matice</t>
  </si>
  <si>
    <t>2. Pripisana manjinskom interesu</t>
  </si>
  <si>
    <r>
      <t xml:space="preserve">XI.  DOBIT ILI GUBITAK PRIJE OPOREZIVANJA </t>
    </r>
    <r>
      <rPr>
        <sz val="9"/>
        <rFont val="Arial"/>
        <family val="2"/>
      </rPr>
      <t>(146-147)</t>
    </r>
  </si>
  <si>
    <r>
      <t xml:space="preserve">XIII. DOBIT ILI GUBITAK RAZDOBLJA </t>
    </r>
    <r>
      <rPr>
        <sz val="9"/>
        <rFont val="Arial"/>
        <family val="2"/>
      </rPr>
      <t>(148-151)</t>
    </r>
  </si>
  <si>
    <t>V. ZADRŽANA DOBIT ILI PRENESENI GUBITAK (073-074)</t>
  </si>
  <si>
    <t>VI. DOBIT ILI GUBITAK POSLOVNE GODINE (076-077)</t>
  </si>
  <si>
    <r>
      <t xml:space="preserve">C)  KRATKOTRAJNA IMOVINA </t>
    </r>
    <r>
      <rPr>
        <sz val="9"/>
        <rFont val="Arial"/>
        <family val="2"/>
      </rPr>
      <t>(035+043+050+058)</t>
    </r>
  </si>
  <si>
    <r>
      <t xml:space="preserve">E)  UKUPNO AKTIVA </t>
    </r>
    <r>
      <rPr>
        <sz val="9"/>
        <rFont val="Arial"/>
        <family val="2"/>
      </rPr>
      <t>(001+002+034+059)</t>
    </r>
  </si>
  <si>
    <t xml:space="preserve">     3. Sudjelujući interesi (udjeli) </t>
  </si>
  <si>
    <t xml:space="preserve">     2. Obveze za zajmove, depozite i slično</t>
  </si>
  <si>
    <t xml:space="preserve">     4. Obveze za predujmove</t>
  </si>
  <si>
    <t xml:space="preserve">     5. Obveze prema dobavljačima</t>
  </si>
  <si>
    <t xml:space="preserve">     6. Obveze po vrijednosnim papirima</t>
  </si>
  <si>
    <t xml:space="preserve">    2. Građevinski objekti</t>
  </si>
  <si>
    <t>Prilog 1.</t>
  </si>
  <si>
    <t>Razdoblje izvještavanja:</t>
  </si>
  <si>
    <t>do</t>
  </si>
  <si>
    <t>Matični broj (MB):</t>
  </si>
  <si>
    <t>Matični broj subjekta (MBS):</t>
  </si>
  <si>
    <t>Osobni identifikacijski broj (OIB):</t>
  </si>
  <si>
    <t>Tvrtka izdavatelja:</t>
  </si>
  <si>
    <t>Poštanski broj i mjesto:</t>
  </si>
  <si>
    <t>Ulica i kućni broj:</t>
  </si>
  <si>
    <t>Adresa e-pošte:</t>
  </si>
  <si>
    <t>Internet adresa:</t>
  </si>
  <si>
    <t>Šifra i naziv općine/grada:</t>
  </si>
  <si>
    <t>Šifra i naziv županije:</t>
  </si>
  <si>
    <t>Broj zaposlenih:</t>
  </si>
  <si>
    <t>Konsolidirani izvještaj:</t>
  </si>
  <si>
    <t>Šifra NKD-a:</t>
  </si>
  <si>
    <t>Tvrtke subjekata konsolidacije (prema MSFI):</t>
  </si>
  <si>
    <t>Sjedište:</t>
  </si>
  <si>
    <t>MB:</t>
  </si>
  <si>
    <t>Knjigovodstveni servis:</t>
  </si>
  <si>
    <t>Osoba za kontakt:</t>
  </si>
  <si>
    <t>(unosi se samo prezime i ime osobe za kontakt)</t>
  </si>
  <si>
    <t>Telefon:</t>
  </si>
  <si>
    <t>Telefaks:</t>
  </si>
  <si>
    <t>Prezime i ime:</t>
  </si>
  <si>
    <t>(osoba ovlaštene za zastupanje)</t>
  </si>
  <si>
    <t xml:space="preserve">Dokumentacija za objavu: </t>
  </si>
  <si>
    <t/>
  </si>
  <si>
    <t>M.P.</t>
  </si>
  <si>
    <t>(potpis osobe ovlaštene za zastupanje)</t>
  </si>
  <si>
    <r>
      <t xml:space="preserve">AOP
</t>
    </r>
    <r>
      <rPr>
        <b/>
        <sz val="7"/>
        <rFont val="Arial"/>
        <family val="2"/>
      </rPr>
      <t>oznaka</t>
    </r>
  </si>
  <si>
    <r>
      <t xml:space="preserve">AOP
</t>
    </r>
    <r>
      <rPr>
        <b/>
        <sz val="8"/>
        <rFont val="Arial"/>
        <family val="2"/>
      </rPr>
      <t>oznaka</t>
    </r>
  </si>
  <si>
    <t>IZVJEŠTAJ O PROMJENAMA KAPITALA</t>
  </si>
  <si>
    <t>3</t>
  </si>
  <si>
    <t>4</t>
  </si>
  <si>
    <t xml:space="preserve">  1. Upisani kapital</t>
  </si>
  <si>
    <t xml:space="preserve">  2. Kapitalne rezerve</t>
  </si>
  <si>
    <t xml:space="preserve">  3. Rezerve iz dobiti</t>
  </si>
  <si>
    <t xml:space="preserve">  4. Zadržana dobit ili preneseni gubitak</t>
  </si>
  <si>
    <t xml:space="preserve">  5. Dobit ili gubitak tekuće godine</t>
  </si>
  <si>
    <t xml:space="preserve">  6. Revalorizacija dugotrajne materijalne imovine</t>
  </si>
  <si>
    <t xml:space="preserve">  7. Revalorizacija nematerijalne imovine</t>
  </si>
  <si>
    <t xml:space="preserve">  8. Revalorizacija financijske imovine raspoložive za prodaju</t>
  </si>
  <si>
    <t xml:space="preserve">  9. Ostala revalorizacija</t>
  </si>
  <si>
    <t>10. Ukupno kapital i rezerve (AOP 001 do 009)</t>
  </si>
  <si>
    <t>11. Tečajne razlike s naslova neto ulaganja u inozemno poslovanje</t>
  </si>
  <si>
    <t>12. Tekući i odgođeni porezi (dio)</t>
  </si>
  <si>
    <t>13. Zaštita novčanog tijeka</t>
  </si>
  <si>
    <t>14. Promjene računovodstvenih politika</t>
  </si>
  <si>
    <t>15. Ispravak značajnih pogrešaka prethodnog razdoblja</t>
  </si>
  <si>
    <t>16. Ostale promjene kapitala</t>
  </si>
  <si>
    <t>17. Ukupno povećanje ili smanjenje kapitala (AOP 011 do 016)</t>
  </si>
  <si>
    <t>17 a. Pripisano imateljima kapitala matice</t>
  </si>
  <si>
    <t>17 b. Pripisano manjinskom interesu</t>
  </si>
  <si>
    <t>Stavke koje umanjuju kapital upisuju se s negativnim predznakom 
Podaci pod AOP oznakama 001 do 009 upisuju se kao stanje na datum bilance</t>
  </si>
  <si>
    <r>
      <t xml:space="preserve">AOP
</t>
    </r>
    <r>
      <rPr>
        <b/>
        <sz val="8"/>
        <rFont val="Arial"/>
        <family val="0"/>
      </rPr>
      <t>oznaka</t>
    </r>
  </si>
  <si>
    <t>1. Financijski izvjštaji (bilanca, račun dobiti i gubitka, izvještaj o novčanom tijeku, izvještaj o promjenama</t>
  </si>
  <si>
    <t xml:space="preserve">  kapitala i bilješke uz financijske izvještaje)</t>
  </si>
  <si>
    <t>2. Međuizvještaj poslovodstva,</t>
  </si>
  <si>
    <t>3. Izjavu osoba odgovornih za sastavljanje izvještaja izdavatelja.</t>
  </si>
  <si>
    <r>
      <t>DODATAK BILANCI</t>
    </r>
    <r>
      <rPr>
        <b/>
        <sz val="8"/>
        <rFont val="Arial"/>
        <family val="2"/>
      </rPr>
      <t xml:space="preserve"> (popunjava poduzetnik koji sastavlja konsolidirani financijski izvještaj)</t>
    </r>
  </si>
  <si>
    <t>Napomena 1.: Dodatak bilanci popunjavaju poduzetnici koji sastavljaju konsolidirane financijske izvještaje.</t>
  </si>
  <si>
    <t>DODATAK RDG-u (popunjava poduzetnik koji sastavlja konsolidirani financijski izvještaj)</t>
  </si>
  <si>
    <t>DODATAK Izvještaju o  ostaloj sveobuhvatnoj dobiti (popunjava poduzetnik koji sastavlja konsolidirani financijski izvještaj)</t>
  </si>
  <si>
    <t>Kumulativno</t>
  </si>
  <si>
    <t>Tromjesečje</t>
  </si>
  <si>
    <t>Tromjesečni financijski izvještaj poduzetnika TFI-POD</t>
  </si>
  <si>
    <t>(krajem izvještajnog razdoblja)</t>
  </si>
  <si>
    <t>Prethodno razdoblje</t>
  </si>
  <si>
    <t>Tekuće razdoblje</t>
  </si>
  <si>
    <t xml:space="preserve">     3. Novčani primici od kamata</t>
  </si>
  <si>
    <t xml:space="preserve">     4. Novčani primici od dividendi</t>
  </si>
  <si>
    <t>03674223</t>
  </si>
  <si>
    <t>080004355</t>
  </si>
  <si>
    <t>24503685008</t>
  </si>
  <si>
    <t>PETROKEMIJA d.d. tvornica gnojiva</t>
  </si>
  <si>
    <t>KUTINA</t>
  </si>
  <si>
    <t>ALEJA VUKOVAR 4</t>
  </si>
  <si>
    <t>fin@petrokemija.hr</t>
  </si>
  <si>
    <t>www.petrokemija.hr</t>
  </si>
  <si>
    <t>SISAČKO-MOSLAVAČKA</t>
  </si>
  <si>
    <t>NE</t>
  </si>
  <si>
    <t>MARIĆ MARINA</t>
  </si>
  <si>
    <t>044-647-829</t>
  </si>
  <si>
    <t>044-682-819</t>
  </si>
  <si>
    <t>marina.maric@petrokemija.hr</t>
  </si>
  <si>
    <t>20.15</t>
  </si>
  <si>
    <t>Obveznik: PETROKEMIJA d.d.</t>
  </si>
  <si>
    <t>01.01.2012.</t>
  </si>
  <si>
    <t>JAGUŠT JOSIP,  PEROŠEVIĆ-GALOVIĆ ANTONIJA</t>
  </si>
  <si>
    <t>30.09.2012.</t>
  </si>
  <si>
    <t>stanje na dan 30.09.2012.</t>
  </si>
  <si>
    <t>u razdoblju 01.01.2012. do 30.09.2012.</t>
  </si>
  <si>
    <t>za razdoblje od 01.01.2012. do 30.09.2012.</t>
  </si>
  <si>
    <t>AKTIVA</t>
  </si>
  <si>
    <t>Bilješke uz financijske izvještaje</t>
  </si>
</sst>
</file>

<file path=xl/styles.xml><?xml version="1.0" encoding="utf-8"?>
<styleSheet xmlns="http://schemas.openxmlformats.org/spreadsheetml/2006/main">
  <numFmts count="38">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 numFmtId="193" formatCode="d/m/yyyy/;@"/>
  </numFmts>
  <fonts count="21">
    <font>
      <sz val="10"/>
      <name val="Arial"/>
      <family val="0"/>
    </font>
    <font>
      <sz val="8"/>
      <name val="Arial"/>
      <family val="2"/>
    </font>
    <font>
      <b/>
      <sz val="9"/>
      <name val="Arial"/>
      <family val="2"/>
    </font>
    <font>
      <sz val="9"/>
      <name val="Arial"/>
      <family val="2"/>
    </font>
    <font>
      <u val="single"/>
      <sz val="10"/>
      <color indexed="12"/>
      <name val="Arial"/>
      <family val="0"/>
    </font>
    <font>
      <u val="single"/>
      <sz val="10"/>
      <color indexed="36"/>
      <name val="Arial"/>
      <family val="0"/>
    </font>
    <font>
      <b/>
      <sz val="8"/>
      <name val="Arial"/>
      <family val="2"/>
    </font>
    <font>
      <b/>
      <sz val="10"/>
      <name val="Arial"/>
      <family val="2"/>
    </font>
    <font>
      <sz val="8"/>
      <color indexed="16"/>
      <name val="Arial"/>
      <family val="2"/>
    </font>
    <font>
      <sz val="10"/>
      <color indexed="8"/>
      <name val="ARIAL"/>
      <family val="0"/>
    </font>
    <font>
      <b/>
      <sz val="12"/>
      <name val="Arial"/>
      <family val="2"/>
    </font>
    <font>
      <b/>
      <sz val="12"/>
      <name val="Arial Rounded MT Bold"/>
      <family val="2"/>
    </font>
    <font>
      <b/>
      <sz val="9"/>
      <name val="Arial Rounded MT Bold"/>
      <family val="2"/>
    </font>
    <font>
      <sz val="9"/>
      <color indexed="8"/>
      <name val="Arial"/>
      <family val="0"/>
    </font>
    <font>
      <b/>
      <sz val="7"/>
      <name val="Arial"/>
      <family val="2"/>
    </font>
    <font>
      <b/>
      <sz val="9"/>
      <color indexed="8"/>
      <name val="Arial"/>
      <family val="2"/>
    </font>
    <font>
      <b/>
      <sz val="10"/>
      <color indexed="8"/>
      <name val="Arial"/>
      <family val="2"/>
    </font>
    <font>
      <sz val="8"/>
      <color indexed="8"/>
      <name val="Arial"/>
      <family val="2"/>
    </font>
    <font>
      <b/>
      <sz val="11"/>
      <name val="Arial"/>
      <family val="2"/>
    </font>
    <font>
      <sz val="12"/>
      <name val="Arial"/>
      <family val="2"/>
    </font>
    <font>
      <sz val="11"/>
      <name val="Arial"/>
      <family val="0"/>
    </font>
  </fonts>
  <fills count="2">
    <fill>
      <patternFill/>
    </fill>
    <fill>
      <patternFill patternType="gray125"/>
    </fill>
  </fills>
  <borders count="39">
    <border>
      <left/>
      <right/>
      <top/>
      <bottom/>
      <diagonal/>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hair"/>
      <bottom style="thin"/>
    </border>
    <border>
      <left style="thin"/>
      <right>
        <color indexed="63"/>
      </right>
      <top style="hair"/>
      <bottom style="hair"/>
    </border>
    <border>
      <left style="thin"/>
      <right style="thin"/>
      <top style="thin"/>
      <bottom style="hair"/>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style="thin"/>
      <bottom style="hair"/>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color indexed="8"/>
      </left>
      <right style="thin"/>
      <top>
        <color indexed="8"/>
      </top>
      <bottom>
        <color indexed="8"/>
      </bottom>
    </border>
    <border>
      <left>
        <color indexed="63"/>
      </left>
      <right style="thin"/>
      <top>
        <color indexed="63"/>
      </top>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hair"/>
    </border>
    <border>
      <left style="thin"/>
      <right>
        <color indexed="63"/>
      </right>
      <top style="thin"/>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lignment vertical="top"/>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9" fillId="0" borderId="0">
      <alignment vertical="top"/>
      <protection/>
    </xf>
    <xf numFmtId="9" fontId="0" fillId="0" borderId="0" applyFont="0" applyFill="0" applyBorder="0" applyAlignment="0" applyProtection="0"/>
  </cellStyleXfs>
  <cellXfs count="301">
    <xf numFmtId="0" fontId="0" fillId="0" borderId="0" xfId="0" applyAlignment="1">
      <alignment/>
    </xf>
    <xf numFmtId="167" fontId="2" fillId="0" borderId="1" xfId="0" applyNumberFormat="1" applyFont="1" applyFill="1" applyBorder="1" applyAlignment="1">
      <alignment horizontal="center" vertical="center"/>
    </xf>
    <xf numFmtId="167" fontId="2" fillId="0" borderId="2" xfId="0" applyNumberFormat="1" applyFont="1" applyFill="1" applyBorder="1" applyAlignment="1">
      <alignment horizontal="center" vertical="center"/>
    </xf>
    <xf numFmtId="167" fontId="2" fillId="0" borderId="3" xfId="0" applyNumberFormat="1" applyFont="1" applyFill="1" applyBorder="1" applyAlignment="1">
      <alignment horizontal="center" vertical="center"/>
    </xf>
    <xf numFmtId="167" fontId="2" fillId="0" borderId="4" xfId="0" applyNumberFormat="1" applyFont="1" applyFill="1" applyBorder="1" applyAlignment="1">
      <alignment horizontal="center" vertical="center"/>
    </xf>
    <xf numFmtId="3" fontId="1" fillId="0" borderId="5" xfId="0" applyNumberFormat="1" applyFont="1" applyFill="1" applyBorder="1" applyAlignment="1" applyProtection="1">
      <alignment vertical="center"/>
      <protection locked="0"/>
    </xf>
    <xf numFmtId="3" fontId="1" fillId="0" borderId="6" xfId="0" applyNumberFormat="1" applyFont="1" applyFill="1" applyBorder="1" applyAlignment="1" applyProtection="1">
      <alignment vertical="center"/>
      <protection locked="0"/>
    </xf>
    <xf numFmtId="3" fontId="1" fillId="0" borderId="1" xfId="0" applyNumberFormat="1" applyFont="1" applyFill="1" applyBorder="1" applyAlignment="1" applyProtection="1">
      <alignment vertical="center"/>
      <protection locked="0"/>
    </xf>
    <xf numFmtId="3" fontId="1" fillId="0" borderId="4" xfId="0" applyNumberFormat="1" applyFont="1" applyFill="1" applyBorder="1" applyAlignment="1" applyProtection="1">
      <alignment vertical="center"/>
      <protection locked="0"/>
    </xf>
    <xf numFmtId="167" fontId="2" fillId="0" borderId="6" xfId="0" applyNumberFormat="1" applyFont="1" applyFill="1" applyBorder="1" applyAlignment="1">
      <alignment horizontal="center" vertical="center"/>
    </xf>
    <xf numFmtId="0" fontId="3" fillId="0" borderId="0" xfId="22" applyFont="1">
      <alignment/>
      <protection/>
    </xf>
    <xf numFmtId="0" fontId="0" fillId="0" borderId="0" xfId="22" applyFont="1">
      <alignment/>
      <protection/>
    </xf>
    <xf numFmtId="0" fontId="3" fillId="0" borderId="7" xfId="22" applyFont="1" applyFill="1" applyBorder="1" applyAlignment="1" applyProtection="1">
      <alignment horizontal="center" vertical="center"/>
      <protection hidden="1" locked="0"/>
    </xf>
    <xf numFmtId="0" fontId="2" fillId="0" borderId="0" xfId="22" applyFont="1" applyFill="1" applyBorder="1" applyAlignment="1" applyProtection="1">
      <alignment horizontal="left" vertical="center"/>
      <protection hidden="1"/>
    </xf>
    <xf numFmtId="0" fontId="3" fillId="0" borderId="0" xfId="22" applyFont="1" applyFill="1" applyBorder="1" applyAlignment="1" applyProtection="1">
      <alignment vertical="center"/>
      <protection hidden="1"/>
    </xf>
    <xf numFmtId="0" fontId="3" fillId="0" borderId="0" xfId="22" applyFont="1" applyFill="1" applyBorder="1" applyAlignment="1" applyProtection="1">
      <alignment horizontal="center" vertical="center" wrapText="1"/>
      <protection hidden="1"/>
    </xf>
    <xf numFmtId="0" fontId="3" fillId="0" borderId="0" xfId="22" applyFont="1" applyBorder="1" applyProtection="1">
      <alignment/>
      <protection hidden="1"/>
    </xf>
    <xf numFmtId="0" fontId="3" fillId="0" borderId="0" xfId="22" applyFont="1" applyBorder="1" applyAlignment="1" applyProtection="1">
      <alignment/>
      <protection hidden="1"/>
    </xf>
    <xf numFmtId="0" fontId="12" fillId="0" borderId="0" xfId="22" applyFont="1" applyBorder="1" applyAlignment="1" applyProtection="1">
      <alignment horizontal="right" vertical="center" wrapText="1"/>
      <protection hidden="1"/>
    </xf>
    <xf numFmtId="0" fontId="12" fillId="0" borderId="0" xfId="22" applyNumberFormat="1" applyFont="1" applyFill="1" applyBorder="1" applyAlignment="1" applyProtection="1">
      <alignment horizontal="right" vertical="center" shrinkToFit="1"/>
      <protection hidden="1" locked="0"/>
    </xf>
    <xf numFmtId="0" fontId="12" fillId="0" borderId="0" xfId="22" applyFont="1" applyFill="1" applyBorder="1" applyAlignment="1" applyProtection="1">
      <alignment horizontal="left" vertical="center"/>
      <protection hidden="1"/>
    </xf>
    <xf numFmtId="0" fontId="3" fillId="0" borderId="0" xfId="22" applyFont="1" applyBorder="1" applyAlignment="1" applyProtection="1">
      <alignment horizontal="left"/>
      <protection hidden="1"/>
    </xf>
    <xf numFmtId="0" fontId="3" fillId="0" borderId="0" xfId="22" applyFont="1" applyBorder="1" applyAlignment="1" applyProtection="1">
      <alignment vertical="top"/>
      <protection hidden="1"/>
    </xf>
    <xf numFmtId="0" fontId="3" fillId="0" borderId="0" xfId="22" applyFont="1" applyBorder="1" applyAlignment="1" applyProtection="1">
      <alignment horizontal="right"/>
      <protection hidden="1"/>
    </xf>
    <xf numFmtId="0" fontId="2" fillId="0" borderId="0" xfId="22" applyFont="1" applyFill="1" applyBorder="1" applyAlignment="1" applyProtection="1">
      <alignment horizontal="right" vertical="center"/>
      <protection hidden="1" locked="0"/>
    </xf>
    <xf numFmtId="0" fontId="3" fillId="0" borderId="0" xfId="22" applyFont="1" applyBorder="1" applyProtection="1">
      <alignment/>
      <protection hidden="1"/>
    </xf>
    <xf numFmtId="0" fontId="2" fillId="0" borderId="0" xfId="22" applyFont="1" applyBorder="1" applyAlignment="1" applyProtection="1">
      <alignment vertical="top"/>
      <protection hidden="1"/>
    </xf>
    <xf numFmtId="0" fontId="3" fillId="0" borderId="0" xfId="22" applyFont="1" applyFill="1" applyBorder="1" applyProtection="1">
      <alignment/>
      <protection hidden="1"/>
    </xf>
    <xf numFmtId="0" fontId="3" fillId="0" borderId="0" xfId="22" applyFont="1" applyBorder="1" applyAlignment="1" applyProtection="1">
      <alignment horizontal="center" vertical="center"/>
      <protection hidden="1" locked="0"/>
    </xf>
    <xf numFmtId="0" fontId="3" fillId="0" borderId="0" xfId="22" applyFont="1" applyBorder="1" applyAlignment="1" applyProtection="1">
      <alignment vertical="top" wrapText="1"/>
      <protection hidden="1"/>
    </xf>
    <xf numFmtId="0" fontId="3" fillId="0" borderId="0" xfId="22" applyFont="1" applyBorder="1" applyAlignment="1" applyProtection="1">
      <alignment wrapText="1"/>
      <protection hidden="1"/>
    </xf>
    <xf numFmtId="0" fontId="3" fillId="0" borderId="0" xfId="22" applyFont="1" applyBorder="1" applyAlignment="1" applyProtection="1">
      <alignment horizontal="right" vertical="top"/>
      <protection hidden="1"/>
    </xf>
    <xf numFmtId="0" fontId="3" fillId="0" borderId="0" xfId="22" applyFont="1" applyBorder="1" applyAlignment="1" applyProtection="1">
      <alignment horizontal="center" vertical="top"/>
      <protection hidden="1"/>
    </xf>
    <xf numFmtId="0" fontId="3" fillId="0" borderId="0" xfId="22" applyFont="1" applyBorder="1" applyAlignment="1" applyProtection="1">
      <alignment horizontal="center"/>
      <protection hidden="1"/>
    </xf>
    <xf numFmtId="0" fontId="3" fillId="0" borderId="0" xfId="22" applyFont="1" applyBorder="1" applyAlignment="1">
      <alignment/>
      <protection/>
    </xf>
    <xf numFmtId="0" fontId="3" fillId="0" borderId="0" xfId="22" applyFont="1" applyBorder="1" applyAlignment="1" applyProtection="1">
      <alignment horizontal="left" vertical="top"/>
      <protection hidden="1"/>
    </xf>
    <xf numFmtId="0" fontId="3" fillId="0" borderId="8" xfId="22" applyFont="1" applyBorder="1" applyProtection="1">
      <alignment/>
      <protection hidden="1"/>
    </xf>
    <xf numFmtId="0" fontId="3" fillId="0" borderId="0" xfId="22" applyFont="1" applyBorder="1" applyAlignment="1" applyProtection="1">
      <alignment vertical="center"/>
      <protection hidden="1"/>
    </xf>
    <xf numFmtId="0" fontId="3" fillId="0" borderId="9" xfId="22" applyFont="1" applyBorder="1" applyProtection="1">
      <alignment/>
      <protection hidden="1"/>
    </xf>
    <xf numFmtId="0" fontId="3" fillId="0" borderId="9" xfId="22" applyFont="1" applyBorder="1">
      <alignment/>
      <protection/>
    </xf>
    <xf numFmtId="167" fontId="2" fillId="0" borderId="1" xfId="0" applyNumberFormat="1" applyFont="1" applyFill="1" applyBorder="1" applyAlignment="1">
      <alignment horizontal="center" vertical="center"/>
    </xf>
    <xf numFmtId="3" fontId="1" fillId="0" borderId="6" xfId="0" applyNumberFormat="1" applyFont="1" applyFill="1" applyBorder="1" applyAlignment="1" applyProtection="1">
      <alignment vertical="center"/>
      <protection locked="0"/>
    </xf>
    <xf numFmtId="3" fontId="1" fillId="0" borderId="1" xfId="0" applyNumberFormat="1" applyFont="1" applyFill="1" applyBorder="1" applyAlignment="1" applyProtection="1">
      <alignment vertical="center"/>
      <protection locked="0"/>
    </xf>
    <xf numFmtId="167" fontId="2" fillId="0" borderId="6" xfId="0" applyNumberFormat="1" applyFont="1" applyFill="1" applyBorder="1" applyAlignment="1">
      <alignment horizontal="center" vertical="center"/>
    </xf>
    <xf numFmtId="167" fontId="2" fillId="0" borderId="4" xfId="0" applyNumberFormat="1" applyFont="1" applyFill="1" applyBorder="1" applyAlignment="1">
      <alignment horizontal="center" vertical="center"/>
    </xf>
    <xf numFmtId="0" fontId="13" fillId="0" borderId="0" xfId="15" applyFont="1" applyBorder="1" applyAlignment="1" applyProtection="1">
      <alignment vertical="center"/>
      <protection hidden="1"/>
    </xf>
    <xf numFmtId="0" fontId="3" fillId="0" borderId="0" xfId="22" applyFont="1" applyBorder="1" applyAlignment="1" applyProtection="1">
      <alignment horizontal="right" wrapText="1"/>
      <protection hidden="1"/>
    </xf>
    <xf numFmtId="0" fontId="3" fillId="0" borderId="0" xfId="22" applyFont="1" applyBorder="1" applyAlignment="1" applyProtection="1">
      <alignment horizontal="right" vertical="center"/>
      <protection hidden="1"/>
    </xf>
    <xf numFmtId="0" fontId="0" fillId="0" borderId="0" xfId="0" applyFill="1" applyAlignment="1">
      <alignment/>
    </xf>
    <xf numFmtId="3" fontId="1" fillId="0" borderId="1" xfId="0" applyNumberFormat="1" applyFont="1" applyFill="1" applyBorder="1" applyAlignment="1" applyProtection="1">
      <alignment vertical="center"/>
      <protection hidden="1"/>
    </xf>
    <xf numFmtId="0" fontId="0" fillId="0" borderId="10" xfId="0" applyFont="1" applyFill="1" applyBorder="1" applyAlignment="1">
      <alignment vertical="center"/>
    </xf>
    <xf numFmtId="0" fontId="6" fillId="0" borderId="11" xfId="0" applyFont="1" applyFill="1" applyBorder="1" applyAlignment="1" applyProtection="1">
      <alignment horizontal="center" vertical="center" wrapText="1"/>
      <protection hidden="1"/>
    </xf>
    <xf numFmtId="0" fontId="6" fillId="0" borderId="11" xfId="0" applyFont="1" applyFill="1" applyBorder="1" applyAlignment="1" applyProtection="1">
      <alignment horizontal="center" vertical="center"/>
      <protection hidden="1"/>
    </xf>
    <xf numFmtId="0" fontId="2" fillId="0" borderId="12" xfId="0" applyFont="1" applyFill="1" applyBorder="1" applyAlignment="1" applyProtection="1">
      <alignment horizontal="center" vertical="center" wrapText="1"/>
      <protection hidden="1"/>
    </xf>
    <xf numFmtId="0" fontId="6" fillId="0" borderId="13" xfId="0" applyFont="1" applyFill="1" applyBorder="1" applyAlignment="1" applyProtection="1">
      <alignment horizontal="center" vertical="center" wrapText="1"/>
      <protection hidden="1"/>
    </xf>
    <xf numFmtId="0" fontId="6" fillId="0" borderId="12" xfId="0" applyFont="1" applyFill="1" applyBorder="1" applyAlignment="1" applyProtection="1">
      <alignment horizontal="center" vertical="center" wrapText="1"/>
      <protection hidden="1"/>
    </xf>
    <xf numFmtId="3" fontId="1" fillId="0" borderId="4" xfId="0" applyNumberFormat="1" applyFont="1" applyFill="1" applyBorder="1" applyAlignment="1" applyProtection="1">
      <alignment vertical="center"/>
      <protection hidden="1"/>
    </xf>
    <xf numFmtId="0" fontId="6" fillId="0" borderId="12" xfId="0" applyFont="1" applyFill="1" applyBorder="1" applyAlignment="1" applyProtection="1">
      <alignment horizontal="center" vertical="center"/>
      <protection hidden="1"/>
    </xf>
    <xf numFmtId="0" fontId="2" fillId="0" borderId="12"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0" xfId="0" applyFont="1" applyFill="1" applyAlignment="1">
      <alignment/>
    </xf>
    <xf numFmtId="0" fontId="0" fillId="0" borderId="0" xfId="0" applyFont="1" applyFill="1" applyAlignment="1">
      <alignment/>
    </xf>
    <xf numFmtId="0" fontId="6" fillId="0" borderId="11" xfId="0" applyFont="1" applyFill="1" applyBorder="1" applyAlignment="1">
      <alignment horizontal="center" vertical="center"/>
    </xf>
    <xf numFmtId="49" fontId="6" fillId="0" borderId="11" xfId="0" applyNumberFormat="1" applyFont="1" applyFill="1" applyBorder="1" applyAlignment="1">
      <alignment horizontal="center" vertical="center" wrapText="1"/>
    </xf>
    <xf numFmtId="0" fontId="0" fillId="0" borderId="0" xfId="15" applyFont="1" applyFill="1" applyAlignment="1">
      <alignment wrapText="1"/>
      <protection/>
    </xf>
    <xf numFmtId="0" fontId="0" fillId="0" borderId="0" xfId="0" applyFont="1" applyFill="1" applyAlignment="1">
      <alignment/>
    </xf>
    <xf numFmtId="0" fontId="0" fillId="0" borderId="0" xfId="15" applyFont="1" applyFill="1" applyBorder="1" applyAlignment="1">
      <alignment wrapText="1"/>
      <protection/>
    </xf>
    <xf numFmtId="3" fontId="1" fillId="0" borderId="4" xfId="0" applyNumberFormat="1" applyFont="1" applyFill="1" applyBorder="1" applyAlignment="1" applyProtection="1">
      <alignment vertical="center"/>
      <protection hidden="1"/>
    </xf>
    <xf numFmtId="0" fontId="2" fillId="0" borderId="12" xfId="0" applyFont="1" applyFill="1" applyBorder="1" applyAlignment="1">
      <alignment horizontal="center" vertical="center" wrapText="1"/>
    </xf>
    <xf numFmtId="0" fontId="6" fillId="0" borderId="12" xfId="0" applyFont="1" applyFill="1" applyBorder="1" applyAlignment="1">
      <alignment horizontal="center" vertical="center" wrapText="1"/>
    </xf>
    <xf numFmtId="49" fontId="6" fillId="0" borderId="12" xfId="0" applyNumberFormat="1" applyFont="1" applyFill="1" applyBorder="1" applyAlignment="1">
      <alignment horizontal="center" vertical="center" wrapText="1"/>
    </xf>
    <xf numFmtId="49" fontId="6" fillId="0" borderId="12" xfId="0" applyNumberFormat="1" applyFont="1" applyFill="1" applyBorder="1" applyAlignment="1">
      <alignment horizontal="center" vertical="center"/>
    </xf>
    <xf numFmtId="0" fontId="3" fillId="0" borderId="8" xfId="22" applyFont="1" applyBorder="1">
      <alignment/>
      <protection/>
    </xf>
    <xf numFmtId="0" fontId="3" fillId="0" borderId="14" xfId="22" applyFont="1" applyBorder="1">
      <alignment/>
      <protection/>
    </xf>
    <xf numFmtId="0" fontId="3" fillId="0" borderId="15" xfId="22" applyFont="1" applyFill="1" applyBorder="1" applyAlignment="1" applyProtection="1">
      <alignment horizontal="left" vertical="center" wrapText="1"/>
      <protection hidden="1"/>
    </xf>
    <xf numFmtId="0" fontId="3" fillId="0" borderId="7" xfId="22" applyFont="1" applyFill="1" applyBorder="1" applyAlignment="1" applyProtection="1">
      <alignment vertical="center"/>
      <protection hidden="1"/>
    </xf>
    <xf numFmtId="0" fontId="3" fillId="0" borderId="15" xfId="22" applyFont="1" applyBorder="1" applyAlignment="1" applyProtection="1">
      <alignment horizontal="left" vertical="center" wrapText="1"/>
      <protection hidden="1"/>
    </xf>
    <xf numFmtId="0" fontId="3" fillId="0" borderId="7" xfId="22" applyFont="1" applyBorder="1" applyProtection="1">
      <alignment/>
      <protection hidden="1"/>
    </xf>
    <xf numFmtId="0" fontId="12" fillId="0" borderId="0" xfId="22" applyFont="1" applyBorder="1" applyAlignment="1" applyProtection="1">
      <alignment horizontal="right"/>
      <protection hidden="1"/>
    </xf>
    <xf numFmtId="0" fontId="3" fillId="0" borderId="15" xfId="22" applyFont="1" applyFill="1" applyBorder="1" applyAlignment="1" applyProtection="1">
      <alignment/>
      <protection hidden="1"/>
    </xf>
    <xf numFmtId="0" fontId="3" fillId="0" borderId="15" xfId="22" applyFont="1" applyBorder="1" applyAlignment="1" applyProtection="1">
      <alignment wrapText="1"/>
      <protection hidden="1"/>
    </xf>
    <xf numFmtId="0" fontId="3" fillId="0" borderId="7" xfId="22" applyFont="1" applyBorder="1" applyAlignment="1" applyProtection="1">
      <alignment horizontal="right"/>
      <protection hidden="1"/>
    </xf>
    <xf numFmtId="0" fontId="3" fillId="0" borderId="15" xfId="22" applyFont="1" applyBorder="1" applyProtection="1">
      <alignment/>
      <protection hidden="1"/>
    </xf>
    <xf numFmtId="0" fontId="3" fillId="0" borderId="7" xfId="22" applyFont="1" applyBorder="1" applyAlignment="1" applyProtection="1">
      <alignment horizontal="right" wrapText="1"/>
      <protection hidden="1"/>
    </xf>
    <xf numFmtId="0" fontId="2" fillId="0" borderId="15" xfId="22" applyFont="1" applyFill="1" applyBorder="1" applyAlignment="1" applyProtection="1">
      <alignment horizontal="right" vertical="center"/>
      <protection hidden="1" locked="0"/>
    </xf>
    <xf numFmtId="0" fontId="3" fillId="0" borderId="15" xfId="22" applyFont="1" applyBorder="1" applyAlignment="1" applyProtection="1">
      <alignment vertical="top"/>
      <protection hidden="1"/>
    </xf>
    <xf numFmtId="0" fontId="3" fillId="0" borderId="0" xfId="22" applyFont="1" applyBorder="1">
      <alignment/>
      <protection/>
    </xf>
    <xf numFmtId="0" fontId="3" fillId="0" borderId="0" xfId="22" applyFont="1" applyBorder="1" applyAlignment="1" applyProtection="1">
      <alignment/>
      <protection hidden="1"/>
    </xf>
    <xf numFmtId="0" fontId="3" fillId="0" borderId="15" xfId="22" applyFont="1" applyBorder="1" applyAlignment="1" applyProtection="1">
      <alignment horizontal="left" vertical="top" wrapText="1"/>
      <protection hidden="1"/>
    </xf>
    <xf numFmtId="0" fontId="3" fillId="0" borderId="7" xfId="22" applyFont="1" applyBorder="1">
      <alignment/>
      <protection/>
    </xf>
    <xf numFmtId="0" fontId="3" fillId="0" borderId="15" xfId="22" applyFont="1" applyBorder="1" applyAlignment="1" applyProtection="1">
      <alignment horizontal="left" vertical="top" indent="2"/>
      <protection hidden="1"/>
    </xf>
    <xf numFmtId="0" fontId="3" fillId="0" borderId="15" xfId="22" applyFont="1" applyBorder="1" applyAlignment="1" applyProtection="1">
      <alignment horizontal="left" vertical="top" wrapText="1" indent="2"/>
      <protection hidden="1"/>
    </xf>
    <xf numFmtId="0" fontId="3" fillId="0" borderId="7" xfId="22" applyFont="1" applyBorder="1" applyAlignment="1" applyProtection="1">
      <alignment horizontal="right" vertical="top"/>
      <protection hidden="1"/>
    </xf>
    <xf numFmtId="49" fontId="2" fillId="0" borderId="15" xfId="22" applyNumberFormat="1" applyFont="1" applyBorder="1" applyAlignment="1" applyProtection="1">
      <alignment horizontal="center" vertical="center"/>
      <protection hidden="1" locked="0"/>
    </xf>
    <xf numFmtId="0" fontId="3" fillId="0" borderId="7" xfId="22" applyFont="1" applyBorder="1" applyAlignment="1" applyProtection="1">
      <alignment horizontal="left" vertical="top"/>
      <protection hidden="1"/>
    </xf>
    <xf numFmtId="0" fontId="3" fillId="0" borderId="15" xfId="22" applyFont="1" applyBorder="1" applyAlignment="1" applyProtection="1">
      <alignment horizontal="left"/>
      <protection hidden="1"/>
    </xf>
    <xf numFmtId="0" fontId="3" fillId="0" borderId="14" xfId="22" applyFont="1" applyBorder="1" applyProtection="1">
      <alignment/>
      <protection hidden="1"/>
    </xf>
    <xf numFmtId="0" fontId="3" fillId="0" borderId="7" xfId="22" applyFont="1" applyBorder="1" applyAlignment="1" applyProtection="1">
      <alignment horizontal="left"/>
      <protection hidden="1"/>
    </xf>
    <xf numFmtId="0" fontId="3" fillId="0" borderId="15" xfId="22" applyFont="1" applyFill="1" applyBorder="1" applyAlignment="1" applyProtection="1">
      <alignment vertical="center"/>
      <protection hidden="1"/>
    </xf>
    <xf numFmtId="0" fontId="13" fillId="0" borderId="15" xfId="15" applyFont="1" applyFill="1" applyBorder="1" applyAlignment="1" applyProtection="1">
      <alignment vertical="center"/>
      <protection hidden="1"/>
    </xf>
    <xf numFmtId="0" fontId="13" fillId="0" borderId="0" xfId="15" applyFont="1" applyBorder="1" applyAlignment="1" applyProtection="1">
      <alignment horizontal="left"/>
      <protection hidden="1"/>
    </xf>
    <xf numFmtId="0" fontId="9" fillId="0" borderId="0" xfId="15" applyBorder="1" applyAlignment="1">
      <alignment/>
      <protection/>
    </xf>
    <xf numFmtId="0" fontId="9" fillId="0" borderId="16" xfId="15" applyBorder="1" applyAlignment="1">
      <alignment/>
      <protection/>
    </xf>
    <xf numFmtId="0" fontId="2" fillId="0" borderId="7" xfId="22" applyFont="1" applyBorder="1" applyAlignment="1" applyProtection="1">
      <alignment vertical="center"/>
      <protection hidden="1"/>
    </xf>
    <xf numFmtId="0" fontId="3" fillId="0" borderId="17" xfId="22" applyFont="1" applyBorder="1" applyProtection="1">
      <alignment/>
      <protection hidden="1"/>
    </xf>
    <xf numFmtId="0" fontId="3" fillId="0" borderId="18" xfId="22" applyFont="1" applyFill="1" applyBorder="1" applyAlignment="1" applyProtection="1">
      <alignment horizontal="right" vertical="top" wrapText="1"/>
      <protection hidden="1"/>
    </xf>
    <xf numFmtId="0" fontId="3" fillId="0" borderId="19" xfId="22" applyFont="1" applyFill="1" applyBorder="1" applyAlignment="1" applyProtection="1">
      <alignment horizontal="right" vertical="top" wrapText="1"/>
      <protection hidden="1"/>
    </xf>
    <xf numFmtId="0" fontId="3" fillId="0" borderId="19" xfId="22" applyFont="1" applyFill="1" applyBorder="1" applyProtection="1">
      <alignment/>
      <protection hidden="1"/>
    </xf>
    <xf numFmtId="0" fontId="3" fillId="0" borderId="20" xfId="22" applyFont="1" applyFill="1" applyBorder="1" applyProtection="1">
      <alignment/>
      <protection hidden="1"/>
    </xf>
    <xf numFmtId="1" fontId="2" fillId="0" borderId="11" xfId="22" applyNumberFormat="1" applyFont="1" applyFill="1" applyBorder="1" applyAlignment="1" applyProtection="1">
      <alignment horizontal="center" vertical="center"/>
      <protection hidden="1" locked="0"/>
    </xf>
    <xf numFmtId="3" fontId="2" fillId="0" borderId="11" xfId="22" applyNumberFormat="1" applyFont="1" applyFill="1" applyBorder="1" applyAlignment="1" applyProtection="1">
      <alignment horizontal="right" vertical="center"/>
      <protection hidden="1" locked="0"/>
    </xf>
    <xf numFmtId="0" fontId="2" fillId="0" borderId="11" xfId="22" applyFont="1" applyFill="1" applyBorder="1" applyAlignment="1" applyProtection="1">
      <alignment horizontal="center" vertical="center"/>
      <protection hidden="1" locked="0"/>
    </xf>
    <xf numFmtId="49" fontId="2" fillId="0" borderId="11" xfId="22" applyNumberFormat="1" applyFont="1" applyFill="1" applyBorder="1" applyAlignment="1" applyProtection="1">
      <alignment horizontal="right" vertical="center"/>
      <protection hidden="1" locked="0"/>
    </xf>
    <xf numFmtId="0" fontId="2" fillId="0" borderId="7" xfId="22" applyFont="1" applyFill="1" applyBorder="1" applyAlignment="1" applyProtection="1">
      <alignment horizontal="right" vertical="center"/>
      <protection hidden="1" locked="0"/>
    </xf>
    <xf numFmtId="0" fontId="3" fillId="0" borderId="0" xfId="22" applyFont="1" applyFill="1" applyBorder="1" applyAlignment="1">
      <alignment/>
      <protection/>
    </xf>
    <xf numFmtId="49" fontId="2" fillId="0" borderId="0" xfId="22" applyNumberFormat="1" applyFont="1" applyFill="1" applyBorder="1" applyAlignment="1" applyProtection="1">
      <alignment horizontal="center" vertical="center"/>
      <protection hidden="1" locked="0"/>
    </xf>
    <xf numFmtId="3" fontId="6" fillId="0" borderId="1" xfId="0" applyNumberFormat="1" applyFont="1" applyFill="1" applyBorder="1" applyAlignment="1" applyProtection="1">
      <alignment vertical="center"/>
      <protection hidden="1"/>
    </xf>
    <xf numFmtId="3" fontId="6" fillId="0" borderId="6" xfId="0" applyNumberFormat="1" applyFont="1" applyFill="1" applyBorder="1" applyAlignment="1" applyProtection="1">
      <alignment vertical="center"/>
      <protection hidden="1"/>
    </xf>
    <xf numFmtId="3" fontId="6" fillId="0" borderId="1" xfId="0" applyNumberFormat="1" applyFont="1" applyFill="1" applyBorder="1" applyAlignment="1" applyProtection="1">
      <alignment vertical="center"/>
      <protection locked="0"/>
    </xf>
    <xf numFmtId="3" fontId="6" fillId="0" borderId="6" xfId="0" applyNumberFormat="1" applyFont="1" applyFill="1" applyBorder="1" applyAlignment="1" applyProtection="1">
      <alignment vertical="center"/>
      <protection locked="0"/>
    </xf>
    <xf numFmtId="3" fontId="6" fillId="0" borderId="4" xfId="0" applyNumberFormat="1" applyFont="1" applyFill="1" applyBorder="1" applyAlignment="1" applyProtection="1">
      <alignment vertical="center"/>
      <protection hidden="1"/>
    </xf>
    <xf numFmtId="3" fontId="6" fillId="0" borderId="5" xfId="0" applyNumberFormat="1" applyFont="1" applyFill="1" applyBorder="1" applyAlignment="1" applyProtection="1">
      <alignment vertical="center"/>
      <protection hidden="1"/>
    </xf>
    <xf numFmtId="0" fontId="0" fillId="0" borderId="21" xfId="0" applyFill="1" applyBorder="1" applyAlignment="1">
      <alignment/>
    </xf>
    <xf numFmtId="0" fontId="0" fillId="0" borderId="0" xfId="15" applyFont="1" applyFill="1" applyBorder="1" applyAlignment="1">
      <alignment wrapText="1"/>
      <protection/>
    </xf>
    <xf numFmtId="14" fontId="18" fillId="0" borderId="12" xfId="22" applyNumberFormat="1" applyFont="1" applyFill="1" applyBorder="1" applyAlignment="1" applyProtection="1">
      <alignment horizontal="center" vertical="center"/>
      <protection hidden="1" locked="0"/>
    </xf>
    <xf numFmtId="0" fontId="3" fillId="0" borderId="0" xfId="22" applyFont="1" applyBorder="1" applyAlignment="1" applyProtection="1">
      <alignment horizontal="right" vertical="center"/>
      <protection hidden="1"/>
    </xf>
    <xf numFmtId="0" fontId="4" fillId="0" borderId="18" xfId="21" applyFill="1" applyBorder="1" applyAlignment="1" applyProtection="1">
      <alignment/>
      <protection hidden="1" locked="0"/>
    </xf>
    <xf numFmtId="0" fontId="2" fillId="0" borderId="19" xfId="22" applyFont="1" applyFill="1" applyBorder="1" applyAlignment="1" applyProtection="1">
      <alignment/>
      <protection hidden="1" locked="0"/>
    </xf>
    <xf numFmtId="0" fontId="9" fillId="0" borderId="0" xfId="15">
      <alignment vertical="top"/>
      <protection/>
    </xf>
    <xf numFmtId="0" fontId="9" fillId="0" borderId="0" xfId="15" applyAlignment="1">
      <alignment/>
      <protection/>
    </xf>
    <xf numFmtId="0" fontId="19" fillId="0" borderId="0" xfId="15" applyFont="1" applyAlignment="1">
      <alignment/>
      <protection/>
    </xf>
    <xf numFmtId="0" fontId="3" fillId="0" borderId="19" xfId="22" applyFont="1" applyFill="1" applyBorder="1" applyAlignment="1">
      <alignment horizontal="left"/>
      <protection/>
    </xf>
    <xf numFmtId="0" fontId="3" fillId="0" borderId="20" xfId="22" applyFont="1" applyFill="1" applyBorder="1" applyAlignment="1">
      <alignment horizontal="left"/>
      <protection/>
    </xf>
    <xf numFmtId="0" fontId="3" fillId="0" borderId="0" xfId="22" applyFont="1" applyBorder="1" applyAlignment="1">
      <alignment horizontal="center" vertical="center"/>
      <protection/>
    </xf>
    <xf numFmtId="0" fontId="3" fillId="0" borderId="0" xfId="22" applyFont="1" applyBorder="1" applyAlignment="1">
      <alignment horizontal="center"/>
      <protection/>
    </xf>
    <xf numFmtId="0" fontId="3" fillId="0" borderId="0" xfId="22" applyFont="1" applyBorder="1" applyAlignment="1">
      <alignment horizontal="center" vertical="center"/>
      <protection/>
    </xf>
    <xf numFmtId="0" fontId="3" fillId="0" borderId="0" xfId="22" applyFont="1" applyBorder="1" applyAlignment="1">
      <alignment vertical="center"/>
      <protection/>
    </xf>
    <xf numFmtId="0" fontId="3" fillId="0" borderId="0" xfId="22" applyFont="1" applyBorder="1" applyAlignment="1">
      <alignment horizontal="center"/>
      <protection/>
    </xf>
    <xf numFmtId="0" fontId="3" fillId="0" borderId="15" xfId="22" applyFont="1" applyBorder="1" applyAlignment="1">
      <alignment horizontal="center"/>
      <protection/>
    </xf>
    <xf numFmtId="0" fontId="3" fillId="0" borderId="0" xfId="22" applyFont="1" applyBorder="1" applyAlignment="1" applyProtection="1">
      <alignment wrapText="1"/>
      <protection hidden="1"/>
    </xf>
    <xf numFmtId="0" fontId="3" fillId="0" borderId="7" xfId="22" applyFont="1" applyBorder="1" applyAlignment="1" applyProtection="1">
      <alignment horizontal="center" vertical="center"/>
      <protection hidden="1"/>
    </xf>
    <xf numFmtId="0" fontId="2" fillId="0" borderId="18" xfId="22" applyFont="1" applyFill="1" applyBorder="1" applyAlignment="1" applyProtection="1">
      <alignment horizontal="right" vertical="center"/>
      <protection hidden="1" locked="0"/>
    </xf>
    <xf numFmtId="0" fontId="3" fillId="0" borderId="0" xfId="22" applyFont="1" applyBorder="1" applyAlignment="1" applyProtection="1">
      <alignment vertical="top" wrapText="1"/>
      <protection hidden="1"/>
    </xf>
    <xf numFmtId="0" fontId="3" fillId="0" borderId="0" xfId="22" applyFont="1" applyBorder="1" applyAlignment="1" applyProtection="1">
      <alignment horizontal="center" vertical="top"/>
      <protection hidden="1"/>
    </xf>
    <xf numFmtId="0" fontId="3" fillId="0" borderId="0" xfId="22" applyFont="1" applyBorder="1" applyAlignment="1" applyProtection="1">
      <alignment horizontal="center"/>
      <protection hidden="1"/>
    </xf>
    <xf numFmtId="0" fontId="3" fillId="0" borderId="8" xfId="22" applyFont="1" applyBorder="1" applyAlignment="1" applyProtection="1">
      <alignment horizontal="center"/>
      <protection hidden="1"/>
    </xf>
    <xf numFmtId="0" fontId="13" fillId="0" borderId="0" xfId="15" applyFont="1" applyBorder="1" applyAlignment="1" applyProtection="1">
      <alignment horizontal="left"/>
      <protection hidden="1"/>
    </xf>
    <xf numFmtId="0" fontId="9" fillId="0" borderId="0" xfId="15" applyBorder="1" applyAlignment="1">
      <alignment/>
      <protection/>
    </xf>
    <xf numFmtId="0" fontId="9" fillId="0" borderId="16" xfId="15" applyBorder="1" applyAlignment="1">
      <alignment/>
      <protection/>
    </xf>
    <xf numFmtId="0" fontId="10" fillId="0" borderId="22" xfId="22" applyFont="1" applyBorder="1" applyAlignment="1">
      <alignment/>
      <protection/>
    </xf>
    <xf numFmtId="0" fontId="10" fillId="0" borderId="8" xfId="22" applyFont="1" applyBorder="1" applyAlignment="1">
      <alignment/>
      <protection/>
    </xf>
    <xf numFmtId="0" fontId="3" fillId="0" borderId="0" xfId="22" applyFont="1" applyBorder="1" applyAlignment="1" applyProtection="1">
      <alignment vertical="center"/>
      <protection hidden="1"/>
    </xf>
    <xf numFmtId="0" fontId="3" fillId="0" borderId="23" xfId="22" applyFont="1" applyBorder="1" applyAlignment="1" applyProtection="1">
      <alignment horizontal="center" vertical="top"/>
      <protection hidden="1"/>
    </xf>
    <xf numFmtId="0" fontId="3" fillId="0" borderId="23" xfId="22" applyFont="1" applyBorder="1" applyAlignment="1">
      <alignment horizontal="center"/>
      <protection/>
    </xf>
    <xf numFmtId="0" fontId="3" fillId="0" borderId="24" xfId="22" applyFont="1" applyBorder="1" applyAlignment="1">
      <alignment/>
      <protection/>
    </xf>
    <xf numFmtId="0" fontId="3" fillId="0" borderId="19" xfId="22" applyFont="1" applyFill="1" applyBorder="1" applyAlignment="1" applyProtection="1">
      <alignment horizontal="center" vertical="top"/>
      <protection hidden="1"/>
    </xf>
    <xf numFmtId="0" fontId="3" fillId="0" borderId="19" xfId="22" applyFont="1" applyFill="1" applyBorder="1" applyAlignment="1" applyProtection="1">
      <alignment horizontal="center"/>
      <protection hidden="1"/>
    </xf>
    <xf numFmtId="0" fontId="3" fillId="0" borderId="7" xfId="22" applyFont="1" applyBorder="1" applyAlignment="1" applyProtection="1">
      <alignment horizontal="right" vertical="center" wrapText="1"/>
      <protection hidden="1"/>
    </xf>
    <xf numFmtId="0" fontId="3" fillId="0" borderId="15" xfId="22" applyFont="1" applyBorder="1" applyAlignment="1" applyProtection="1">
      <alignment horizontal="right" wrapText="1"/>
      <protection hidden="1"/>
    </xf>
    <xf numFmtId="49" fontId="4" fillId="0" borderId="18" xfId="21" applyNumberFormat="1" applyFill="1" applyBorder="1" applyAlignment="1" applyProtection="1">
      <alignment horizontal="left" vertical="center"/>
      <protection hidden="1" locked="0"/>
    </xf>
    <xf numFmtId="49" fontId="2" fillId="0" borderId="19" xfId="22" applyNumberFormat="1" applyFont="1" applyFill="1" applyBorder="1" applyAlignment="1" applyProtection="1">
      <alignment horizontal="left" vertical="center"/>
      <protection hidden="1" locked="0"/>
    </xf>
    <xf numFmtId="49" fontId="2" fillId="0" borderId="20" xfId="22" applyNumberFormat="1" applyFont="1" applyFill="1" applyBorder="1" applyAlignment="1" applyProtection="1">
      <alignment horizontal="left" vertical="center"/>
      <protection hidden="1" locked="0"/>
    </xf>
    <xf numFmtId="0" fontId="3" fillId="0" borderId="7" xfId="22" applyFont="1" applyBorder="1" applyAlignment="1" applyProtection="1">
      <alignment horizontal="right" vertical="center"/>
      <protection hidden="1"/>
    </xf>
    <xf numFmtId="0" fontId="3" fillId="0" borderId="15" xfId="22" applyFont="1" applyBorder="1" applyAlignment="1" applyProtection="1">
      <alignment horizontal="right"/>
      <protection hidden="1"/>
    </xf>
    <xf numFmtId="49" fontId="2" fillId="0" borderId="18" xfId="22" applyNumberFormat="1" applyFont="1" applyFill="1" applyBorder="1" applyAlignment="1" applyProtection="1">
      <alignment horizontal="left" vertical="center"/>
      <protection hidden="1" locked="0"/>
    </xf>
    <xf numFmtId="0" fontId="3" fillId="0" borderId="20" xfId="22" applyFont="1" applyFill="1" applyBorder="1" applyAlignment="1">
      <alignment horizontal="left" vertical="center"/>
      <protection/>
    </xf>
    <xf numFmtId="0" fontId="15" fillId="0" borderId="0" xfId="15" applyFont="1" applyBorder="1" applyAlignment="1" applyProtection="1">
      <alignment horizontal="left"/>
      <protection hidden="1"/>
    </xf>
    <xf numFmtId="0" fontId="16" fillId="0" borderId="0" xfId="15" applyFont="1" applyBorder="1" applyAlignment="1">
      <alignment/>
      <protection/>
    </xf>
    <xf numFmtId="0" fontId="2" fillId="0" borderId="18" xfId="22" applyFont="1" applyFill="1" applyBorder="1" applyAlignment="1" applyProtection="1">
      <alignment horizontal="left" vertical="center"/>
      <protection hidden="1" locked="0"/>
    </xf>
    <xf numFmtId="0" fontId="2" fillId="0" borderId="19" xfId="22" applyFont="1" applyFill="1" applyBorder="1" applyAlignment="1" applyProtection="1">
      <alignment horizontal="left" vertical="center"/>
      <protection hidden="1" locked="0"/>
    </xf>
    <xf numFmtId="0" fontId="2" fillId="0" borderId="20" xfId="22" applyFont="1" applyFill="1" applyBorder="1" applyAlignment="1" applyProtection="1">
      <alignment horizontal="left" vertical="center"/>
      <protection hidden="1" locked="0"/>
    </xf>
    <xf numFmtId="49" fontId="2" fillId="0" borderId="18" xfId="22" applyNumberFormat="1" applyFont="1" applyFill="1" applyBorder="1" applyAlignment="1" applyProtection="1">
      <alignment horizontal="center" vertical="center"/>
      <protection hidden="1" locked="0"/>
    </xf>
    <xf numFmtId="49" fontId="2" fillId="0" borderId="20" xfId="22" applyNumberFormat="1" applyFont="1" applyFill="1" applyBorder="1" applyAlignment="1" applyProtection="1">
      <alignment horizontal="center" vertical="center"/>
      <protection hidden="1" locked="0"/>
    </xf>
    <xf numFmtId="0" fontId="3" fillId="0" borderId="19" xfId="22" applyFont="1" applyFill="1" applyBorder="1" applyAlignment="1">
      <alignment/>
      <protection/>
    </xf>
    <xf numFmtId="0" fontId="3" fillId="0" borderId="20" xfId="22" applyFont="1" applyFill="1" applyBorder="1" applyAlignment="1">
      <alignment/>
      <protection/>
    </xf>
    <xf numFmtId="0" fontId="2" fillId="0" borderId="20" xfId="22" applyFont="1" applyFill="1" applyBorder="1" applyAlignment="1" applyProtection="1">
      <alignment/>
      <protection hidden="1" locked="0"/>
    </xf>
    <xf numFmtId="0" fontId="3" fillId="0" borderId="0" xfId="22" applyFont="1" applyBorder="1" applyAlignment="1" applyProtection="1">
      <alignment horizontal="right"/>
      <protection hidden="1"/>
    </xf>
    <xf numFmtId="0" fontId="3" fillId="0" borderId="19" xfId="22" applyFont="1" applyFill="1" applyBorder="1" applyAlignment="1">
      <alignment horizontal="left" vertical="center"/>
      <protection/>
    </xf>
    <xf numFmtId="1" fontId="2" fillId="0" borderId="18" xfId="22" applyNumberFormat="1" applyFont="1" applyFill="1" applyBorder="1" applyAlignment="1" applyProtection="1">
      <alignment horizontal="center" vertical="center"/>
      <protection hidden="1" locked="0"/>
    </xf>
    <xf numFmtId="1" fontId="2" fillId="0" borderId="20" xfId="22" applyNumberFormat="1" applyFont="1" applyFill="1" applyBorder="1" applyAlignment="1" applyProtection="1">
      <alignment horizontal="center" vertical="center"/>
      <protection hidden="1" locked="0"/>
    </xf>
    <xf numFmtId="0" fontId="3" fillId="0" borderId="0" xfId="22" applyFont="1" applyBorder="1" applyAlignment="1" applyProtection="1">
      <alignment horizontal="right" wrapText="1"/>
      <protection hidden="1"/>
    </xf>
    <xf numFmtId="0" fontId="3" fillId="0" borderId="7" xfId="22" applyFont="1" applyBorder="1" applyAlignment="1" applyProtection="1">
      <alignment horizontal="right" wrapText="1"/>
      <protection hidden="1"/>
    </xf>
    <xf numFmtId="0" fontId="2" fillId="0" borderId="7" xfId="22" applyFont="1" applyFill="1" applyBorder="1" applyAlignment="1" applyProtection="1">
      <alignment horizontal="left" vertical="center" wrapText="1"/>
      <protection hidden="1"/>
    </xf>
    <xf numFmtId="0" fontId="2" fillId="0" borderId="0" xfId="22" applyFont="1" applyFill="1" applyBorder="1" applyAlignment="1" applyProtection="1">
      <alignment horizontal="left" vertical="center" wrapText="1"/>
      <protection hidden="1"/>
    </xf>
    <xf numFmtId="0" fontId="2" fillId="0" borderId="15" xfId="22" applyFont="1" applyFill="1" applyBorder="1" applyAlignment="1" applyProtection="1">
      <alignment horizontal="left" vertical="center" wrapText="1"/>
      <protection hidden="1"/>
    </xf>
    <xf numFmtId="0" fontId="11" fillId="0" borderId="7" xfId="22" applyFont="1" applyBorder="1" applyAlignment="1" applyProtection="1">
      <alignment horizontal="center" vertical="center" wrapText="1"/>
      <protection hidden="1"/>
    </xf>
    <xf numFmtId="0" fontId="11" fillId="0" borderId="0" xfId="22" applyFont="1" applyBorder="1" applyAlignment="1" applyProtection="1">
      <alignment horizontal="center" vertical="center" wrapText="1"/>
      <protection hidden="1"/>
    </xf>
    <xf numFmtId="0" fontId="11" fillId="0" borderId="15" xfId="22" applyFont="1" applyBorder="1" applyAlignment="1" applyProtection="1">
      <alignment horizontal="center" vertical="center" wrapText="1"/>
      <protection hidden="1"/>
    </xf>
    <xf numFmtId="0" fontId="1" fillId="0" borderId="7" xfId="22" applyFont="1" applyBorder="1" applyAlignment="1" applyProtection="1">
      <alignment horizontal="right" vertical="center" wrapText="1"/>
      <protection hidden="1"/>
    </xf>
    <xf numFmtId="0" fontId="1" fillId="0" borderId="15" xfId="22" applyFont="1" applyBorder="1" applyAlignment="1" applyProtection="1">
      <alignment horizontal="right" wrapText="1"/>
      <protection hidden="1"/>
    </xf>
    <xf numFmtId="0" fontId="10" fillId="0" borderId="0" xfId="0" applyFont="1" applyFill="1" applyBorder="1" applyAlignment="1" applyProtection="1">
      <alignment horizontal="center" vertical="center" wrapText="1"/>
      <protection hidden="1"/>
    </xf>
    <xf numFmtId="0" fontId="7" fillId="0" borderId="19" xfId="0" applyFont="1" applyFill="1" applyBorder="1" applyAlignment="1" applyProtection="1">
      <alignment horizontal="center" vertical="top" wrapText="1"/>
      <protection hidden="1"/>
    </xf>
    <xf numFmtId="0" fontId="10" fillId="0" borderId="13" xfId="0" applyFont="1" applyFill="1" applyBorder="1" applyAlignment="1" applyProtection="1">
      <alignment vertical="center" wrapText="1"/>
      <protection hidden="1"/>
    </xf>
    <xf numFmtId="0" fontId="10" fillId="0" borderId="25" xfId="0" applyFont="1" applyFill="1" applyBorder="1" applyAlignment="1" applyProtection="1">
      <alignment vertical="center" wrapText="1"/>
      <protection hidden="1"/>
    </xf>
    <xf numFmtId="0" fontId="10" fillId="0" borderId="26" xfId="0" applyFont="1" applyFill="1" applyBorder="1" applyAlignment="1" applyProtection="1">
      <alignment vertical="center" wrapText="1"/>
      <protection hidden="1"/>
    </xf>
    <xf numFmtId="0" fontId="2" fillId="0" borderId="13" xfId="0" applyFont="1" applyFill="1" applyBorder="1" applyAlignment="1" applyProtection="1">
      <alignment horizontal="center" vertical="center" wrapText="1"/>
      <protection hidden="1"/>
    </xf>
    <xf numFmtId="0" fontId="2" fillId="0" borderId="25" xfId="0" applyFont="1" applyFill="1" applyBorder="1" applyAlignment="1" applyProtection="1">
      <alignment horizontal="center" vertical="center" wrapText="1"/>
      <protection hidden="1"/>
    </xf>
    <xf numFmtId="0" fontId="2" fillId="0" borderId="26" xfId="0" applyFont="1" applyFill="1" applyBorder="1" applyAlignment="1" applyProtection="1">
      <alignment horizontal="center" vertical="center" wrapText="1"/>
      <protection hidden="1"/>
    </xf>
    <xf numFmtId="0" fontId="6" fillId="0" borderId="11" xfId="0" applyFont="1" applyFill="1" applyBorder="1" applyAlignment="1" applyProtection="1">
      <alignment horizontal="center" vertical="center" wrapText="1"/>
      <protection hidden="1"/>
    </xf>
    <xf numFmtId="0" fontId="10" fillId="0" borderId="18" xfId="0" applyFont="1" applyFill="1" applyBorder="1" applyAlignment="1">
      <alignment horizontal="left" vertical="center" wrapText="1"/>
    </xf>
    <xf numFmtId="0" fontId="19" fillId="0" borderId="19" xfId="0" applyFont="1" applyFill="1" applyBorder="1" applyAlignment="1">
      <alignment horizontal="left" vertical="center" wrapText="1"/>
    </xf>
    <xf numFmtId="0" fontId="19" fillId="0" borderId="20" xfId="0" applyFont="1" applyFill="1" applyBorder="1" applyAlignment="1">
      <alignment horizontal="left" vertical="center" wrapText="1"/>
    </xf>
    <xf numFmtId="0" fontId="2" fillId="0" borderId="27"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28" xfId="0" applyFont="1" applyFill="1" applyBorder="1" applyAlignment="1">
      <alignment horizontal="left" vertical="center" wrapText="1"/>
    </xf>
    <xf numFmtId="0" fontId="2" fillId="0" borderId="29"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28"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2" fillId="0" borderId="30" xfId="0" applyFont="1" applyFill="1" applyBorder="1" applyAlignment="1">
      <alignment horizontal="left" vertical="center" wrapText="1"/>
    </xf>
    <xf numFmtId="0" fontId="2" fillId="0" borderId="31" xfId="0" applyFont="1" applyFill="1" applyBorder="1" applyAlignment="1">
      <alignment horizontal="left" vertical="center" wrapText="1"/>
    </xf>
    <xf numFmtId="0" fontId="2" fillId="0" borderId="32" xfId="0" applyFont="1" applyFill="1" applyBorder="1" applyAlignment="1">
      <alignment horizontal="left" vertical="center" wrapText="1"/>
    </xf>
    <xf numFmtId="0" fontId="10" fillId="0" borderId="13" xfId="0" applyFont="1" applyFill="1" applyBorder="1" applyAlignment="1">
      <alignment horizontal="left" vertical="center" wrapText="1"/>
    </xf>
    <xf numFmtId="0" fontId="19" fillId="0" borderId="25" xfId="0" applyFont="1" applyFill="1" applyBorder="1" applyAlignment="1">
      <alignment vertical="center"/>
    </xf>
    <xf numFmtId="0" fontId="19" fillId="0" borderId="26" xfId="0" applyFont="1" applyFill="1" applyBorder="1" applyAlignment="1">
      <alignment vertical="center"/>
    </xf>
    <xf numFmtId="0" fontId="3" fillId="0" borderId="5" xfId="0" applyFont="1" applyFill="1" applyBorder="1" applyAlignment="1">
      <alignment horizontal="left" vertical="center" wrapText="1" indent="1"/>
    </xf>
    <xf numFmtId="0" fontId="3" fillId="0" borderId="28" xfId="0" applyFont="1" applyFill="1" applyBorder="1" applyAlignment="1">
      <alignment horizontal="left" vertical="center" wrapText="1" indent="1"/>
    </xf>
    <xf numFmtId="0" fontId="3" fillId="0" borderId="29" xfId="0" applyFont="1" applyFill="1" applyBorder="1" applyAlignment="1">
      <alignment horizontal="left" vertical="center" wrapText="1" indent="1"/>
    </xf>
    <xf numFmtId="0" fontId="3" fillId="0" borderId="30" xfId="0" applyFont="1" applyFill="1" applyBorder="1" applyAlignment="1">
      <alignment horizontal="left" vertical="center" wrapText="1"/>
    </xf>
    <xf numFmtId="0" fontId="3" fillId="0" borderId="31" xfId="0" applyFont="1" applyFill="1" applyBorder="1" applyAlignment="1">
      <alignment horizontal="left" vertical="center" wrapText="1"/>
    </xf>
    <xf numFmtId="0" fontId="3" fillId="0" borderId="32" xfId="0" applyFont="1" applyFill="1" applyBorder="1" applyAlignment="1">
      <alignment horizontal="left" vertical="center" wrapText="1"/>
    </xf>
    <xf numFmtId="0" fontId="17" fillId="0" borderId="0" xfId="0" applyFont="1" applyFill="1" applyBorder="1" applyAlignment="1">
      <alignment vertical="center" wrapText="1"/>
    </xf>
    <xf numFmtId="0" fontId="17" fillId="0" borderId="0" xfId="0" applyFont="1" applyFill="1" applyAlignment="1">
      <alignment vertical="center"/>
    </xf>
    <xf numFmtId="0" fontId="8" fillId="0" borderId="0" xfId="0" applyFont="1" applyFill="1" applyBorder="1" applyAlignment="1">
      <alignment vertical="center" wrapText="1"/>
    </xf>
    <xf numFmtId="0" fontId="8" fillId="0" borderId="0" xfId="0" applyFont="1" applyFill="1" applyAlignment="1">
      <alignment vertical="center"/>
    </xf>
    <xf numFmtId="0" fontId="2" fillId="0" borderId="33" xfId="0" applyFont="1" applyFill="1" applyBorder="1" applyAlignment="1">
      <alignment horizontal="left" vertical="center" wrapText="1"/>
    </xf>
    <xf numFmtId="0" fontId="2" fillId="0" borderId="34"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25"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10" xfId="0" applyFont="1" applyFill="1" applyBorder="1" applyAlignment="1">
      <alignment vertical="center"/>
    </xf>
    <xf numFmtId="0" fontId="0" fillId="0" borderId="21" xfId="0" applyFont="1" applyFill="1" applyBorder="1" applyAlignment="1">
      <alignment vertical="center"/>
    </xf>
    <xf numFmtId="0" fontId="6" fillId="0" borderId="12" xfId="0" applyFont="1" applyFill="1" applyBorder="1" applyAlignment="1" applyProtection="1">
      <alignment horizontal="center" vertical="center" wrapText="1"/>
      <protection hidden="1"/>
    </xf>
    <xf numFmtId="0" fontId="2" fillId="0" borderId="12" xfId="0" applyFont="1" applyFill="1" applyBorder="1" applyAlignment="1" applyProtection="1">
      <alignment horizontal="center" vertical="center" wrapText="1"/>
      <protection hidden="1"/>
    </xf>
    <xf numFmtId="0" fontId="10" fillId="0" borderId="19" xfId="0" applyFont="1" applyFill="1" applyBorder="1" applyAlignment="1" applyProtection="1">
      <alignment horizontal="left" vertical="center" wrapText="1"/>
      <protection hidden="1"/>
    </xf>
    <xf numFmtId="0" fontId="3" fillId="0" borderId="30" xfId="0" applyFont="1" applyFill="1" applyBorder="1" applyAlignment="1">
      <alignment horizontal="left" vertical="center" wrapText="1" indent="1"/>
    </xf>
    <xf numFmtId="0" fontId="3" fillId="0" borderId="31" xfId="0" applyFont="1" applyFill="1" applyBorder="1" applyAlignment="1">
      <alignment horizontal="left" vertical="center" wrapText="1" indent="1"/>
    </xf>
    <xf numFmtId="0" fontId="3" fillId="0" borderId="32" xfId="0" applyFont="1" applyFill="1" applyBorder="1" applyAlignment="1">
      <alignment horizontal="left" vertical="center" wrapText="1" indent="1"/>
    </xf>
    <xf numFmtId="0" fontId="2" fillId="0" borderId="26" xfId="0" applyFont="1" applyFill="1" applyBorder="1" applyAlignment="1">
      <alignment horizontal="left" vertical="center" wrapText="1"/>
    </xf>
    <xf numFmtId="0" fontId="2" fillId="0" borderId="5" xfId="0" applyFont="1" applyFill="1" applyBorder="1" applyAlignment="1">
      <alignment horizontal="left" vertical="center" wrapText="1" indent="1"/>
    </xf>
    <xf numFmtId="0" fontId="2" fillId="0" borderId="28" xfId="0" applyFont="1" applyFill="1" applyBorder="1" applyAlignment="1">
      <alignment horizontal="left" vertical="center" wrapText="1" indent="1"/>
    </xf>
    <xf numFmtId="0" fontId="2" fillId="0" borderId="29" xfId="0" applyFont="1" applyFill="1" applyBorder="1" applyAlignment="1">
      <alignment horizontal="left" vertical="center" wrapText="1" indent="1"/>
    </xf>
    <xf numFmtId="0" fontId="7" fillId="0" borderId="0" xfId="0" applyFont="1" applyFill="1" applyBorder="1" applyAlignment="1" applyProtection="1">
      <alignment horizontal="center" vertical="top" wrapText="1"/>
      <protection hidden="1"/>
    </xf>
    <xf numFmtId="0" fontId="2" fillId="0" borderId="30" xfId="0" applyFont="1" applyFill="1" applyBorder="1" applyAlignment="1">
      <alignment horizontal="left" vertical="center" wrapText="1" indent="1"/>
    </xf>
    <xf numFmtId="0" fontId="2" fillId="0" borderId="31" xfId="0" applyFont="1" applyFill="1" applyBorder="1" applyAlignment="1">
      <alignment horizontal="left" vertical="center" wrapText="1" indent="1"/>
    </xf>
    <xf numFmtId="0" fontId="2" fillId="0" borderId="32" xfId="0" applyFont="1" applyFill="1" applyBorder="1" applyAlignment="1">
      <alignment horizontal="left" vertical="center" wrapText="1" indent="1"/>
    </xf>
    <xf numFmtId="0" fontId="2" fillId="0" borderId="22"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6" fillId="0" borderId="5" xfId="0" applyFont="1" applyFill="1" applyBorder="1" applyAlignment="1">
      <alignment horizontal="left" vertical="center" wrapText="1"/>
    </xf>
    <xf numFmtId="0" fontId="6" fillId="0" borderId="28"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10" fillId="0" borderId="12" xfId="0" applyFont="1" applyFill="1" applyBorder="1" applyAlignment="1" applyProtection="1">
      <alignment vertical="center" wrapText="1"/>
      <protection hidden="1"/>
    </xf>
    <xf numFmtId="0" fontId="10" fillId="0" borderId="0" xfId="0" applyFont="1" applyFill="1" applyBorder="1" applyAlignment="1">
      <alignment horizontal="center" vertical="center" wrapText="1"/>
    </xf>
    <xf numFmtId="0" fontId="7" fillId="0" borderId="0" xfId="0" applyFont="1" applyFill="1" applyBorder="1" applyAlignment="1">
      <alignment horizontal="center" vertical="top" wrapText="1"/>
    </xf>
    <xf numFmtId="0" fontId="2" fillId="0" borderId="12"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0" fillId="0" borderId="25" xfId="0" applyFont="1" applyFill="1" applyBorder="1" applyAlignment="1">
      <alignment vertical="center" wrapText="1"/>
    </xf>
    <xf numFmtId="0" fontId="0" fillId="0" borderId="26" xfId="0" applyFont="1" applyFill="1" applyBorder="1" applyAlignment="1">
      <alignment vertical="center" wrapText="1"/>
    </xf>
    <xf numFmtId="0" fontId="0" fillId="0" borderId="28" xfId="0" applyFont="1" applyFill="1" applyBorder="1" applyAlignment="1">
      <alignment/>
    </xf>
    <xf numFmtId="0" fontId="0" fillId="0" borderId="29" xfId="0" applyFont="1" applyFill="1" applyBorder="1" applyAlignment="1">
      <alignment/>
    </xf>
    <xf numFmtId="0" fontId="0" fillId="0" borderId="31" xfId="0" applyFont="1" applyFill="1" applyBorder="1" applyAlignment="1">
      <alignment/>
    </xf>
    <xf numFmtId="0" fontId="0" fillId="0" borderId="32" xfId="0" applyFont="1" applyFill="1" applyBorder="1" applyAlignment="1">
      <alignment/>
    </xf>
    <xf numFmtId="0" fontId="3" fillId="0" borderId="27"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30" xfId="0" applyFont="1" applyFill="1" applyBorder="1" applyAlignment="1">
      <alignment horizontal="left" vertical="center" wrapText="1"/>
    </xf>
    <xf numFmtId="0" fontId="3" fillId="0" borderId="31" xfId="0" applyFont="1" applyFill="1" applyBorder="1" applyAlignment="1">
      <alignment horizontal="left" vertical="center" wrapText="1"/>
    </xf>
    <xf numFmtId="0" fontId="1" fillId="0" borderId="8" xfId="0" applyFont="1" applyFill="1" applyBorder="1" applyAlignment="1">
      <alignment horizontal="left" vertical="center" wrapText="1"/>
    </xf>
    <xf numFmtId="0" fontId="1" fillId="0" borderId="8" xfId="0" applyFont="1" applyFill="1" applyBorder="1" applyAlignment="1">
      <alignment vertical="center" wrapText="1"/>
    </xf>
    <xf numFmtId="0" fontId="10" fillId="0" borderId="0" xfId="15"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3" fillId="0" borderId="5" xfId="0" applyFont="1" applyFill="1" applyBorder="1" applyAlignment="1">
      <alignment horizontal="left" vertical="center" wrapText="1"/>
    </xf>
    <xf numFmtId="0" fontId="3" fillId="0" borderId="28"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28"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25" xfId="0" applyFont="1" applyFill="1" applyBorder="1" applyAlignment="1">
      <alignment horizontal="left" vertical="center" wrapText="1"/>
    </xf>
    <xf numFmtId="0" fontId="0" fillId="0" borderId="25" xfId="0" applyFont="1" applyFill="1" applyBorder="1" applyAlignment="1">
      <alignment vertical="center" wrapText="1"/>
    </xf>
    <xf numFmtId="0" fontId="0" fillId="0" borderId="26" xfId="0" applyFont="1" applyFill="1" applyBorder="1" applyAlignment="1">
      <alignment vertical="center" wrapText="1"/>
    </xf>
    <xf numFmtId="0" fontId="2" fillId="0" borderId="12" xfId="0" applyFont="1" applyFill="1" applyBorder="1" applyAlignment="1">
      <alignment horizontal="center" vertical="center" wrapText="1"/>
    </xf>
    <xf numFmtId="49" fontId="6" fillId="0" borderId="12" xfId="0" applyNumberFormat="1" applyFont="1" applyFill="1" applyBorder="1" applyAlignment="1">
      <alignment horizontal="center" vertical="center" wrapText="1"/>
    </xf>
    <xf numFmtId="0" fontId="7" fillId="0" borderId="19" xfId="15" applyFont="1" applyFill="1" applyBorder="1" applyAlignment="1" applyProtection="1">
      <alignment horizontal="center" vertical="center"/>
      <protection hidden="1"/>
    </xf>
    <xf numFmtId="0" fontId="10" fillId="0" borderId="13" xfId="15" applyFont="1" applyFill="1" applyBorder="1" applyAlignment="1" applyProtection="1">
      <alignment horizontal="left" vertical="center"/>
      <protection hidden="1"/>
    </xf>
    <xf numFmtId="0" fontId="10" fillId="0" borderId="25" xfId="15" applyFont="1" applyFill="1" applyBorder="1" applyAlignment="1" applyProtection="1">
      <alignment horizontal="left" vertical="center"/>
      <protection hidden="1"/>
    </xf>
    <xf numFmtId="0" fontId="10" fillId="0" borderId="26" xfId="15" applyFont="1" applyFill="1" applyBorder="1" applyAlignment="1" applyProtection="1">
      <alignment horizontal="left" vertical="center"/>
      <protection hidden="1"/>
    </xf>
    <xf numFmtId="0" fontId="10" fillId="0" borderId="0" xfId="15" applyFont="1" applyAlignment="1">
      <alignment/>
      <protection/>
    </xf>
    <xf numFmtId="0" fontId="20" fillId="0" borderId="0" xfId="15" applyFont="1" applyBorder="1" applyAlignment="1">
      <alignment horizontal="justify" vertical="top" wrapText="1"/>
      <protection/>
    </xf>
    <xf numFmtId="0" fontId="20" fillId="0" borderId="0" xfId="15" applyFont="1" applyBorder="1" applyAlignment="1">
      <alignment horizontal="justify" vertical="top" wrapText="1"/>
      <protection/>
    </xf>
    <xf numFmtId="0" fontId="20" fillId="0" borderId="0" xfId="15" applyFont="1" applyBorder="1" applyAlignment="1">
      <alignment horizontal="justify" vertical="top" wrapText="1"/>
      <protection/>
    </xf>
    <xf numFmtId="0" fontId="20" fillId="0" borderId="0" xfId="15" applyFont="1" applyBorder="1" applyAlignment="1">
      <alignment horizontal="justify" vertical="top" wrapText="1"/>
      <protection/>
    </xf>
    <xf numFmtId="0" fontId="20" fillId="0" borderId="0" xfId="15" applyFont="1" applyBorder="1" applyAlignment="1">
      <alignment horizontal="justify" vertical="top" wrapText="1"/>
      <protection/>
    </xf>
    <xf numFmtId="0" fontId="20" fillId="0" borderId="0" xfId="15" applyFont="1" applyBorder="1" applyAlignment="1">
      <alignment horizontal="justify" vertical="top" wrapText="1"/>
      <protection/>
    </xf>
    <xf numFmtId="0" fontId="9" fillId="0" borderId="0" xfId="15" applyAlignment="1">
      <alignment/>
      <protection/>
    </xf>
  </cellXfs>
  <cellStyles count="9">
    <cellStyle name="Normal" xfId="0"/>
    <cellStyle name="Comma" xfId="16"/>
    <cellStyle name="Comma [0]" xfId="17"/>
    <cellStyle name="Currency" xfId="18"/>
    <cellStyle name="Currency [0]" xfId="19"/>
    <cellStyle name="Followed Hyperlink" xfId="20"/>
    <cellStyle name="Hyperlink" xfId="21"/>
    <cellStyle name="Normal_TFI-POD" xfId="22"/>
    <cellStyle name="Percent" xfId="23"/>
  </cellStyles>
  <dxfs count="2">
    <dxf>
      <font>
        <b/>
        <i val="0"/>
        <color auto="1"/>
      </font>
      <border>
        <left style="thin">
          <color rgb="FF000000"/>
        </left>
        <right style="thin">
          <color rgb="FF000000"/>
        </right>
        <top style="thin"/>
        <bottom style="thin">
          <color rgb="FF000000"/>
        </bottom>
      </border>
    </dxf>
    <dxf>
      <font>
        <color rgb="FFFFFFFF"/>
      </font>
      <fill>
        <patternFill patternType="solid">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xdr:row>
      <xdr:rowOff>95250</xdr:rowOff>
    </xdr:from>
    <xdr:to>
      <xdr:col>9</xdr:col>
      <xdr:colOff>523875</xdr:colOff>
      <xdr:row>81</xdr:row>
      <xdr:rowOff>66675</xdr:rowOff>
    </xdr:to>
    <xdr:sp>
      <xdr:nvSpPr>
        <xdr:cNvPr id="1" name="TextBox 1"/>
        <xdr:cNvSpPr txBox="1">
          <a:spLocks noChangeArrowheads="1"/>
        </xdr:cNvSpPr>
      </xdr:nvSpPr>
      <xdr:spPr>
        <a:xfrm>
          <a:off x="57150" y="619125"/>
          <a:ext cx="5953125" cy="126587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PETROKEMIJA  d.d.
U prva tri tromjesečja 2012. godine Petrokemija d.d. ostvarila je ukupne prihode 2.118,9  milijuna kuna i ukupne rashode od 2.257,5 milijuna kuna. Na razini prvih devet mjeseci ukupni prihodi manji su u odnosu na isto razdoblje 2011.g. 6,0%, a ukupni rashodi veći su za 5,5%. U strukturi gubitka 119,7 milijuna kuna ili 86% ostvareno je iz poslovnih aktivnosti, a 18,9 milijuna kuna ili 14% iz financijskog poslovanja. Pokazatelj EBITDA (dobit prije kamata, poreza i amortizacije) je negativan u iznosu od 44,4 milijuna kuna. 
U izvještajnom razdoblju ostvareni su 6,1% manji poslovni prihodi od istog razdoblja 2011. godine zbog manjeg ostvarenja prodaje. Ukupna prodaja gnojiva manja je 15,1% u odnosu na isto razdoblje prethodne godine, što ukazuje na rast prosječnih ostvarenih prodajnih cijena, ali na razini koja (u uvjetima vrlo jake konkurencije) nije mogla pokriti rast troškova.
Veće ostvarenje poslovnih rashoda u odnosu na isto razdoblje prethodne godine odraz je rasta ulaznih cijena sirovina, prije svega prirodnog plina. Prosječna ostvarena nabavna cijena plina u prva tri tromjesečja 2012. godine viša je 39,1% od istog razdoblja 2011. godine, a čak 78,5% u odnosu na usporedivo razdoblje 2010. godine (kumulativni rast). Tako visoki rast cijene osnovne sirovine, koja u izvještajnom razdoblju ima udjel u ukupnim rashodima od 56%, nije mogao biti pokriven mjerama povećanja prihoda i štednje, koje je poduzimala uprava Društva i to je dovelo do iskazivanja gubitka. Uz visoku cijenu plina, kao osnovni uzrok iskazivanja gubitka, sljedeći po važnosti je utjecaj smanjivanja količina proizvodnje i prodaje, što je utjecalo na rast fiksnih troškova po jedinici proizvoda, iako su ovi troškovi u masi ostvareni na nižoj razini od ostvarenja u istom razdoblju prethodne godine. U prvih devet mjeseci 2012. godine Petrokemija je, u odnosu na isto razdoblje prošle godine, ostvarila manju proizvodnju 18,1%, najvećim dijelom zbog tržišnih razloga, kako bi uravnotežila dinamiku zaliha i isporuka gnojiva na prihvatljivoj razini. 
Prirodni plin kao najvažnija sirovina nabavlja se na domaćem tržištu prema tzv „ruskoj formuli“ temeljenoj na cijeni naftnih derivata i cijeni plina izraženoj u USD. Petrokemija d.d. nije u razdoblju od rujna 2011. do rujna 2012. godine bila obuhvaćena Odlukom Vlade RH o najvišoj razini cijene plina za povlaštene potrošače, a u normativnom dijelu tržišta plina nije imala mogućnost istovremene kupnje od više dobavljača. Stoga je u svom financijskom rezultatu podnijela sav teret izrazitog rasta cijene prirodnog plina, što je imalo značajnog utjecaja na rast troškova i iskazivanje gubitka. Tijekom trećeg tromjesečja 2012. godine Petrokemija d.d. je na bazi odgovarajućih odluka Vlade RH, vezanih uz normativno definiranje tržišta plina u Republici Hrvatskoj, konačno bila u mogućnosti kupovati plin od više dobavljača. Količine plina dobavljene po nižoj cijeni od inozemnog dobavljača, djelomično su ublažile troškovni udar s kojim je Društvo bilo suočeno tijekom izvještajnog razdoblja. Nažalost, prethodna ugovorna ograničenja sprječavaju Društvo da značajnije količine nabavi na slobodnom tržištu, tako da se u trenutku sastavljanja ovih financijskih izvještaja nastavlja nabavka manjih količina prirodnog plina, koje ne mogu bitno utjecati na ukupan poslovni rezultat 2012.g.. Ocjenjuje se da je u trećem tromjesečju 2012. godine cijena plina bazirana na uljnoj formuli dosegla maksimum, tako da se u četvrtom tromjesečju očekuje blagi pad.
Zbog tržišnih razloga dio postrojenja je u zastoju od polovice 2009.g. i s tim problemom se ušlo i u zadnje tromjesečje 2012.g. Kriza izazvana neskladom ulazno-izlaznih cijena na tržištu čađe još uvijek je prisutna. Otvorenost Petrokemije d.d. kretanjima na svjetskom tržištu otvara značajne rizike mogućih cjenovnih i financijskih oscilacija i u nastavku 2012. godine. 
Uz vlastita obrtna sredstva, kratkoročne kredite banaka i dugoročne kredite HBOR-a, Petrokemija je izvor financiranja obrtnih sredstava jednim dijelom osigurala i izdavanjem komercijalnih zapisa na Zagrebačkoj burzi, putem Privredne banke Zagreb kao agenta i dilera programa. 
Na buduće kretanje financijskog rezultata Petrokemije d.d. utjecati će brojni činitelji. Osim cijene plina, koja se dominantno definira na domaćem tržištu, većina budućih rizika dolazi iz međunarodnog okruženja, a pretežito kroz:
1. Promjene cijena osnovnih sirovina na svjetskom tržištu (MAP, DAP, fosfat, kalijev klorid, sumpor),
2. Promjene razine potražnje i prodajnih cijena mineralnih gnojiva,
3. Kretanje cijena energenata - plina i lož ulja,
4. Kretanje cijena osnovnih poljoprivrednih kultura,
5. Tečaj USD i EUR-a prema domaćoj valuti,
6. Troškove financiranja i međuvalutarne odnose.
Krajem drugog tromjesečja Petrokemija d.d. je kupila 6.030 poslovnih udjela trgovačkog društva “Luka Šibenik”d.o.o. u vrijednosti 24.253.051 kuna, čime je Petrokemija d.d. postala vlasnik ukupno 79,72% udjela u ovom trgovačkom društvu.
Luka Šibenik je od strateškog interesa za poslovanje Petrokemije d.d. jer se većina sirovina iz prekomorskih zemalja doprema, a značajan dio izvoza gotovih proizvoda otprema putem morske luke u Šibeniku.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fin@petrokemija.hr" TargetMode="External" /><Relationship Id="rId2" Type="http://schemas.openxmlformats.org/officeDocument/2006/relationships/hyperlink" Target="http://www.petrokemija.hr/" TargetMode="External" /><Relationship Id="rId3" Type="http://schemas.openxmlformats.org/officeDocument/2006/relationships/hyperlink" Target="mailto:marina.maric@petrokemija.hr"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L63"/>
  <sheetViews>
    <sheetView tabSelected="1" view="pageBreakPreview" zoomScaleSheetLayoutView="100" workbookViewId="0" topLeftCell="A1">
      <selection activeCell="A1" sqref="A1:C1"/>
    </sheetView>
  </sheetViews>
  <sheetFormatPr defaultColWidth="9.140625" defaultRowHeight="12.75"/>
  <cols>
    <col min="1" max="1" width="9.140625" style="11" customWidth="1"/>
    <col min="2" max="2" width="13.00390625" style="11" customWidth="1"/>
    <col min="3" max="3" width="9.140625" style="11" customWidth="1"/>
    <col min="4" max="4" width="8.140625" style="11" customWidth="1"/>
    <col min="5" max="5" width="11.7109375" style="11" customWidth="1"/>
    <col min="6" max="6" width="7.7109375" style="11" customWidth="1"/>
    <col min="7" max="7" width="15.140625" style="11" customWidth="1"/>
    <col min="8" max="8" width="19.28125" style="11" customWidth="1"/>
    <col min="9" max="9" width="14.421875" style="11" customWidth="1"/>
    <col min="10" max="16384" width="9.140625" style="11" customWidth="1"/>
  </cols>
  <sheetData>
    <row r="1" spans="1:12" ht="15.75">
      <c r="A1" s="149" t="s">
        <v>213</v>
      </c>
      <c r="B1" s="150"/>
      <c r="C1" s="150"/>
      <c r="D1" s="72"/>
      <c r="E1" s="72"/>
      <c r="F1" s="72"/>
      <c r="G1" s="72"/>
      <c r="H1" s="72"/>
      <c r="I1" s="73"/>
      <c r="J1" s="10"/>
      <c r="K1" s="10"/>
      <c r="L1" s="10"/>
    </row>
    <row r="2" spans="1:12" ht="15">
      <c r="A2" s="182" t="s">
        <v>214</v>
      </c>
      <c r="B2" s="183"/>
      <c r="C2" s="183"/>
      <c r="D2" s="184"/>
      <c r="E2" s="124" t="s">
        <v>301</v>
      </c>
      <c r="F2" s="12"/>
      <c r="G2" s="13" t="s">
        <v>215</v>
      </c>
      <c r="H2" s="124" t="s">
        <v>303</v>
      </c>
      <c r="I2" s="74"/>
      <c r="J2" s="10"/>
      <c r="K2" s="10"/>
      <c r="L2" s="10"/>
    </row>
    <row r="3" spans="1:12" ht="12.75">
      <c r="A3" s="75"/>
      <c r="B3" s="14"/>
      <c r="C3" s="14"/>
      <c r="D3" s="14"/>
      <c r="E3" s="15"/>
      <c r="F3" s="15"/>
      <c r="G3" s="14"/>
      <c r="H3" s="14"/>
      <c r="I3" s="76"/>
      <c r="J3" s="10"/>
      <c r="K3" s="10"/>
      <c r="L3" s="10"/>
    </row>
    <row r="4" spans="1:12" ht="15">
      <c r="A4" s="185" t="s">
        <v>279</v>
      </c>
      <c r="B4" s="186"/>
      <c r="C4" s="186"/>
      <c r="D4" s="186"/>
      <c r="E4" s="186"/>
      <c r="F4" s="186"/>
      <c r="G4" s="186"/>
      <c r="H4" s="186"/>
      <c r="I4" s="187"/>
      <c r="J4" s="10"/>
      <c r="K4" s="10"/>
      <c r="L4" s="10"/>
    </row>
    <row r="5" spans="1:12" ht="12.75">
      <c r="A5" s="77"/>
      <c r="B5" s="17"/>
      <c r="C5" s="17"/>
      <c r="D5" s="17"/>
      <c r="E5" s="18"/>
      <c r="F5" s="78"/>
      <c r="G5" s="19"/>
      <c r="H5" s="20"/>
      <c r="I5" s="79"/>
      <c r="J5" s="10"/>
      <c r="K5" s="10"/>
      <c r="L5" s="10"/>
    </row>
    <row r="6" spans="1:12" ht="12.75">
      <c r="A6" s="162" t="s">
        <v>216</v>
      </c>
      <c r="B6" s="163"/>
      <c r="C6" s="171" t="s">
        <v>285</v>
      </c>
      <c r="D6" s="172"/>
      <c r="E6" s="30"/>
      <c r="F6" s="30"/>
      <c r="G6" s="30"/>
      <c r="H6" s="30"/>
      <c r="I6" s="80"/>
      <c r="J6" s="10"/>
      <c r="K6" s="10"/>
      <c r="L6" s="10"/>
    </row>
    <row r="7" spans="1:12" ht="12.75">
      <c r="A7" s="81"/>
      <c r="B7" s="23"/>
      <c r="C7" s="16"/>
      <c r="D7" s="16"/>
      <c r="E7" s="30"/>
      <c r="F7" s="30"/>
      <c r="G7" s="30"/>
      <c r="H7" s="30"/>
      <c r="I7" s="80"/>
      <c r="J7" s="10"/>
      <c r="K7" s="10"/>
      <c r="L7" s="10"/>
    </row>
    <row r="8" spans="1:12" ht="12.75">
      <c r="A8" s="188" t="s">
        <v>217</v>
      </c>
      <c r="B8" s="189"/>
      <c r="C8" s="171" t="s">
        <v>286</v>
      </c>
      <c r="D8" s="172"/>
      <c r="E8" s="30"/>
      <c r="F8" s="30"/>
      <c r="G8" s="30"/>
      <c r="H8" s="30"/>
      <c r="I8" s="82"/>
      <c r="J8" s="10"/>
      <c r="K8" s="10"/>
      <c r="L8" s="10"/>
    </row>
    <row r="9" spans="1:12" ht="12.75">
      <c r="A9" s="83"/>
      <c r="B9" s="46"/>
      <c r="C9" s="21"/>
      <c r="D9" s="27"/>
      <c r="E9" s="16"/>
      <c r="F9" s="16"/>
      <c r="G9" s="16"/>
      <c r="H9" s="16"/>
      <c r="I9" s="82"/>
      <c r="J9" s="10"/>
      <c r="K9" s="10"/>
      <c r="L9" s="10"/>
    </row>
    <row r="10" spans="1:12" ht="12.75">
      <c r="A10" s="157" t="s">
        <v>218</v>
      </c>
      <c r="B10" s="180"/>
      <c r="C10" s="171" t="s">
        <v>287</v>
      </c>
      <c r="D10" s="172"/>
      <c r="E10" s="16"/>
      <c r="F10" s="16"/>
      <c r="G10" s="16"/>
      <c r="H10" s="16"/>
      <c r="I10" s="82"/>
      <c r="J10" s="10"/>
      <c r="K10" s="10"/>
      <c r="L10" s="10"/>
    </row>
    <row r="11" spans="1:12" ht="12.75">
      <c r="A11" s="181"/>
      <c r="B11" s="180"/>
      <c r="C11" s="16"/>
      <c r="D11" s="16"/>
      <c r="E11" s="16"/>
      <c r="F11" s="16"/>
      <c r="G11" s="16"/>
      <c r="H11" s="16"/>
      <c r="I11" s="82"/>
      <c r="J11" s="10"/>
      <c r="K11" s="10"/>
      <c r="L11" s="10"/>
    </row>
    <row r="12" spans="1:12" ht="12.75">
      <c r="A12" s="162" t="s">
        <v>219</v>
      </c>
      <c r="B12" s="163"/>
      <c r="C12" s="168" t="s">
        <v>288</v>
      </c>
      <c r="D12" s="177"/>
      <c r="E12" s="177"/>
      <c r="F12" s="177"/>
      <c r="G12" s="177"/>
      <c r="H12" s="177"/>
      <c r="I12" s="165"/>
      <c r="J12" s="10"/>
      <c r="K12" s="10"/>
      <c r="L12" s="10"/>
    </row>
    <row r="13" spans="1:12" ht="12.75">
      <c r="A13" s="81"/>
      <c r="B13" s="23"/>
      <c r="C13" s="22"/>
      <c r="D13" s="16"/>
      <c r="E13" s="16"/>
      <c r="F13" s="16"/>
      <c r="G13" s="16"/>
      <c r="H13" s="16"/>
      <c r="I13" s="82"/>
      <c r="J13" s="10"/>
      <c r="K13" s="10"/>
      <c r="L13" s="10"/>
    </row>
    <row r="14" spans="1:12" ht="12.75">
      <c r="A14" s="162" t="s">
        <v>220</v>
      </c>
      <c r="B14" s="163"/>
      <c r="C14" s="178">
        <v>44320</v>
      </c>
      <c r="D14" s="179"/>
      <c r="E14" s="16"/>
      <c r="F14" s="168" t="s">
        <v>289</v>
      </c>
      <c r="G14" s="177"/>
      <c r="H14" s="177"/>
      <c r="I14" s="165"/>
      <c r="J14" s="10"/>
      <c r="K14" s="10"/>
      <c r="L14" s="10"/>
    </row>
    <row r="15" spans="1:12" ht="12.75">
      <c r="A15" s="81"/>
      <c r="B15" s="23"/>
      <c r="C15" s="16"/>
      <c r="D15" s="16"/>
      <c r="E15" s="16"/>
      <c r="F15" s="16"/>
      <c r="G15" s="16"/>
      <c r="H15" s="16"/>
      <c r="I15" s="82"/>
      <c r="J15" s="10"/>
      <c r="K15" s="10"/>
      <c r="L15" s="10"/>
    </row>
    <row r="16" spans="1:12" ht="12.75">
      <c r="A16" s="162" t="s">
        <v>221</v>
      </c>
      <c r="B16" s="163"/>
      <c r="C16" s="168" t="s">
        <v>290</v>
      </c>
      <c r="D16" s="177"/>
      <c r="E16" s="177"/>
      <c r="F16" s="177"/>
      <c r="G16" s="177"/>
      <c r="H16" s="177"/>
      <c r="I16" s="165"/>
      <c r="J16" s="10"/>
      <c r="K16" s="10"/>
      <c r="L16" s="10"/>
    </row>
    <row r="17" spans="1:12" ht="12.75">
      <c r="A17" s="81"/>
      <c r="B17" s="23"/>
      <c r="C17" s="16"/>
      <c r="D17" s="16"/>
      <c r="E17" s="16"/>
      <c r="F17" s="16"/>
      <c r="G17" s="16"/>
      <c r="H17" s="16"/>
      <c r="I17" s="82"/>
      <c r="J17" s="10"/>
      <c r="K17" s="10"/>
      <c r="L17" s="10"/>
    </row>
    <row r="18" spans="1:12" ht="12.75">
      <c r="A18" s="162" t="s">
        <v>222</v>
      </c>
      <c r="B18" s="163"/>
      <c r="C18" s="126" t="s">
        <v>291</v>
      </c>
      <c r="D18" s="127"/>
      <c r="E18" s="127"/>
      <c r="F18" s="127"/>
      <c r="G18" s="127"/>
      <c r="H18" s="127"/>
      <c r="I18" s="175"/>
      <c r="J18" s="10"/>
      <c r="K18" s="10"/>
      <c r="L18" s="10"/>
    </row>
    <row r="19" spans="1:12" ht="12.75">
      <c r="A19" s="81"/>
      <c r="B19" s="23"/>
      <c r="C19" s="22"/>
      <c r="D19" s="16"/>
      <c r="E19" s="16"/>
      <c r="F19" s="16"/>
      <c r="G19" s="16"/>
      <c r="H19" s="16"/>
      <c r="I19" s="82"/>
      <c r="J19" s="10"/>
      <c r="K19" s="10"/>
      <c r="L19" s="10"/>
    </row>
    <row r="20" spans="1:12" ht="12.75">
      <c r="A20" s="162" t="s">
        <v>223</v>
      </c>
      <c r="B20" s="163"/>
      <c r="C20" s="126" t="s">
        <v>292</v>
      </c>
      <c r="D20" s="127"/>
      <c r="E20" s="127"/>
      <c r="F20" s="127"/>
      <c r="G20" s="127"/>
      <c r="H20" s="127"/>
      <c r="I20" s="175"/>
      <c r="J20" s="10"/>
      <c r="K20" s="10"/>
      <c r="L20" s="10"/>
    </row>
    <row r="21" spans="1:12" ht="12.75">
      <c r="A21" s="81"/>
      <c r="B21" s="23"/>
      <c r="C21" s="22"/>
      <c r="D21" s="16"/>
      <c r="E21" s="16"/>
      <c r="F21" s="16"/>
      <c r="G21" s="16"/>
      <c r="H21" s="16"/>
      <c r="I21" s="82"/>
      <c r="J21" s="10"/>
      <c r="K21" s="10"/>
      <c r="L21" s="10"/>
    </row>
    <row r="22" spans="1:12" ht="12.75">
      <c r="A22" s="162" t="s">
        <v>224</v>
      </c>
      <c r="B22" s="163"/>
      <c r="C22" s="109">
        <v>220</v>
      </c>
      <c r="D22" s="168" t="s">
        <v>289</v>
      </c>
      <c r="E22" s="131"/>
      <c r="F22" s="132"/>
      <c r="G22" s="162"/>
      <c r="H22" s="176"/>
      <c r="I22" s="84"/>
      <c r="J22" s="10"/>
      <c r="K22" s="10"/>
      <c r="L22" s="10"/>
    </row>
    <row r="23" spans="1:12" ht="12.75">
      <c r="A23" s="81"/>
      <c r="B23" s="23"/>
      <c r="C23" s="16"/>
      <c r="D23" s="25"/>
      <c r="E23" s="25"/>
      <c r="F23" s="25"/>
      <c r="G23" s="25"/>
      <c r="H23" s="16"/>
      <c r="I23" s="82"/>
      <c r="J23" s="10"/>
      <c r="K23" s="10"/>
      <c r="L23" s="10"/>
    </row>
    <row r="24" spans="1:12" ht="12.75">
      <c r="A24" s="162" t="s">
        <v>225</v>
      </c>
      <c r="B24" s="163"/>
      <c r="C24" s="109">
        <v>3</v>
      </c>
      <c r="D24" s="168" t="s">
        <v>293</v>
      </c>
      <c r="E24" s="131"/>
      <c r="F24" s="131"/>
      <c r="G24" s="132"/>
      <c r="H24" s="47" t="s">
        <v>226</v>
      </c>
      <c r="I24" s="110">
        <v>2293</v>
      </c>
      <c r="J24" s="10"/>
      <c r="K24" s="10"/>
      <c r="L24" s="10"/>
    </row>
    <row r="25" spans="1:12" ht="12.75">
      <c r="A25" s="81"/>
      <c r="B25" s="23"/>
      <c r="C25" s="16"/>
      <c r="D25" s="25"/>
      <c r="E25" s="25"/>
      <c r="F25" s="25"/>
      <c r="G25" s="23"/>
      <c r="H25" s="23" t="s">
        <v>280</v>
      </c>
      <c r="I25" s="85"/>
      <c r="J25" s="10"/>
      <c r="K25" s="10"/>
      <c r="L25" s="10"/>
    </row>
    <row r="26" spans="1:12" ht="12.75">
      <c r="A26" s="162" t="s">
        <v>227</v>
      </c>
      <c r="B26" s="163"/>
      <c r="C26" s="111" t="s">
        <v>294</v>
      </c>
      <c r="D26" s="26"/>
      <c r="E26" s="86"/>
      <c r="F26" s="87"/>
      <c r="G26" s="125" t="s">
        <v>228</v>
      </c>
      <c r="H26" s="163"/>
      <c r="I26" s="112" t="s">
        <v>299</v>
      </c>
      <c r="J26" s="10"/>
      <c r="K26" s="10"/>
      <c r="L26" s="10"/>
    </row>
    <row r="27" spans="1:12" ht="12.75">
      <c r="A27" s="81"/>
      <c r="B27" s="23"/>
      <c r="C27" s="16"/>
      <c r="D27" s="87"/>
      <c r="E27" s="87"/>
      <c r="F27" s="87"/>
      <c r="G27" s="87"/>
      <c r="H27" s="16"/>
      <c r="I27" s="88"/>
      <c r="J27" s="10"/>
      <c r="K27" s="10"/>
      <c r="L27" s="10"/>
    </row>
    <row r="28" spans="1:12" ht="12.75">
      <c r="A28" s="140" t="s">
        <v>229</v>
      </c>
      <c r="B28" s="133"/>
      <c r="C28" s="134"/>
      <c r="D28" s="134"/>
      <c r="E28" s="135" t="s">
        <v>230</v>
      </c>
      <c r="F28" s="136"/>
      <c r="G28" s="136"/>
      <c r="H28" s="137" t="s">
        <v>231</v>
      </c>
      <c r="I28" s="138"/>
      <c r="J28" s="10"/>
      <c r="K28" s="10"/>
      <c r="L28" s="10"/>
    </row>
    <row r="29" spans="1:12" ht="12.75">
      <c r="A29" s="89"/>
      <c r="B29" s="86"/>
      <c r="C29" s="86"/>
      <c r="D29" s="27"/>
      <c r="E29" s="16"/>
      <c r="F29" s="16"/>
      <c r="G29" s="16"/>
      <c r="H29" s="28"/>
      <c r="I29" s="88"/>
      <c r="J29" s="10"/>
      <c r="K29" s="10"/>
      <c r="L29" s="10"/>
    </row>
    <row r="30" spans="1:12" ht="12.75">
      <c r="A30" s="141"/>
      <c r="B30" s="173"/>
      <c r="C30" s="173"/>
      <c r="D30" s="174"/>
      <c r="E30" s="141"/>
      <c r="F30" s="173"/>
      <c r="G30" s="173"/>
      <c r="H30" s="171"/>
      <c r="I30" s="172"/>
      <c r="J30" s="10"/>
      <c r="K30" s="10"/>
      <c r="L30" s="10"/>
    </row>
    <row r="31" spans="1:12" ht="12.75">
      <c r="A31" s="81"/>
      <c r="B31" s="23"/>
      <c r="C31" s="22"/>
      <c r="D31" s="142"/>
      <c r="E31" s="142"/>
      <c r="F31" s="142"/>
      <c r="G31" s="139"/>
      <c r="H31" s="16"/>
      <c r="I31" s="90"/>
      <c r="J31" s="10"/>
      <c r="K31" s="10"/>
      <c r="L31" s="10"/>
    </row>
    <row r="32" spans="1:12" ht="12.75">
      <c r="A32" s="141"/>
      <c r="B32" s="173"/>
      <c r="C32" s="173"/>
      <c r="D32" s="174"/>
      <c r="E32" s="141"/>
      <c r="F32" s="173"/>
      <c r="G32" s="173"/>
      <c r="H32" s="171"/>
      <c r="I32" s="172"/>
      <c r="J32" s="10"/>
      <c r="K32" s="10"/>
      <c r="L32" s="10"/>
    </row>
    <row r="33" spans="1:12" ht="12.75">
      <c r="A33" s="81"/>
      <c r="B33" s="23"/>
      <c r="C33" s="22"/>
      <c r="D33" s="29"/>
      <c r="E33" s="29"/>
      <c r="F33" s="29"/>
      <c r="G33" s="30"/>
      <c r="H33" s="16"/>
      <c r="I33" s="91"/>
      <c r="J33" s="10"/>
      <c r="K33" s="10"/>
      <c r="L33" s="10"/>
    </row>
    <row r="34" spans="1:12" ht="12.75">
      <c r="A34" s="141"/>
      <c r="B34" s="173"/>
      <c r="C34" s="173"/>
      <c r="D34" s="174"/>
      <c r="E34" s="141"/>
      <c r="F34" s="173"/>
      <c r="G34" s="173"/>
      <c r="H34" s="171"/>
      <c r="I34" s="172"/>
      <c r="J34" s="10"/>
      <c r="K34" s="10"/>
      <c r="L34" s="10"/>
    </row>
    <row r="35" spans="1:12" ht="12.75">
      <c r="A35" s="81"/>
      <c r="B35" s="23"/>
      <c r="C35" s="22"/>
      <c r="D35" s="29"/>
      <c r="E35" s="29"/>
      <c r="F35" s="29"/>
      <c r="G35" s="30"/>
      <c r="H35" s="16"/>
      <c r="I35" s="91"/>
      <c r="J35" s="10"/>
      <c r="K35" s="10"/>
      <c r="L35" s="10"/>
    </row>
    <row r="36" spans="1:12" ht="12.75">
      <c r="A36" s="141"/>
      <c r="B36" s="173"/>
      <c r="C36" s="173"/>
      <c r="D36" s="174"/>
      <c r="E36" s="141"/>
      <c r="F36" s="173"/>
      <c r="G36" s="173"/>
      <c r="H36" s="171"/>
      <c r="I36" s="172"/>
      <c r="J36" s="10"/>
      <c r="K36" s="10"/>
      <c r="L36" s="10"/>
    </row>
    <row r="37" spans="1:12" ht="12.75">
      <c r="A37" s="92"/>
      <c r="B37" s="31"/>
      <c r="C37" s="143"/>
      <c r="D37" s="144"/>
      <c r="E37" s="16"/>
      <c r="F37" s="143"/>
      <c r="G37" s="144"/>
      <c r="H37" s="16"/>
      <c r="I37" s="82"/>
      <c r="J37" s="10"/>
      <c r="K37" s="10"/>
      <c r="L37" s="10"/>
    </row>
    <row r="38" spans="1:12" ht="12.75">
      <c r="A38" s="141"/>
      <c r="B38" s="173"/>
      <c r="C38" s="173"/>
      <c r="D38" s="174"/>
      <c r="E38" s="141"/>
      <c r="F38" s="173"/>
      <c r="G38" s="173"/>
      <c r="H38" s="171"/>
      <c r="I38" s="172"/>
      <c r="J38" s="10"/>
      <c r="K38" s="10"/>
      <c r="L38" s="10"/>
    </row>
    <row r="39" spans="1:12" ht="12.75">
      <c r="A39" s="92"/>
      <c r="B39" s="31"/>
      <c r="C39" s="32"/>
      <c r="D39" s="33"/>
      <c r="E39" s="16"/>
      <c r="F39" s="32"/>
      <c r="G39" s="33"/>
      <c r="H39" s="16"/>
      <c r="I39" s="82"/>
      <c r="J39" s="10"/>
      <c r="K39" s="10"/>
      <c r="L39" s="10"/>
    </row>
    <row r="40" spans="1:12" ht="12.75">
      <c r="A40" s="141"/>
      <c r="B40" s="173"/>
      <c r="C40" s="173"/>
      <c r="D40" s="174"/>
      <c r="E40" s="141"/>
      <c r="F40" s="173"/>
      <c r="G40" s="173"/>
      <c r="H40" s="171"/>
      <c r="I40" s="172"/>
      <c r="J40" s="10"/>
      <c r="K40" s="10"/>
      <c r="L40" s="10"/>
    </row>
    <row r="41" spans="1:12" ht="12.75">
      <c r="A41" s="113"/>
      <c r="B41" s="34"/>
      <c r="C41" s="34"/>
      <c r="D41" s="34"/>
      <c r="E41" s="24"/>
      <c r="F41" s="114"/>
      <c r="G41" s="114"/>
      <c r="H41" s="115"/>
      <c r="I41" s="93"/>
      <c r="J41" s="10"/>
      <c r="K41" s="10"/>
      <c r="L41" s="10"/>
    </row>
    <row r="42" spans="1:12" ht="12.75">
      <c r="A42" s="92"/>
      <c r="B42" s="31"/>
      <c r="C42" s="32"/>
      <c r="D42" s="33"/>
      <c r="E42" s="16"/>
      <c r="F42" s="32"/>
      <c r="G42" s="33"/>
      <c r="H42" s="16"/>
      <c r="I42" s="82"/>
      <c r="J42" s="10"/>
      <c r="K42" s="10"/>
      <c r="L42" s="10"/>
    </row>
    <row r="43" spans="1:12" ht="12.75">
      <c r="A43" s="94"/>
      <c r="B43" s="35"/>
      <c r="C43" s="35"/>
      <c r="D43" s="21"/>
      <c r="E43" s="21"/>
      <c r="F43" s="35"/>
      <c r="G43" s="21"/>
      <c r="H43" s="21"/>
      <c r="I43" s="95"/>
      <c r="J43" s="10"/>
      <c r="K43" s="10"/>
      <c r="L43" s="10"/>
    </row>
    <row r="44" spans="1:12" ht="12.75">
      <c r="A44" s="157" t="s">
        <v>232</v>
      </c>
      <c r="B44" s="158"/>
      <c r="C44" s="171"/>
      <c r="D44" s="172"/>
      <c r="E44" s="27"/>
      <c r="F44" s="168"/>
      <c r="G44" s="173"/>
      <c r="H44" s="173"/>
      <c r="I44" s="174"/>
      <c r="J44" s="10"/>
      <c r="K44" s="10"/>
      <c r="L44" s="10"/>
    </row>
    <row r="45" spans="1:12" ht="12.75">
      <c r="A45" s="92"/>
      <c r="B45" s="31"/>
      <c r="C45" s="143"/>
      <c r="D45" s="144"/>
      <c r="E45" s="16"/>
      <c r="F45" s="143"/>
      <c r="G45" s="145"/>
      <c r="H45" s="36"/>
      <c r="I45" s="96"/>
      <c r="J45" s="10"/>
      <c r="K45" s="10"/>
      <c r="L45" s="10"/>
    </row>
    <row r="46" spans="1:12" ht="12.75">
      <c r="A46" s="157" t="s">
        <v>233</v>
      </c>
      <c r="B46" s="158"/>
      <c r="C46" s="168" t="s">
        <v>295</v>
      </c>
      <c r="D46" s="169"/>
      <c r="E46" s="169"/>
      <c r="F46" s="169"/>
      <c r="G46" s="169"/>
      <c r="H46" s="169"/>
      <c r="I46" s="170"/>
      <c r="J46" s="10"/>
      <c r="K46" s="10"/>
      <c r="L46" s="10"/>
    </row>
    <row r="47" spans="1:12" ht="12.75">
      <c r="A47" s="81"/>
      <c r="B47" s="23"/>
      <c r="C47" s="22" t="s">
        <v>234</v>
      </c>
      <c r="D47" s="16"/>
      <c r="E47" s="16"/>
      <c r="F47" s="16"/>
      <c r="G47" s="16"/>
      <c r="H47" s="16"/>
      <c r="I47" s="82"/>
      <c r="J47" s="10"/>
      <c r="K47" s="10"/>
      <c r="L47" s="10"/>
    </row>
    <row r="48" spans="1:12" ht="12.75">
      <c r="A48" s="157" t="s">
        <v>235</v>
      </c>
      <c r="B48" s="158"/>
      <c r="C48" s="164" t="s">
        <v>296</v>
      </c>
      <c r="D48" s="160"/>
      <c r="E48" s="161"/>
      <c r="F48" s="16"/>
      <c r="G48" s="47" t="s">
        <v>236</v>
      </c>
      <c r="H48" s="164" t="s">
        <v>297</v>
      </c>
      <c r="I48" s="161"/>
      <c r="J48" s="10"/>
      <c r="K48" s="10"/>
      <c r="L48" s="10"/>
    </row>
    <row r="49" spans="1:12" ht="12.75">
      <c r="A49" s="81"/>
      <c r="B49" s="23"/>
      <c r="C49" s="22"/>
      <c r="D49" s="16"/>
      <c r="E49" s="16"/>
      <c r="F49" s="16"/>
      <c r="G49" s="16"/>
      <c r="H49" s="16"/>
      <c r="I49" s="82"/>
      <c r="J49" s="10"/>
      <c r="K49" s="10"/>
      <c r="L49" s="10"/>
    </row>
    <row r="50" spans="1:12" ht="12.75">
      <c r="A50" s="157" t="s">
        <v>222</v>
      </c>
      <c r="B50" s="158"/>
      <c r="C50" s="159" t="s">
        <v>298</v>
      </c>
      <c r="D50" s="160"/>
      <c r="E50" s="160"/>
      <c r="F50" s="160"/>
      <c r="G50" s="160"/>
      <c r="H50" s="160"/>
      <c r="I50" s="161"/>
      <c r="J50" s="10"/>
      <c r="K50" s="10"/>
      <c r="L50" s="10"/>
    </row>
    <row r="51" spans="1:12" ht="12.75">
      <c r="A51" s="81"/>
      <c r="B51" s="23"/>
      <c r="C51" s="16"/>
      <c r="D51" s="16"/>
      <c r="E51" s="16"/>
      <c r="F51" s="16"/>
      <c r="G51" s="16"/>
      <c r="H51" s="16"/>
      <c r="I51" s="82"/>
      <c r="J51" s="10"/>
      <c r="K51" s="10"/>
      <c r="L51" s="10"/>
    </row>
    <row r="52" spans="1:12" ht="15" customHeight="1">
      <c r="A52" s="162" t="s">
        <v>237</v>
      </c>
      <c r="B52" s="163"/>
      <c r="C52" s="164" t="s">
        <v>302</v>
      </c>
      <c r="D52" s="160"/>
      <c r="E52" s="160"/>
      <c r="F52" s="160"/>
      <c r="G52" s="160"/>
      <c r="H52" s="160"/>
      <c r="I52" s="165"/>
      <c r="J52" s="10"/>
      <c r="K52" s="10"/>
      <c r="L52" s="10"/>
    </row>
    <row r="53" spans="1:12" ht="12.75">
      <c r="A53" s="97"/>
      <c r="B53" s="21"/>
      <c r="C53" s="151" t="s">
        <v>238</v>
      </c>
      <c r="D53" s="151"/>
      <c r="E53" s="151"/>
      <c r="F53" s="151"/>
      <c r="G53" s="151"/>
      <c r="H53" s="151"/>
      <c r="I53" s="98"/>
      <c r="J53" s="10"/>
      <c r="K53" s="10"/>
      <c r="L53" s="10"/>
    </row>
    <row r="54" spans="1:12" ht="12.75">
      <c r="A54" s="97"/>
      <c r="B54" s="21"/>
      <c r="C54" s="37"/>
      <c r="D54" s="37"/>
      <c r="E54" s="37"/>
      <c r="F54" s="37"/>
      <c r="G54" s="37"/>
      <c r="H54" s="37"/>
      <c r="I54" s="98"/>
      <c r="J54" s="10"/>
      <c r="K54" s="10"/>
      <c r="L54" s="10"/>
    </row>
    <row r="55" spans="1:12" ht="12.75">
      <c r="A55" s="97"/>
      <c r="B55" s="166" t="s">
        <v>239</v>
      </c>
      <c r="C55" s="167"/>
      <c r="D55" s="167"/>
      <c r="E55" s="167"/>
      <c r="F55" s="45"/>
      <c r="G55" s="45"/>
      <c r="H55" s="45"/>
      <c r="I55" s="99"/>
      <c r="J55" s="10"/>
      <c r="K55" s="10"/>
      <c r="L55" s="10"/>
    </row>
    <row r="56" spans="1:12" ht="12.75">
      <c r="A56" s="97"/>
      <c r="B56" s="146" t="s">
        <v>269</v>
      </c>
      <c r="C56" s="147"/>
      <c r="D56" s="147"/>
      <c r="E56" s="147"/>
      <c r="F56" s="147"/>
      <c r="G56" s="147"/>
      <c r="H56" s="147"/>
      <c r="I56" s="148"/>
      <c r="J56" s="10"/>
      <c r="K56" s="10"/>
      <c r="L56" s="10"/>
    </row>
    <row r="57" spans="1:12" ht="12.75">
      <c r="A57" s="97"/>
      <c r="B57" s="146" t="s">
        <v>270</v>
      </c>
      <c r="C57" s="147"/>
      <c r="D57" s="147"/>
      <c r="E57" s="147"/>
      <c r="F57" s="147"/>
      <c r="G57" s="147"/>
      <c r="H57" s="147"/>
      <c r="I57" s="99"/>
      <c r="J57" s="10"/>
      <c r="K57" s="10"/>
      <c r="L57" s="10"/>
    </row>
    <row r="58" spans="1:12" ht="12.75">
      <c r="A58" s="97"/>
      <c r="B58" s="146" t="s">
        <v>271</v>
      </c>
      <c r="C58" s="147"/>
      <c r="D58" s="147"/>
      <c r="E58" s="147"/>
      <c r="F58" s="147"/>
      <c r="G58" s="147"/>
      <c r="H58" s="147"/>
      <c r="I58" s="148"/>
      <c r="J58" s="10"/>
      <c r="K58" s="10"/>
      <c r="L58" s="10"/>
    </row>
    <row r="59" spans="1:12" ht="12.75">
      <c r="A59" s="97"/>
      <c r="B59" s="146" t="s">
        <v>272</v>
      </c>
      <c r="C59" s="147"/>
      <c r="D59" s="147"/>
      <c r="E59" s="147"/>
      <c r="F59" s="147"/>
      <c r="G59" s="147"/>
      <c r="H59" s="147"/>
      <c r="I59" s="148"/>
      <c r="J59" s="10"/>
      <c r="K59" s="10"/>
      <c r="L59" s="10"/>
    </row>
    <row r="60" spans="1:12" ht="12.75">
      <c r="A60" s="97"/>
      <c r="B60" s="100"/>
      <c r="C60" s="101"/>
      <c r="D60" s="101"/>
      <c r="E60" s="101"/>
      <c r="F60" s="101"/>
      <c r="G60" s="101"/>
      <c r="H60" s="101"/>
      <c r="I60" s="102"/>
      <c r="J60" s="10"/>
      <c r="K60" s="10"/>
      <c r="L60" s="10"/>
    </row>
    <row r="61" spans="1:12" ht="13.5" thickBot="1">
      <c r="A61" s="103" t="s">
        <v>240</v>
      </c>
      <c r="B61" s="16"/>
      <c r="C61" s="16"/>
      <c r="D61" s="16"/>
      <c r="E61" s="16"/>
      <c r="F61" s="16"/>
      <c r="G61" s="38"/>
      <c r="H61" s="39"/>
      <c r="I61" s="104"/>
      <c r="J61" s="10"/>
      <c r="K61" s="10"/>
      <c r="L61" s="10"/>
    </row>
    <row r="62" spans="1:12" ht="12.75">
      <c r="A62" s="77"/>
      <c r="B62" s="16"/>
      <c r="C62" s="16"/>
      <c r="D62" s="16"/>
      <c r="E62" s="21" t="s">
        <v>241</v>
      </c>
      <c r="F62" s="86"/>
      <c r="G62" s="152" t="s">
        <v>242</v>
      </c>
      <c r="H62" s="153"/>
      <c r="I62" s="154"/>
      <c r="J62" s="10"/>
      <c r="K62" s="10"/>
      <c r="L62" s="10"/>
    </row>
    <row r="63" spans="1:12" ht="12.75">
      <c r="A63" s="105"/>
      <c r="B63" s="106"/>
      <c r="C63" s="107"/>
      <c r="D63" s="107"/>
      <c r="E63" s="107"/>
      <c r="F63" s="107"/>
      <c r="G63" s="155"/>
      <c r="H63" s="156"/>
      <c r="I63" s="108"/>
      <c r="J63" s="10"/>
      <c r="K63" s="10"/>
      <c r="L63" s="10"/>
    </row>
  </sheetData>
  <sheetProtection/>
  <protectedRanges>
    <protectedRange sqref="E2 H2 C6:D6 C8:D8 C10:D10 C12:I12 C14:D14 F14:I14 C16:I16 C18:I18 C20:I20 C24:G24 C22:F22 C26 I26 I24 A30:I30 A32:I32 A34:D34" name="Range1"/>
  </protectedRanges>
  <mergeCells count="73">
    <mergeCell ref="A10:B11"/>
    <mergeCell ref="C10:D10"/>
    <mergeCell ref="A2:D2"/>
    <mergeCell ref="A4:I4"/>
    <mergeCell ref="A6:B6"/>
    <mergeCell ref="C6:D6"/>
    <mergeCell ref="A8:B8"/>
    <mergeCell ref="C8:D8"/>
    <mergeCell ref="A12:B12"/>
    <mergeCell ref="C12:I12"/>
    <mergeCell ref="A14:B14"/>
    <mergeCell ref="C14:D14"/>
    <mergeCell ref="F14:I14"/>
    <mergeCell ref="A16:B16"/>
    <mergeCell ref="C16:I16"/>
    <mergeCell ref="A18:B18"/>
    <mergeCell ref="C18:I18"/>
    <mergeCell ref="A20:B20"/>
    <mergeCell ref="C20:I20"/>
    <mergeCell ref="A22:B22"/>
    <mergeCell ref="D22:F22"/>
    <mergeCell ref="G22:H22"/>
    <mergeCell ref="A24:B24"/>
    <mergeCell ref="D24:G24"/>
    <mergeCell ref="A26:B26"/>
    <mergeCell ref="G26:H26"/>
    <mergeCell ref="A28:D28"/>
    <mergeCell ref="E28:G28"/>
    <mergeCell ref="H28:I28"/>
    <mergeCell ref="A30:D30"/>
    <mergeCell ref="E30:G30"/>
    <mergeCell ref="H30:I30"/>
    <mergeCell ref="D31:G31"/>
    <mergeCell ref="A32:D32"/>
    <mergeCell ref="E32:G32"/>
    <mergeCell ref="H32:I32"/>
    <mergeCell ref="A34:D34"/>
    <mergeCell ref="E34:G34"/>
    <mergeCell ref="H34:I34"/>
    <mergeCell ref="A36:D36"/>
    <mergeCell ref="E36:G36"/>
    <mergeCell ref="H36:I36"/>
    <mergeCell ref="C37:D37"/>
    <mergeCell ref="F37:G37"/>
    <mergeCell ref="A38:D38"/>
    <mergeCell ref="E38:G38"/>
    <mergeCell ref="H38:I38"/>
    <mergeCell ref="A40:D40"/>
    <mergeCell ref="E40:G40"/>
    <mergeCell ref="H40:I40"/>
    <mergeCell ref="A44:B44"/>
    <mergeCell ref="C44:D44"/>
    <mergeCell ref="F44:I44"/>
    <mergeCell ref="C45:D45"/>
    <mergeCell ref="F45:G45"/>
    <mergeCell ref="C46:I46"/>
    <mergeCell ref="A48:B48"/>
    <mergeCell ref="C48:E48"/>
    <mergeCell ref="H48:I48"/>
    <mergeCell ref="A1:C1"/>
    <mergeCell ref="C53:H53"/>
    <mergeCell ref="G62:I62"/>
    <mergeCell ref="G63:H63"/>
    <mergeCell ref="A50:B50"/>
    <mergeCell ref="C50:I50"/>
    <mergeCell ref="A52:B52"/>
    <mergeCell ref="C52:I52"/>
    <mergeCell ref="B55:E55"/>
    <mergeCell ref="A46:B46"/>
    <mergeCell ref="B56:I56"/>
    <mergeCell ref="B57:H57"/>
    <mergeCell ref="B58:I58"/>
    <mergeCell ref="B59:I59"/>
  </mergeCells>
  <conditionalFormatting sqref="H29">
    <cfRule type="cellIs" priority="1" dxfId="0" operator="equal" stopIfTrue="1">
      <formula>"DA"</formula>
    </cfRule>
  </conditionalFormatting>
  <conditionalFormatting sqref="H2">
    <cfRule type="cellIs" priority="2" dxfId="1" operator="lessThan" stopIfTrue="1">
      <formula>#REF!</formula>
    </cfRule>
  </conditionalFormatting>
  <hyperlinks>
    <hyperlink ref="C18" r:id="rId1" display="fin@petrokemija.hr"/>
    <hyperlink ref="C20" r:id="rId2" display="www.petrokemija.hr"/>
    <hyperlink ref="C50" r:id="rId3" display="marina.maric@petrokemija.hr"/>
  </hyperlinks>
  <printOptions/>
  <pageMargins left="0.75" right="0.75" top="1" bottom="1" header="0.5" footer="0.5"/>
  <pageSetup horizontalDpi="600" verticalDpi="600" orientation="portrait" paperSize="9" scale="77" r:id="rId4"/>
</worksheet>
</file>

<file path=xl/worksheets/sheet2.xml><?xml version="1.0" encoding="utf-8"?>
<worksheet xmlns="http://schemas.openxmlformats.org/spreadsheetml/2006/main" xmlns:r="http://schemas.openxmlformats.org/officeDocument/2006/relationships">
  <sheetPr codeName="Sheet2"/>
  <dimension ref="A1:K121"/>
  <sheetViews>
    <sheetView view="pageBreakPreview" zoomScaleSheetLayoutView="100" workbookViewId="0" topLeftCell="A85">
      <selection activeCell="A1" sqref="A1:K1"/>
    </sheetView>
  </sheetViews>
  <sheetFormatPr defaultColWidth="9.140625" defaultRowHeight="12.75"/>
  <cols>
    <col min="1" max="9" width="9.140625" style="48" customWidth="1"/>
    <col min="10" max="11" width="10.7109375" style="48" bestFit="1" customWidth="1"/>
    <col min="12" max="16384" width="9.140625" style="48" customWidth="1"/>
  </cols>
  <sheetData>
    <row r="1" spans="1:11" ht="21" customHeight="1">
      <c r="A1" s="190" t="s">
        <v>127</v>
      </c>
      <c r="B1" s="190"/>
      <c r="C1" s="190"/>
      <c r="D1" s="190"/>
      <c r="E1" s="190"/>
      <c r="F1" s="190"/>
      <c r="G1" s="190"/>
      <c r="H1" s="190"/>
      <c r="I1" s="190"/>
      <c r="J1" s="190"/>
      <c r="K1" s="190"/>
    </row>
    <row r="2" spans="1:11" ht="21.75" customHeight="1">
      <c r="A2" s="191" t="s">
        <v>304</v>
      </c>
      <c r="B2" s="191"/>
      <c r="C2" s="191"/>
      <c r="D2" s="191"/>
      <c r="E2" s="191"/>
      <c r="F2" s="191"/>
      <c r="G2" s="191"/>
      <c r="H2" s="191"/>
      <c r="I2" s="191"/>
      <c r="J2" s="191"/>
      <c r="K2" s="191"/>
    </row>
    <row r="3" spans="1:11" ht="15.75">
      <c r="A3" s="192" t="s">
        <v>300</v>
      </c>
      <c r="B3" s="193"/>
      <c r="C3" s="193"/>
      <c r="D3" s="193"/>
      <c r="E3" s="193"/>
      <c r="F3" s="193"/>
      <c r="G3" s="193"/>
      <c r="H3" s="193"/>
      <c r="I3" s="193"/>
      <c r="J3" s="193"/>
      <c r="K3" s="194"/>
    </row>
    <row r="4" spans="1:11" ht="22.5">
      <c r="A4" s="195" t="s">
        <v>39</v>
      </c>
      <c r="B4" s="196"/>
      <c r="C4" s="196"/>
      <c r="D4" s="196"/>
      <c r="E4" s="196"/>
      <c r="F4" s="196"/>
      <c r="G4" s="196"/>
      <c r="H4" s="197"/>
      <c r="I4" s="53" t="s">
        <v>243</v>
      </c>
      <c r="J4" s="54" t="s">
        <v>281</v>
      </c>
      <c r="K4" s="55" t="s">
        <v>282</v>
      </c>
    </row>
    <row r="5" spans="1:11" ht="12.75">
      <c r="A5" s="198">
        <v>1</v>
      </c>
      <c r="B5" s="198"/>
      <c r="C5" s="198"/>
      <c r="D5" s="198"/>
      <c r="E5" s="198"/>
      <c r="F5" s="198"/>
      <c r="G5" s="198"/>
      <c r="H5" s="198"/>
      <c r="I5" s="52">
        <v>2</v>
      </c>
      <c r="J5" s="51">
        <v>3</v>
      </c>
      <c r="K5" s="51">
        <v>4</v>
      </c>
    </row>
    <row r="6" spans="1:11" ht="15" customHeight="1">
      <c r="A6" s="199" t="s">
        <v>307</v>
      </c>
      <c r="B6" s="200"/>
      <c r="C6" s="200"/>
      <c r="D6" s="200"/>
      <c r="E6" s="200"/>
      <c r="F6" s="200"/>
      <c r="G6" s="200"/>
      <c r="H6" s="200"/>
      <c r="I6" s="200"/>
      <c r="J6" s="200"/>
      <c r="K6" s="201"/>
    </row>
    <row r="7" spans="1:11" ht="15" customHeight="1">
      <c r="A7" s="202" t="s">
        <v>40</v>
      </c>
      <c r="B7" s="203"/>
      <c r="C7" s="203"/>
      <c r="D7" s="203"/>
      <c r="E7" s="203"/>
      <c r="F7" s="203"/>
      <c r="G7" s="203"/>
      <c r="H7" s="204"/>
      <c r="I7" s="3">
        <v>1</v>
      </c>
      <c r="J7" s="6"/>
      <c r="K7" s="6"/>
    </row>
    <row r="8" spans="1:11" ht="12.75">
      <c r="A8" s="205" t="s">
        <v>10</v>
      </c>
      <c r="B8" s="206"/>
      <c r="C8" s="206"/>
      <c r="D8" s="206"/>
      <c r="E8" s="206"/>
      <c r="F8" s="206"/>
      <c r="G8" s="206"/>
      <c r="H8" s="207"/>
      <c r="I8" s="1">
        <v>2</v>
      </c>
      <c r="J8" s="116">
        <f>J9+J16+J26+J35+J39</f>
        <v>767561009</v>
      </c>
      <c r="K8" s="116">
        <f>K9+K16+K26+K35+K39</f>
        <v>758038020</v>
      </c>
    </row>
    <row r="9" spans="1:11" ht="12.75">
      <c r="A9" s="208" t="s">
        <v>170</v>
      </c>
      <c r="B9" s="209"/>
      <c r="C9" s="209"/>
      <c r="D9" s="209"/>
      <c r="E9" s="209"/>
      <c r="F9" s="209"/>
      <c r="G9" s="209"/>
      <c r="H9" s="210"/>
      <c r="I9" s="1">
        <v>3</v>
      </c>
      <c r="J9" s="116">
        <f>SUM(J10:J15)</f>
        <v>7666622</v>
      </c>
      <c r="K9" s="116">
        <f>SUM(K10:K15)</f>
        <v>7500747</v>
      </c>
    </row>
    <row r="10" spans="1:11" ht="12.75">
      <c r="A10" s="208" t="s">
        <v>88</v>
      </c>
      <c r="B10" s="209"/>
      <c r="C10" s="209"/>
      <c r="D10" s="209"/>
      <c r="E10" s="209"/>
      <c r="F10" s="209"/>
      <c r="G10" s="209"/>
      <c r="H10" s="210"/>
      <c r="I10" s="1">
        <v>4</v>
      </c>
      <c r="J10" s="7"/>
      <c r="K10" s="7"/>
    </row>
    <row r="11" spans="1:11" ht="12.75">
      <c r="A11" s="208" t="s">
        <v>11</v>
      </c>
      <c r="B11" s="209"/>
      <c r="C11" s="209"/>
      <c r="D11" s="209"/>
      <c r="E11" s="209"/>
      <c r="F11" s="209"/>
      <c r="G11" s="209"/>
      <c r="H11" s="210"/>
      <c r="I11" s="1">
        <v>5</v>
      </c>
      <c r="J11" s="7">
        <v>5691975</v>
      </c>
      <c r="K11" s="7">
        <v>4876672</v>
      </c>
    </row>
    <row r="12" spans="1:11" ht="12.75">
      <c r="A12" s="208" t="s">
        <v>89</v>
      </c>
      <c r="B12" s="209"/>
      <c r="C12" s="209"/>
      <c r="D12" s="209"/>
      <c r="E12" s="209"/>
      <c r="F12" s="209"/>
      <c r="G12" s="209"/>
      <c r="H12" s="210"/>
      <c r="I12" s="1">
        <v>6</v>
      </c>
      <c r="J12" s="7"/>
      <c r="K12" s="7"/>
    </row>
    <row r="13" spans="1:11" ht="12.75">
      <c r="A13" s="208" t="s">
        <v>173</v>
      </c>
      <c r="B13" s="209"/>
      <c r="C13" s="209"/>
      <c r="D13" s="209"/>
      <c r="E13" s="209"/>
      <c r="F13" s="209"/>
      <c r="G13" s="209"/>
      <c r="H13" s="210"/>
      <c r="I13" s="1">
        <v>7</v>
      </c>
      <c r="J13" s="7"/>
      <c r="K13" s="7"/>
    </row>
    <row r="14" spans="1:11" ht="12.75">
      <c r="A14" s="208" t="s">
        <v>174</v>
      </c>
      <c r="B14" s="209"/>
      <c r="C14" s="209"/>
      <c r="D14" s="209"/>
      <c r="E14" s="209"/>
      <c r="F14" s="209"/>
      <c r="G14" s="209"/>
      <c r="H14" s="210"/>
      <c r="I14" s="1">
        <v>8</v>
      </c>
      <c r="J14" s="7">
        <v>1974647</v>
      </c>
      <c r="K14" s="7">
        <v>2624075</v>
      </c>
    </row>
    <row r="15" spans="1:11" ht="12.75">
      <c r="A15" s="208" t="s">
        <v>175</v>
      </c>
      <c r="B15" s="209"/>
      <c r="C15" s="209"/>
      <c r="D15" s="209"/>
      <c r="E15" s="209"/>
      <c r="F15" s="209"/>
      <c r="G15" s="209"/>
      <c r="H15" s="210"/>
      <c r="I15" s="1">
        <v>9</v>
      </c>
      <c r="J15" s="7"/>
      <c r="K15" s="7"/>
    </row>
    <row r="16" spans="1:11" ht="12.75">
      <c r="A16" s="208" t="s">
        <v>171</v>
      </c>
      <c r="B16" s="209"/>
      <c r="C16" s="209"/>
      <c r="D16" s="209"/>
      <c r="E16" s="209"/>
      <c r="F16" s="209"/>
      <c r="G16" s="209"/>
      <c r="H16" s="210"/>
      <c r="I16" s="1">
        <v>10</v>
      </c>
      <c r="J16" s="116">
        <f>SUM(J17:J25)</f>
        <v>737831972</v>
      </c>
      <c r="K16" s="116">
        <f>SUM(K17:K25)</f>
        <v>702603896</v>
      </c>
    </row>
    <row r="17" spans="1:11" ht="12.75">
      <c r="A17" s="208" t="s">
        <v>176</v>
      </c>
      <c r="B17" s="209"/>
      <c r="C17" s="209"/>
      <c r="D17" s="209"/>
      <c r="E17" s="209"/>
      <c r="F17" s="209"/>
      <c r="G17" s="209"/>
      <c r="H17" s="210"/>
      <c r="I17" s="1">
        <v>11</v>
      </c>
      <c r="J17" s="7">
        <v>49411756</v>
      </c>
      <c r="K17" s="7">
        <v>49482152</v>
      </c>
    </row>
    <row r="18" spans="1:11" ht="12.75">
      <c r="A18" s="208" t="s">
        <v>212</v>
      </c>
      <c r="B18" s="209"/>
      <c r="C18" s="209"/>
      <c r="D18" s="209"/>
      <c r="E18" s="209"/>
      <c r="F18" s="209"/>
      <c r="G18" s="209"/>
      <c r="H18" s="210"/>
      <c r="I18" s="1">
        <v>12</v>
      </c>
      <c r="J18" s="7">
        <v>303807515</v>
      </c>
      <c r="K18" s="7">
        <v>288114211</v>
      </c>
    </row>
    <row r="19" spans="1:11" ht="12.75">
      <c r="A19" s="208" t="s">
        <v>177</v>
      </c>
      <c r="B19" s="209"/>
      <c r="C19" s="209"/>
      <c r="D19" s="209"/>
      <c r="E19" s="209"/>
      <c r="F19" s="209"/>
      <c r="G19" s="209"/>
      <c r="H19" s="210"/>
      <c r="I19" s="1">
        <v>13</v>
      </c>
      <c r="J19" s="7">
        <v>354706148</v>
      </c>
      <c r="K19" s="7">
        <v>310834268</v>
      </c>
    </row>
    <row r="20" spans="1:11" ht="12.75">
      <c r="A20" s="208" t="s">
        <v>21</v>
      </c>
      <c r="B20" s="209"/>
      <c r="C20" s="209"/>
      <c r="D20" s="209"/>
      <c r="E20" s="209"/>
      <c r="F20" s="209"/>
      <c r="G20" s="209"/>
      <c r="H20" s="210"/>
      <c r="I20" s="1">
        <v>14</v>
      </c>
      <c r="J20" s="7">
        <v>12502844</v>
      </c>
      <c r="K20" s="7">
        <v>16507736</v>
      </c>
    </row>
    <row r="21" spans="1:11" ht="12.75">
      <c r="A21" s="208" t="s">
        <v>22</v>
      </c>
      <c r="B21" s="209"/>
      <c r="C21" s="209"/>
      <c r="D21" s="209"/>
      <c r="E21" s="209"/>
      <c r="F21" s="209"/>
      <c r="G21" s="209"/>
      <c r="H21" s="210"/>
      <c r="I21" s="1">
        <v>15</v>
      </c>
      <c r="J21" s="7"/>
      <c r="K21" s="7"/>
    </row>
    <row r="22" spans="1:11" ht="12.75">
      <c r="A22" s="208" t="s">
        <v>48</v>
      </c>
      <c r="B22" s="209"/>
      <c r="C22" s="209"/>
      <c r="D22" s="209"/>
      <c r="E22" s="209"/>
      <c r="F22" s="209"/>
      <c r="G22" s="209"/>
      <c r="H22" s="210"/>
      <c r="I22" s="1">
        <v>16</v>
      </c>
      <c r="J22" s="7">
        <v>3081885</v>
      </c>
      <c r="K22" s="7">
        <v>3583492</v>
      </c>
    </row>
    <row r="23" spans="1:11" ht="12.75">
      <c r="A23" s="208" t="s">
        <v>49</v>
      </c>
      <c r="B23" s="209"/>
      <c r="C23" s="209"/>
      <c r="D23" s="209"/>
      <c r="E23" s="209"/>
      <c r="F23" s="209"/>
      <c r="G23" s="209"/>
      <c r="H23" s="210"/>
      <c r="I23" s="1">
        <v>17</v>
      </c>
      <c r="J23" s="7">
        <v>13828059</v>
      </c>
      <c r="K23" s="7">
        <v>33583562</v>
      </c>
    </row>
    <row r="24" spans="1:11" ht="12.75">
      <c r="A24" s="208" t="s">
        <v>50</v>
      </c>
      <c r="B24" s="209"/>
      <c r="C24" s="209"/>
      <c r="D24" s="209"/>
      <c r="E24" s="209"/>
      <c r="F24" s="209"/>
      <c r="G24" s="209"/>
      <c r="H24" s="210"/>
      <c r="I24" s="1">
        <v>18</v>
      </c>
      <c r="J24" s="7">
        <v>493765</v>
      </c>
      <c r="K24" s="7">
        <v>498475</v>
      </c>
    </row>
    <row r="25" spans="1:11" ht="12.75">
      <c r="A25" s="208" t="s">
        <v>51</v>
      </c>
      <c r="B25" s="209"/>
      <c r="C25" s="209"/>
      <c r="D25" s="209"/>
      <c r="E25" s="209"/>
      <c r="F25" s="209"/>
      <c r="G25" s="209"/>
      <c r="H25" s="210"/>
      <c r="I25" s="1">
        <v>19</v>
      </c>
      <c r="J25" s="7"/>
      <c r="K25" s="7"/>
    </row>
    <row r="26" spans="1:11" ht="12.75">
      <c r="A26" s="208" t="s">
        <v>155</v>
      </c>
      <c r="B26" s="209"/>
      <c r="C26" s="209"/>
      <c r="D26" s="209"/>
      <c r="E26" s="209"/>
      <c r="F26" s="209"/>
      <c r="G26" s="209"/>
      <c r="H26" s="210"/>
      <c r="I26" s="1">
        <v>20</v>
      </c>
      <c r="J26" s="116">
        <f>SUM(J27:J34)</f>
        <v>22062415</v>
      </c>
      <c r="K26" s="116">
        <f>SUM(K27:K34)</f>
        <v>47174932</v>
      </c>
    </row>
    <row r="27" spans="1:11" ht="12.75">
      <c r="A27" s="208" t="s">
        <v>52</v>
      </c>
      <c r="B27" s="209"/>
      <c r="C27" s="209"/>
      <c r="D27" s="209"/>
      <c r="E27" s="209"/>
      <c r="F27" s="209"/>
      <c r="G27" s="209"/>
      <c r="H27" s="210"/>
      <c r="I27" s="1">
        <v>21</v>
      </c>
      <c r="J27" s="7">
        <v>7770691</v>
      </c>
      <c r="K27" s="7">
        <v>35568724</v>
      </c>
    </row>
    <row r="28" spans="1:11" ht="12.75">
      <c r="A28" s="208" t="s">
        <v>53</v>
      </c>
      <c r="B28" s="209"/>
      <c r="C28" s="209"/>
      <c r="D28" s="209"/>
      <c r="E28" s="209"/>
      <c r="F28" s="209"/>
      <c r="G28" s="209"/>
      <c r="H28" s="210"/>
      <c r="I28" s="1">
        <v>22</v>
      </c>
      <c r="J28" s="7"/>
      <c r="K28" s="7"/>
    </row>
    <row r="29" spans="1:11" ht="12.75">
      <c r="A29" s="208" t="s">
        <v>54</v>
      </c>
      <c r="B29" s="209"/>
      <c r="C29" s="209"/>
      <c r="D29" s="209"/>
      <c r="E29" s="209"/>
      <c r="F29" s="209"/>
      <c r="G29" s="209"/>
      <c r="H29" s="210"/>
      <c r="I29" s="1">
        <v>23</v>
      </c>
      <c r="J29" s="7">
        <v>10766762</v>
      </c>
      <c r="K29" s="7">
        <v>11606208</v>
      </c>
    </row>
    <row r="30" spans="1:11" ht="12.75">
      <c r="A30" s="208" t="s">
        <v>59</v>
      </c>
      <c r="B30" s="209"/>
      <c r="C30" s="209"/>
      <c r="D30" s="209"/>
      <c r="E30" s="209"/>
      <c r="F30" s="209"/>
      <c r="G30" s="209"/>
      <c r="H30" s="210"/>
      <c r="I30" s="1">
        <v>24</v>
      </c>
      <c r="J30" s="7"/>
      <c r="K30" s="7"/>
    </row>
    <row r="31" spans="1:11" ht="12.75">
      <c r="A31" s="208" t="s">
        <v>60</v>
      </c>
      <c r="B31" s="209"/>
      <c r="C31" s="209"/>
      <c r="D31" s="209"/>
      <c r="E31" s="209"/>
      <c r="F31" s="209"/>
      <c r="G31" s="209"/>
      <c r="H31" s="210"/>
      <c r="I31" s="1">
        <v>25</v>
      </c>
      <c r="J31" s="7"/>
      <c r="K31" s="7"/>
    </row>
    <row r="32" spans="1:11" ht="12.75">
      <c r="A32" s="208" t="s">
        <v>61</v>
      </c>
      <c r="B32" s="209"/>
      <c r="C32" s="209"/>
      <c r="D32" s="209"/>
      <c r="E32" s="209"/>
      <c r="F32" s="209"/>
      <c r="G32" s="209"/>
      <c r="H32" s="210"/>
      <c r="I32" s="1">
        <v>26</v>
      </c>
      <c r="J32" s="7"/>
      <c r="K32" s="7"/>
    </row>
    <row r="33" spans="1:11" ht="12.75">
      <c r="A33" s="208" t="s">
        <v>55</v>
      </c>
      <c r="B33" s="209"/>
      <c r="C33" s="209"/>
      <c r="D33" s="209"/>
      <c r="E33" s="209"/>
      <c r="F33" s="209"/>
      <c r="G33" s="209"/>
      <c r="H33" s="210"/>
      <c r="I33" s="1">
        <v>27</v>
      </c>
      <c r="J33" s="7"/>
      <c r="K33" s="7"/>
    </row>
    <row r="34" spans="1:11" ht="12.75">
      <c r="A34" s="208" t="s">
        <v>148</v>
      </c>
      <c r="B34" s="209"/>
      <c r="C34" s="209"/>
      <c r="D34" s="209"/>
      <c r="E34" s="209"/>
      <c r="F34" s="209"/>
      <c r="G34" s="209"/>
      <c r="H34" s="210"/>
      <c r="I34" s="1">
        <v>28</v>
      </c>
      <c r="J34" s="7">
        <v>3524962</v>
      </c>
      <c r="K34" s="7"/>
    </row>
    <row r="35" spans="1:11" ht="12.75">
      <c r="A35" s="208" t="s">
        <v>149</v>
      </c>
      <c r="B35" s="209"/>
      <c r="C35" s="209"/>
      <c r="D35" s="209"/>
      <c r="E35" s="209"/>
      <c r="F35" s="209"/>
      <c r="G35" s="209"/>
      <c r="H35" s="210"/>
      <c r="I35" s="1">
        <v>29</v>
      </c>
      <c r="J35" s="116">
        <f>SUM(J36:J38)</f>
        <v>0</v>
      </c>
      <c r="K35" s="116">
        <f>SUM(K36:K38)</f>
        <v>758445</v>
      </c>
    </row>
    <row r="36" spans="1:11" ht="12.75">
      <c r="A36" s="208" t="s">
        <v>56</v>
      </c>
      <c r="B36" s="209"/>
      <c r="C36" s="209"/>
      <c r="D36" s="209"/>
      <c r="E36" s="209"/>
      <c r="F36" s="209"/>
      <c r="G36" s="209"/>
      <c r="H36" s="210"/>
      <c r="I36" s="1">
        <v>30</v>
      </c>
      <c r="J36" s="7"/>
      <c r="K36" s="7"/>
    </row>
    <row r="37" spans="1:11" ht="12.75">
      <c r="A37" s="208" t="s">
        <v>57</v>
      </c>
      <c r="B37" s="209"/>
      <c r="C37" s="209"/>
      <c r="D37" s="209"/>
      <c r="E37" s="209"/>
      <c r="F37" s="209"/>
      <c r="G37" s="209"/>
      <c r="H37" s="210"/>
      <c r="I37" s="1">
        <v>31</v>
      </c>
      <c r="J37" s="7"/>
      <c r="K37" s="7"/>
    </row>
    <row r="38" spans="1:11" ht="12.75">
      <c r="A38" s="208" t="s">
        <v>58</v>
      </c>
      <c r="B38" s="209"/>
      <c r="C38" s="209"/>
      <c r="D38" s="209"/>
      <c r="E38" s="209"/>
      <c r="F38" s="209"/>
      <c r="G38" s="209"/>
      <c r="H38" s="210"/>
      <c r="I38" s="1">
        <v>32</v>
      </c>
      <c r="J38" s="7"/>
      <c r="K38" s="7">
        <v>758445</v>
      </c>
    </row>
    <row r="39" spans="1:11" ht="12.75">
      <c r="A39" s="208" t="s">
        <v>150</v>
      </c>
      <c r="B39" s="209"/>
      <c r="C39" s="209"/>
      <c r="D39" s="209"/>
      <c r="E39" s="209"/>
      <c r="F39" s="209"/>
      <c r="G39" s="209"/>
      <c r="H39" s="210"/>
      <c r="I39" s="1">
        <v>33</v>
      </c>
      <c r="J39" s="7"/>
      <c r="K39" s="7"/>
    </row>
    <row r="40" spans="1:11" ht="12.75">
      <c r="A40" s="205" t="s">
        <v>205</v>
      </c>
      <c r="B40" s="206"/>
      <c r="C40" s="206"/>
      <c r="D40" s="206"/>
      <c r="E40" s="206"/>
      <c r="F40" s="206"/>
      <c r="G40" s="206"/>
      <c r="H40" s="207"/>
      <c r="I40" s="1">
        <v>34</v>
      </c>
      <c r="J40" s="116">
        <f>J41+J49+J56+J64</f>
        <v>876527328</v>
      </c>
      <c r="K40" s="116">
        <f>K41+K49+K56+K64</f>
        <v>948697867</v>
      </c>
    </row>
    <row r="41" spans="1:11" ht="12.75">
      <c r="A41" s="208" t="s">
        <v>76</v>
      </c>
      <c r="B41" s="209"/>
      <c r="C41" s="209"/>
      <c r="D41" s="209"/>
      <c r="E41" s="209"/>
      <c r="F41" s="209"/>
      <c r="G41" s="209"/>
      <c r="H41" s="210"/>
      <c r="I41" s="1">
        <v>35</v>
      </c>
      <c r="J41" s="116">
        <f>SUM(J42:J48)</f>
        <v>653760359</v>
      </c>
      <c r="K41" s="116">
        <f>SUM(K42:K48)</f>
        <v>714630156</v>
      </c>
    </row>
    <row r="42" spans="1:11" ht="12.75">
      <c r="A42" s="208" t="s">
        <v>91</v>
      </c>
      <c r="B42" s="209"/>
      <c r="C42" s="209"/>
      <c r="D42" s="209"/>
      <c r="E42" s="209"/>
      <c r="F42" s="209"/>
      <c r="G42" s="209"/>
      <c r="H42" s="210"/>
      <c r="I42" s="1">
        <v>36</v>
      </c>
      <c r="J42" s="7">
        <v>307535935</v>
      </c>
      <c r="K42" s="7">
        <v>304634426</v>
      </c>
    </row>
    <row r="43" spans="1:11" ht="12.75">
      <c r="A43" s="208" t="s">
        <v>92</v>
      </c>
      <c r="B43" s="209"/>
      <c r="C43" s="209"/>
      <c r="D43" s="209"/>
      <c r="E43" s="209"/>
      <c r="F43" s="209"/>
      <c r="G43" s="209"/>
      <c r="H43" s="210"/>
      <c r="I43" s="1">
        <v>37</v>
      </c>
      <c r="J43" s="7">
        <v>41135157</v>
      </c>
      <c r="K43" s="7">
        <v>70417582</v>
      </c>
    </row>
    <row r="44" spans="1:11" ht="12.75">
      <c r="A44" s="208" t="s">
        <v>62</v>
      </c>
      <c r="B44" s="209"/>
      <c r="C44" s="209"/>
      <c r="D44" s="209"/>
      <c r="E44" s="209"/>
      <c r="F44" s="209"/>
      <c r="G44" s="209"/>
      <c r="H44" s="210"/>
      <c r="I44" s="1">
        <v>38</v>
      </c>
      <c r="J44" s="7">
        <v>300391370</v>
      </c>
      <c r="K44" s="7">
        <v>328680445</v>
      </c>
    </row>
    <row r="45" spans="1:11" ht="12.75">
      <c r="A45" s="208" t="s">
        <v>63</v>
      </c>
      <c r="B45" s="209"/>
      <c r="C45" s="209"/>
      <c r="D45" s="209"/>
      <c r="E45" s="209"/>
      <c r="F45" s="209"/>
      <c r="G45" s="209"/>
      <c r="H45" s="210"/>
      <c r="I45" s="1">
        <v>39</v>
      </c>
      <c r="J45" s="7">
        <v>4261657</v>
      </c>
      <c r="K45" s="7">
        <v>9907964</v>
      </c>
    </row>
    <row r="46" spans="1:11" ht="12.75">
      <c r="A46" s="208" t="s">
        <v>64</v>
      </c>
      <c r="B46" s="209"/>
      <c r="C46" s="209"/>
      <c r="D46" s="209"/>
      <c r="E46" s="209"/>
      <c r="F46" s="209"/>
      <c r="G46" s="209"/>
      <c r="H46" s="210"/>
      <c r="I46" s="1">
        <v>40</v>
      </c>
      <c r="J46" s="7">
        <v>436240</v>
      </c>
      <c r="K46" s="7">
        <v>989739</v>
      </c>
    </row>
    <row r="47" spans="1:11" ht="12.75">
      <c r="A47" s="208" t="s">
        <v>65</v>
      </c>
      <c r="B47" s="209"/>
      <c r="C47" s="209"/>
      <c r="D47" s="209"/>
      <c r="E47" s="209"/>
      <c r="F47" s="209"/>
      <c r="G47" s="209"/>
      <c r="H47" s="210"/>
      <c r="I47" s="1">
        <v>41</v>
      </c>
      <c r="J47" s="7"/>
      <c r="K47" s="7"/>
    </row>
    <row r="48" spans="1:11" ht="12.75">
      <c r="A48" s="208" t="s">
        <v>66</v>
      </c>
      <c r="B48" s="209"/>
      <c r="C48" s="209"/>
      <c r="D48" s="209"/>
      <c r="E48" s="209"/>
      <c r="F48" s="209"/>
      <c r="G48" s="209"/>
      <c r="H48" s="210"/>
      <c r="I48" s="1">
        <v>42</v>
      </c>
      <c r="J48" s="7"/>
      <c r="K48" s="7"/>
    </row>
    <row r="49" spans="1:11" ht="12.75">
      <c r="A49" s="208" t="s">
        <v>77</v>
      </c>
      <c r="B49" s="209"/>
      <c r="C49" s="209"/>
      <c r="D49" s="209"/>
      <c r="E49" s="209"/>
      <c r="F49" s="209"/>
      <c r="G49" s="209"/>
      <c r="H49" s="210"/>
      <c r="I49" s="1">
        <v>43</v>
      </c>
      <c r="J49" s="116">
        <f>SUM(J50:J55)</f>
        <v>195200328</v>
      </c>
      <c r="K49" s="116">
        <f>SUM(K50:K55)</f>
        <v>175105225</v>
      </c>
    </row>
    <row r="50" spans="1:11" ht="12.75">
      <c r="A50" s="208" t="s">
        <v>165</v>
      </c>
      <c r="B50" s="209"/>
      <c r="C50" s="209"/>
      <c r="D50" s="209"/>
      <c r="E50" s="209"/>
      <c r="F50" s="209"/>
      <c r="G50" s="209"/>
      <c r="H50" s="210"/>
      <c r="I50" s="1">
        <v>44</v>
      </c>
      <c r="J50" s="7">
        <v>4617071</v>
      </c>
      <c r="K50" s="7">
        <v>13863479</v>
      </c>
    </row>
    <row r="51" spans="1:11" ht="12.75">
      <c r="A51" s="208" t="s">
        <v>166</v>
      </c>
      <c r="B51" s="209"/>
      <c r="C51" s="209"/>
      <c r="D51" s="209"/>
      <c r="E51" s="209"/>
      <c r="F51" s="209"/>
      <c r="G51" s="209"/>
      <c r="H51" s="210"/>
      <c r="I51" s="1">
        <v>45</v>
      </c>
      <c r="J51" s="7">
        <v>147436701</v>
      </c>
      <c r="K51" s="7">
        <v>100080459</v>
      </c>
    </row>
    <row r="52" spans="1:11" ht="12.75">
      <c r="A52" s="208" t="s">
        <v>167</v>
      </c>
      <c r="B52" s="209"/>
      <c r="C52" s="209"/>
      <c r="D52" s="209"/>
      <c r="E52" s="209"/>
      <c r="F52" s="209"/>
      <c r="G52" s="209"/>
      <c r="H52" s="210"/>
      <c r="I52" s="1">
        <v>46</v>
      </c>
      <c r="J52" s="7"/>
      <c r="K52" s="7"/>
    </row>
    <row r="53" spans="1:11" ht="12.75">
      <c r="A53" s="208" t="s">
        <v>168</v>
      </c>
      <c r="B53" s="209"/>
      <c r="C53" s="209"/>
      <c r="D53" s="209"/>
      <c r="E53" s="209"/>
      <c r="F53" s="209"/>
      <c r="G53" s="209"/>
      <c r="H53" s="210"/>
      <c r="I53" s="1">
        <v>47</v>
      </c>
      <c r="J53" s="7">
        <v>21316</v>
      </c>
      <c r="K53" s="7">
        <v>5424</v>
      </c>
    </row>
    <row r="54" spans="1:11" ht="12.75">
      <c r="A54" s="208" t="s">
        <v>7</v>
      </c>
      <c r="B54" s="209"/>
      <c r="C54" s="209"/>
      <c r="D54" s="209"/>
      <c r="E54" s="209"/>
      <c r="F54" s="209"/>
      <c r="G54" s="209"/>
      <c r="H54" s="210"/>
      <c r="I54" s="1">
        <v>48</v>
      </c>
      <c r="J54" s="7">
        <v>39789121</v>
      </c>
      <c r="K54" s="7">
        <v>60709535</v>
      </c>
    </row>
    <row r="55" spans="1:11" ht="12.75">
      <c r="A55" s="208" t="s">
        <v>8</v>
      </c>
      <c r="B55" s="209"/>
      <c r="C55" s="209"/>
      <c r="D55" s="209"/>
      <c r="E55" s="209"/>
      <c r="F55" s="209"/>
      <c r="G55" s="209"/>
      <c r="H55" s="210"/>
      <c r="I55" s="1">
        <v>49</v>
      </c>
      <c r="J55" s="7">
        <v>3336119</v>
      </c>
      <c r="K55" s="7">
        <v>446328</v>
      </c>
    </row>
    <row r="56" spans="1:11" ht="12.75">
      <c r="A56" s="208" t="s">
        <v>78</v>
      </c>
      <c r="B56" s="209"/>
      <c r="C56" s="209"/>
      <c r="D56" s="209"/>
      <c r="E56" s="209"/>
      <c r="F56" s="209"/>
      <c r="G56" s="209"/>
      <c r="H56" s="210"/>
      <c r="I56" s="1">
        <v>50</v>
      </c>
      <c r="J56" s="116">
        <f>SUM(J57:J63)</f>
        <v>20211233</v>
      </c>
      <c r="K56" s="116">
        <f>SUM(K57:K63)</f>
        <v>35172523</v>
      </c>
    </row>
    <row r="57" spans="1:11" ht="12.75">
      <c r="A57" s="208" t="s">
        <v>52</v>
      </c>
      <c r="B57" s="209"/>
      <c r="C57" s="209"/>
      <c r="D57" s="209"/>
      <c r="E57" s="209"/>
      <c r="F57" s="209"/>
      <c r="G57" s="209"/>
      <c r="H57" s="210"/>
      <c r="I57" s="1">
        <v>51</v>
      </c>
      <c r="J57" s="7"/>
      <c r="K57" s="7"/>
    </row>
    <row r="58" spans="1:11" ht="12.75">
      <c r="A58" s="208" t="s">
        <v>53</v>
      </c>
      <c r="B58" s="209"/>
      <c r="C58" s="209"/>
      <c r="D58" s="209"/>
      <c r="E58" s="209"/>
      <c r="F58" s="209"/>
      <c r="G58" s="209"/>
      <c r="H58" s="210"/>
      <c r="I58" s="1">
        <v>52</v>
      </c>
      <c r="J58" s="7"/>
      <c r="K58" s="7"/>
    </row>
    <row r="59" spans="1:11" ht="12.75">
      <c r="A59" s="208" t="s">
        <v>207</v>
      </c>
      <c r="B59" s="209"/>
      <c r="C59" s="209"/>
      <c r="D59" s="209"/>
      <c r="E59" s="209"/>
      <c r="F59" s="209"/>
      <c r="G59" s="209"/>
      <c r="H59" s="210"/>
      <c r="I59" s="1">
        <v>53</v>
      </c>
      <c r="J59" s="7"/>
      <c r="K59" s="7"/>
    </row>
    <row r="60" spans="1:11" ht="12.75">
      <c r="A60" s="208" t="s">
        <v>59</v>
      </c>
      <c r="B60" s="209"/>
      <c r="C60" s="209"/>
      <c r="D60" s="209"/>
      <c r="E60" s="209"/>
      <c r="F60" s="209"/>
      <c r="G60" s="209"/>
      <c r="H60" s="210"/>
      <c r="I60" s="1">
        <v>54</v>
      </c>
      <c r="J60" s="7"/>
      <c r="K60" s="7"/>
    </row>
    <row r="61" spans="1:11" ht="12.75">
      <c r="A61" s="208" t="s">
        <v>60</v>
      </c>
      <c r="B61" s="209"/>
      <c r="C61" s="209"/>
      <c r="D61" s="209"/>
      <c r="E61" s="209"/>
      <c r="F61" s="209"/>
      <c r="G61" s="209"/>
      <c r="H61" s="210"/>
      <c r="I61" s="1">
        <v>55</v>
      </c>
      <c r="J61" s="7">
        <v>5150393</v>
      </c>
      <c r="K61" s="7">
        <v>3883590</v>
      </c>
    </row>
    <row r="62" spans="1:11" ht="12.75">
      <c r="A62" s="208" t="s">
        <v>61</v>
      </c>
      <c r="B62" s="209"/>
      <c r="C62" s="209"/>
      <c r="D62" s="209"/>
      <c r="E62" s="209"/>
      <c r="F62" s="209"/>
      <c r="G62" s="209"/>
      <c r="H62" s="210"/>
      <c r="I62" s="1">
        <v>56</v>
      </c>
      <c r="J62" s="7">
        <v>15060840</v>
      </c>
      <c r="K62" s="7">
        <v>31288933</v>
      </c>
    </row>
    <row r="63" spans="1:11" ht="12.75">
      <c r="A63" s="208" t="s">
        <v>31</v>
      </c>
      <c r="B63" s="209"/>
      <c r="C63" s="209"/>
      <c r="D63" s="209"/>
      <c r="E63" s="209"/>
      <c r="F63" s="209"/>
      <c r="G63" s="209"/>
      <c r="H63" s="210"/>
      <c r="I63" s="1">
        <v>57</v>
      </c>
      <c r="J63" s="7"/>
      <c r="K63" s="7"/>
    </row>
    <row r="64" spans="1:11" ht="12.75">
      <c r="A64" s="208" t="s">
        <v>172</v>
      </c>
      <c r="B64" s="209"/>
      <c r="C64" s="209"/>
      <c r="D64" s="209"/>
      <c r="E64" s="209"/>
      <c r="F64" s="209"/>
      <c r="G64" s="209"/>
      <c r="H64" s="210"/>
      <c r="I64" s="1">
        <v>58</v>
      </c>
      <c r="J64" s="7">
        <v>7355408</v>
      </c>
      <c r="K64" s="7">
        <v>23789963</v>
      </c>
    </row>
    <row r="65" spans="1:11" ht="12.75">
      <c r="A65" s="205" t="s">
        <v>36</v>
      </c>
      <c r="B65" s="206"/>
      <c r="C65" s="206"/>
      <c r="D65" s="206"/>
      <c r="E65" s="206"/>
      <c r="F65" s="206"/>
      <c r="G65" s="206"/>
      <c r="H65" s="207"/>
      <c r="I65" s="1">
        <v>59</v>
      </c>
      <c r="J65" s="118">
        <v>2733794</v>
      </c>
      <c r="K65" s="118">
        <v>4013321</v>
      </c>
    </row>
    <row r="66" spans="1:11" ht="12.75">
      <c r="A66" s="205" t="s">
        <v>206</v>
      </c>
      <c r="B66" s="206"/>
      <c r="C66" s="206"/>
      <c r="D66" s="206"/>
      <c r="E66" s="206"/>
      <c r="F66" s="206"/>
      <c r="G66" s="206"/>
      <c r="H66" s="207"/>
      <c r="I66" s="1">
        <v>60</v>
      </c>
      <c r="J66" s="116">
        <f>J7+J8+J40+J65</f>
        <v>1646822131</v>
      </c>
      <c r="K66" s="116">
        <f>K7+K8+K40+K65</f>
        <v>1710749208</v>
      </c>
    </row>
    <row r="67" spans="1:11" ht="17.25" customHeight="1">
      <c r="A67" s="211" t="s">
        <v>67</v>
      </c>
      <c r="B67" s="212"/>
      <c r="C67" s="212"/>
      <c r="D67" s="212"/>
      <c r="E67" s="212"/>
      <c r="F67" s="212"/>
      <c r="G67" s="212"/>
      <c r="H67" s="213"/>
      <c r="I67" s="4">
        <v>61</v>
      </c>
      <c r="J67" s="8">
        <v>186462200</v>
      </c>
      <c r="K67" s="8">
        <v>276515000</v>
      </c>
    </row>
    <row r="68" spans="1:11" ht="24" customHeight="1">
      <c r="A68" s="214" t="s">
        <v>38</v>
      </c>
      <c r="B68" s="215"/>
      <c r="C68" s="215"/>
      <c r="D68" s="215"/>
      <c r="E68" s="215"/>
      <c r="F68" s="215"/>
      <c r="G68" s="215"/>
      <c r="H68" s="215"/>
      <c r="I68" s="215"/>
      <c r="J68" s="215"/>
      <c r="K68" s="216"/>
    </row>
    <row r="69" spans="1:11" ht="12.75">
      <c r="A69" s="202" t="s">
        <v>156</v>
      </c>
      <c r="B69" s="203"/>
      <c r="C69" s="203"/>
      <c r="D69" s="203"/>
      <c r="E69" s="203"/>
      <c r="F69" s="203"/>
      <c r="G69" s="203"/>
      <c r="H69" s="204"/>
      <c r="I69" s="3">
        <v>62</v>
      </c>
      <c r="J69" s="117">
        <f>J70+J71+J72+J78+J79+J82+J85</f>
        <v>765109515</v>
      </c>
      <c r="K69" s="117">
        <f>K70+K71+K72+K78+K79+K82+K85</f>
        <v>626523233</v>
      </c>
    </row>
    <row r="70" spans="1:11" ht="12.75">
      <c r="A70" s="208" t="s">
        <v>115</v>
      </c>
      <c r="B70" s="209"/>
      <c r="C70" s="209"/>
      <c r="D70" s="209"/>
      <c r="E70" s="209"/>
      <c r="F70" s="209"/>
      <c r="G70" s="209"/>
      <c r="H70" s="210"/>
      <c r="I70" s="1">
        <v>63</v>
      </c>
      <c r="J70" s="7">
        <v>902101590</v>
      </c>
      <c r="K70" s="7">
        <v>902101590</v>
      </c>
    </row>
    <row r="71" spans="1:11" ht="12.75">
      <c r="A71" s="208" t="s">
        <v>116</v>
      </c>
      <c r="B71" s="209"/>
      <c r="C71" s="209"/>
      <c r="D71" s="209"/>
      <c r="E71" s="209"/>
      <c r="F71" s="209"/>
      <c r="G71" s="209"/>
      <c r="H71" s="210"/>
      <c r="I71" s="1">
        <v>64</v>
      </c>
      <c r="J71" s="7"/>
      <c r="K71" s="7"/>
    </row>
    <row r="72" spans="1:11" ht="12.75">
      <c r="A72" s="208" t="s">
        <v>117</v>
      </c>
      <c r="B72" s="209"/>
      <c r="C72" s="209"/>
      <c r="D72" s="209"/>
      <c r="E72" s="209"/>
      <c r="F72" s="209"/>
      <c r="G72" s="209"/>
      <c r="H72" s="210"/>
      <c r="I72" s="1">
        <v>65</v>
      </c>
      <c r="J72" s="116">
        <f>J73+J74-J75+J76+J77</f>
        <v>0</v>
      </c>
      <c r="K72" s="116">
        <f>K73+K74-K75+K76+K77</f>
        <v>0</v>
      </c>
    </row>
    <row r="73" spans="1:11" ht="12.75">
      <c r="A73" s="208" t="s">
        <v>118</v>
      </c>
      <c r="B73" s="209"/>
      <c r="C73" s="209"/>
      <c r="D73" s="209"/>
      <c r="E73" s="209"/>
      <c r="F73" s="209"/>
      <c r="G73" s="209"/>
      <c r="H73" s="210"/>
      <c r="I73" s="1">
        <v>66</v>
      </c>
      <c r="J73" s="7"/>
      <c r="K73" s="7"/>
    </row>
    <row r="74" spans="1:11" ht="12.75">
      <c r="A74" s="208" t="s">
        <v>119</v>
      </c>
      <c r="B74" s="209"/>
      <c r="C74" s="209"/>
      <c r="D74" s="209"/>
      <c r="E74" s="209"/>
      <c r="F74" s="209"/>
      <c r="G74" s="209"/>
      <c r="H74" s="210"/>
      <c r="I74" s="1">
        <v>67</v>
      </c>
      <c r="J74" s="7"/>
      <c r="K74" s="7"/>
    </row>
    <row r="75" spans="1:11" ht="12.75">
      <c r="A75" s="208" t="s">
        <v>107</v>
      </c>
      <c r="B75" s="209"/>
      <c r="C75" s="209"/>
      <c r="D75" s="209"/>
      <c r="E75" s="209"/>
      <c r="F75" s="209"/>
      <c r="G75" s="209"/>
      <c r="H75" s="210"/>
      <c r="I75" s="1">
        <v>68</v>
      </c>
      <c r="J75" s="7"/>
      <c r="K75" s="7"/>
    </row>
    <row r="76" spans="1:11" ht="12.75">
      <c r="A76" s="208" t="s">
        <v>108</v>
      </c>
      <c r="B76" s="209"/>
      <c r="C76" s="209"/>
      <c r="D76" s="209"/>
      <c r="E76" s="209"/>
      <c r="F76" s="209"/>
      <c r="G76" s="209"/>
      <c r="H76" s="210"/>
      <c r="I76" s="1">
        <v>69</v>
      </c>
      <c r="J76" s="7"/>
      <c r="K76" s="7"/>
    </row>
    <row r="77" spans="1:11" ht="12.75">
      <c r="A77" s="208" t="s">
        <v>109</v>
      </c>
      <c r="B77" s="209"/>
      <c r="C77" s="209"/>
      <c r="D77" s="209"/>
      <c r="E77" s="209"/>
      <c r="F77" s="209"/>
      <c r="G77" s="209"/>
      <c r="H77" s="210"/>
      <c r="I77" s="1">
        <v>70</v>
      </c>
      <c r="J77" s="7"/>
      <c r="K77" s="7"/>
    </row>
    <row r="78" spans="1:11" ht="12.75">
      <c r="A78" s="208" t="s">
        <v>110</v>
      </c>
      <c r="B78" s="209"/>
      <c r="C78" s="209"/>
      <c r="D78" s="209"/>
      <c r="E78" s="209"/>
      <c r="F78" s="209"/>
      <c r="G78" s="209"/>
      <c r="H78" s="210"/>
      <c r="I78" s="1">
        <v>71</v>
      </c>
      <c r="J78" s="7"/>
      <c r="K78" s="7"/>
    </row>
    <row r="79" spans="1:11" ht="12.75">
      <c r="A79" s="208" t="s">
        <v>203</v>
      </c>
      <c r="B79" s="209"/>
      <c r="C79" s="209"/>
      <c r="D79" s="209"/>
      <c r="E79" s="209"/>
      <c r="F79" s="209"/>
      <c r="G79" s="209"/>
      <c r="H79" s="210"/>
      <c r="I79" s="1">
        <v>72</v>
      </c>
      <c r="J79" s="116">
        <f>J80-J81</f>
        <v>-244817257</v>
      </c>
      <c r="K79" s="116">
        <f>K80-K81</f>
        <v>-136992075</v>
      </c>
    </row>
    <row r="80" spans="1:11" ht="12.75">
      <c r="A80" s="217" t="s">
        <v>139</v>
      </c>
      <c r="B80" s="218"/>
      <c r="C80" s="218"/>
      <c r="D80" s="218"/>
      <c r="E80" s="218"/>
      <c r="F80" s="218"/>
      <c r="G80" s="218"/>
      <c r="H80" s="219"/>
      <c r="I80" s="1">
        <v>73</v>
      </c>
      <c r="J80" s="7"/>
      <c r="K80" s="7"/>
    </row>
    <row r="81" spans="1:11" ht="12.75">
      <c r="A81" s="217" t="s">
        <v>140</v>
      </c>
      <c r="B81" s="218"/>
      <c r="C81" s="218"/>
      <c r="D81" s="218"/>
      <c r="E81" s="218"/>
      <c r="F81" s="218"/>
      <c r="G81" s="218"/>
      <c r="H81" s="219"/>
      <c r="I81" s="1">
        <v>74</v>
      </c>
      <c r="J81" s="7">
        <v>244817257</v>
      </c>
      <c r="K81" s="7">
        <v>136992075</v>
      </c>
    </row>
    <row r="82" spans="1:11" ht="12.75">
      <c r="A82" s="208" t="s">
        <v>204</v>
      </c>
      <c r="B82" s="209"/>
      <c r="C82" s="209"/>
      <c r="D82" s="209"/>
      <c r="E82" s="209"/>
      <c r="F82" s="209"/>
      <c r="G82" s="209"/>
      <c r="H82" s="210"/>
      <c r="I82" s="1">
        <v>75</v>
      </c>
      <c r="J82" s="116">
        <f>J83-J84</f>
        <v>107825182</v>
      </c>
      <c r="K82" s="116">
        <f>K83-K84</f>
        <v>-138586282</v>
      </c>
    </row>
    <row r="83" spans="1:11" ht="12.75">
      <c r="A83" s="217" t="s">
        <v>141</v>
      </c>
      <c r="B83" s="218"/>
      <c r="C83" s="218"/>
      <c r="D83" s="218"/>
      <c r="E83" s="218"/>
      <c r="F83" s="218"/>
      <c r="G83" s="218"/>
      <c r="H83" s="219"/>
      <c r="I83" s="1">
        <v>76</v>
      </c>
      <c r="J83" s="7">
        <v>107825182</v>
      </c>
      <c r="K83" s="7"/>
    </row>
    <row r="84" spans="1:11" ht="12.75">
      <c r="A84" s="217" t="s">
        <v>142</v>
      </c>
      <c r="B84" s="218"/>
      <c r="C84" s="218"/>
      <c r="D84" s="218"/>
      <c r="E84" s="218"/>
      <c r="F84" s="218"/>
      <c r="G84" s="218"/>
      <c r="H84" s="219"/>
      <c r="I84" s="1">
        <v>77</v>
      </c>
      <c r="J84" s="7"/>
      <c r="K84" s="7">
        <v>138586282</v>
      </c>
    </row>
    <row r="85" spans="1:11" ht="12.75">
      <c r="A85" s="208" t="s">
        <v>143</v>
      </c>
      <c r="B85" s="209"/>
      <c r="C85" s="209"/>
      <c r="D85" s="209"/>
      <c r="E85" s="209"/>
      <c r="F85" s="209"/>
      <c r="G85" s="209"/>
      <c r="H85" s="210"/>
      <c r="I85" s="1">
        <v>78</v>
      </c>
      <c r="J85" s="7"/>
      <c r="K85" s="7"/>
    </row>
    <row r="86" spans="1:11" ht="12.75">
      <c r="A86" s="205" t="s">
        <v>13</v>
      </c>
      <c r="B86" s="206"/>
      <c r="C86" s="206"/>
      <c r="D86" s="206"/>
      <c r="E86" s="206"/>
      <c r="F86" s="206"/>
      <c r="G86" s="206"/>
      <c r="H86" s="207"/>
      <c r="I86" s="1">
        <v>79</v>
      </c>
      <c r="J86" s="116">
        <f>SUM(J87:J89)</f>
        <v>14197080</v>
      </c>
      <c r="K86" s="116">
        <f>SUM(K87:K89)</f>
        <v>12366752</v>
      </c>
    </row>
    <row r="87" spans="1:11" ht="12.75">
      <c r="A87" s="208" t="s">
        <v>103</v>
      </c>
      <c r="B87" s="209"/>
      <c r="C87" s="209"/>
      <c r="D87" s="209"/>
      <c r="E87" s="209"/>
      <c r="F87" s="209"/>
      <c r="G87" s="209"/>
      <c r="H87" s="210"/>
      <c r="I87" s="1">
        <v>80</v>
      </c>
      <c r="J87" s="7">
        <v>12112252</v>
      </c>
      <c r="K87" s="7">
        <v>10766752</v>
      </c>
    </row>
    <row r="88" spans="1:11" ht="12.75">
      <c r="A88" s="208" t="s">
        <v>104</v>
      </c>
      <c r="B88" s="209"/>
      <c r="C88" s="209"/>
      <c r="D88" s="209"/>
      <c r="E88" s="209"/>
      <c r="F88" s="209"/>
      <c r="G88" s="209"/>
      <c r="H88" s="210"/>
      <c r="I88" s="1">
        <v>81</v>
      </c>
      <c r="J88" s="7"/>
      <c r="K88" s="7"/>
    </row>
    <row r="89" spans="1:11" ht="12.75">
      <c r="A89" s="208" t="s">
        <v>105</v>
      </c>
      <c r="B89" s="209"/>
      <c r="C89" s="209"/>
      <c r="D89" s="209"/>
      <c r="E89" s="209"/>
      <c r="F89" s="209"/>
      <c r="G89" s="209"/>
      <c r="H89" s="210"/>
      <c r="I89" s="1">
        <v>82</v>
      </c>
      <c r="J89" s="7">
        <v>2084828</v>
      </c>
      <c r="K89" s="7">
        <v>1600000</v>
      </c>
    </row>
    <row r="90" spans="1:11" ht="12.75">
      <c r="A90" s="205" t="s">
        <v>14</v>
      </c>
      <c r="B90" s="206"/>
      <c r="C90" s="206"/>
      <c r="D90" s="206"/>
      <c r="E90" s="206"/>
      <c r="F90" s="206"/>
      <c r="G90" s="206"/>
      <c r="H90" s="207"/>
      <c r="I90" s="1">
        <v>83</v>
      </c>
      <c r="J90" s="116">
        <f>SUM(J91:J99)</f>
        <v>80000000</v>
      </c>
      <c r="K90" s="116">
        <f>SUM(K91:K99)</f>
        <v>200000000</v>
      </c>
    </row>
    <row r="91" spans="1:11" ht="12.75">
      <c r="A91" s="208" t="s">
        <v>106</v>
      </c>
      <c r="B91" s="209"/>
      <c r="C91" s="209"/>
      <c r="D91" s="209"/>
      <c r="E91" s="209"/>
      <c r="F91" s="209"/>
      <c r="G91" s="209"/>
      <c r="H91" s="210"/>
      <c r="I91" s="1">
        <v>84</v>
      </c>
      <c r="J91" s="7"/>
      <c r="K91" s="7"/>
    </row>
    <row r="92" spans="1:11" ht="12.75">
      <c r="A92" s="208" t="s">
        <v>208</v>
      </c>
      <c r="B92" s="209"/>
      <c r="C92" s="209"/>
      <c r="D92" s="209"/>
      <c r="E92" s="209"/>
      <c r="F92" s="209"/>
      <c r="G92" s="209"/>
      <c r="H92" s="210"/>
      <c r="I92" s="1">
        <v>85</v>
      </c>
      <c r="J92" s="7"/>
      <c r="K92" s="7"/>
    </row>
    <row r="93" spans="1:11" ht="12.75">
      <c r="A93" s="208" t="s">
        <v>0</v>
      </c>
      <c r="B93" s="209"/>
      <c r="C93" s="209"/>
      <c r="D93" s="209"/>
      <c r="E93" s="209"/>
      <c r="F93" s="209"/>
      <c r="G93" s="209"/>
      <c r="H93" s="210"/>
      <c r="I93" s="1">
        <v>86</v>
      </c>
      <c r="J93" s="7">
        <v>80000000</v>
      </c>
      <c r="K93" s="7">
        <v>200000000</v>
      </c>
    </row>
    <row r="94" spans="1:11" ht="12.75">
      <c r="A94" s="208" t="s">
        <v>209</v>
      </c>
      <c r="B94" s="209"/>
      <c r="C94" s="209"/>
      <c r="D94" s="209"/>
      <c r="E94" s="209"/>
      <c r="F94" s="209"/>
      <c r="G94" s="209"/>
      <c r="H94" s="210"/>
      <c r="I94" s="1">
        <v>87</v>
      </c>
      <c r="J94" s="7"/>
      <c r="K94" s="7"/>
    </row>
    <row r="95" spans="1:11" ht="12.75">
      <c r="A95" s="208" t="s">
        <v>210</v>
      </c>
      <c r="B95" s="209"/>
      <c r="C95" s="209"/>
      <c r="D95" s="209"/>
      <c r="E95" s="209"/>
      <c r="F95" s="209"/>
      <c r="G95" s="209"/>
      <c r="H95" s="210"/>
      <c r="I95" s="1">
        <v>88</v>
      </c>
      <c r="J95" s="7"/>
      <c r="K95" s="7"/>
    </row>
    <row r="96" spans="1:11" ht="12.75">
      <c r="A96" s="208" t="s">
        <v>211</v>
      </c>
      <c r="B96" s="209"/>
      <c r="C96" s="209"/>
      <c r="D96" s="209"/>
      <c r="E96" s="209"/>
      <c r="F96" s="209"/>
      <c r="G96" s="209"/>
      <c r="H96" s="210"/>
      <c r="I96" s="1">
        <v>89</v>
      </c>
      <c r="J96" s="7"/>
      <c r="K96" s="7"/>
    </row>
    <row r="97" spans="1:11" ht="12.75">
      <c r="A97" s="208" t="s">
        <v>70</v>
      </c>
      <c r="B97" s="209"/>
      <c r="C97" s="209"/>
      <c r="D97" s="209"/>
      <c r="E97" s="209"/>
      <c r="F97" s="209"/>
      <c r="G97" s="209"/>
      <c r="H97" s="210"/>
      <c r="I97" s="1">
        <v>90</v>
      </c>
      <c r="J97" s="7"/>
      <c r="K97" s="7"/>
    </row>
    <row r="98" spans="1:11" ht="12.75">
      <c r="A98" s="208" t="s">
        <v>68</v>
      </c>
      <c r="B98" s="209"/>
      <c r="C98" s="209"/>
      <c r="D98" s="209"/>
      <c r="E98" s="209"/>
      <c r="F98" s="209"/>
      <c r="G98" s="209"/>
      <c r="H98" s="210"/>
      <c r="I98" s="1">
        <v>91</v>
      </c>
      <c r="J98" s="7"/>
      <c r="K98" s="7"/>
    </row>
    <row r="99" spans="1:11" ht="12.75">
      <c r="A99" s="208" t="s">
        <v>69</v>
      </c>
      <c r="B99" s="209"/>
      <c r="C99" s="209"/>
      <c r="D99" s="209"/>
      <c r="E99" s="209"/>
      <c r="F99" s="209"/>
      <c r="G99" s="209"/>
      <c r="H99" s="210"/>
      <c r="I99" s="1">
        <v>92</v>
      </c>
      <c r="J99" s="7"/>
      <c r="K99" s="7"/>
    </row>
    <row r="100" spans="1:11" ht="12.75">
      <c r="A100" s="205" t="s">
        <v>15</v>
      </c>
      <c r="B100" s="206"/>
      <c r="C100" s="206"/>
      <c r="D100" s="206"/>
      <c r="E100" s="206"/>
      <c r="F100" s="206"/>
      <c r="G100" s="206"/>
      <c r="H100" s="207"/>
      <c r="I100" s="1">
        <v>93</v>
      </c>
      <c r="J100" s="116">
        <f>SUM(J101:J112)</f>
        <v>784052266</v>
      </c>
      <c r="K100" s="116">
        <f>SUM(K101:K112)</f>
        <v>871859223</v>
      </c>
    </row>
    <row r="101" spans="1:11" ht="12.75">
      <c r="A101" s="208" t="s">
        <v>106</v>
      </c>
      <c r="B101" s="209"/>
      <c r="C101" s="209"/>
      <c r="D101" s="209"/>
      <c r="E101" s="209"/>
      <c r="F101" s="209"/>
      <c r="G101" s="209"/>
      <c r="H101" s="210"/>
      <c r="I101" s="1">
        <v>94</v>
      </c>
      <c r="J101" s="7">
        <v>3492737</v>
      </c>
      <c r="K101" s="7">
        <v>10486469</v>
      </c>
    </row>
    <row r="102" spans="1:11" ht="12.75">
      <c r="A102" s="208" t="s">
        <v>208</v>
      </c>
      <c r="B102" s="209"/>
      <c r="C102" s="209"/>
      <c r="D102" s="209"/>
      <c r="E102" s="209"/>
      <c r="F102" s="209"/>
      <c r="G102" s="209"/>
      <c r="H102" s="210"/>
      <c r="I102" s="1">
        <v>95</v>
      </c>
      <c r="J102" s="7">
        <v>12000000</v>
      </c>
      <c r="K102" s="7">
        <v>4500000</v>
      </c>
    </row>
    <row r="103" spans="1:11" ht="12.75">
      <c r="A103" s="208" t="s">
        <v>0</v>
      </c>
      <c r="B103" s="209"/>
      <c r="C103" s="209"/>
      <c r="D103" s="209"/>
      <c r="E103" s="209"/>
      <c r="F103" s="209"/>
      <c r="G103" s="209"/>
      <c r="H103" s="210"/>
      <c r="I103" s="1">
        <v>96</v>
      </c>
      <c r="J103" s="7">
        <v>295722222</v>
      </c>
      <c r="K103" s="7">
        <v>331277778</v>
      </c>
    </row>
    <row r="104" spans="1:11" ht="12.75">
      <c r="A104" s="208" t="s">
        <v>209</v>
      </c>
      <c r="B104" s="209"/>
      <c r="C104" s="209"/>
      <c r="D104" s="209"/>
      <c r="E104" s="209"/>
      <c r="F104" s="209"/>
      <c r="G104" s="209"/>
      <c r="H104" s="210"/>
      <c r="I104" s="1">
        <v>97</v>
      </c>
      <c r="J104" s="7">
        <v>25990680</v>
      </c>
      <c r="K104" s="7">
        <v>70703424</v>
      </c>
    </row>
    <row r="105" spans="1:11" ht="12.75">
      <c r="A105" s="208" t="s">
        <v>210</v>
      </c>
      <c r="B105" s="209"/>
      <c r="C105" s="209"/>
      <c r="D105" s="209"/>
      <c r="E105" s="209"/>
      <c r="F105" s="209"/>
      <c r="G105" s="209"/>
      <c r="H105" s="210"/>
      <c r="I105" s="1">
        <v>98</v>
      </c>
      <c r="J105" s="7">
        <v>331324720</v>
      </c>
      <c r="K105" s="7">
        <v>325599940</v>
      </c>
    </row>
    <row r="106" spans="1:11" ht="12.75">
      <c r="A106" s="208" t="s">
        <v>211</v>
      </c>
      <c r="B106" s="209"/>
      <c r="C106" s="209"/>
      <c r="D106" s="209"/>
      <c r="E106" s="209"/>
      <c r="F106" s="209"/>
      <c r="G106" s="209"/>
      <c r="H106" s="210"/>
      <c r="I106" s="1">
        <v>99</v>
      </c>
      <c r="J106" s="7">
        <v>81176464</v>
      </c>
      <c r="K106" s="7">
        <v>102000000</v>
      </c>
    </row>
    <row r="107" spans="1:11" ht="12.75">
      <c r="A107" s="208" t="s">
        <v>70</v>
      </c>
      <c r="B107" s="209"/>
      <c r="C107" s="209"/>
      <c r="D107" s="209"/>
      <c r="E107" s="209"/>
      <c r="F107" s="209"/>
      <c r="G107" s="209"/>
      <c r="H107" s="210"/>
      <c r="I107" s="1">
        <v>100</v>
      </c>
      <c r="J107" s="7"/>
      <c r="K107" s="7"/>
    </row>
    <row r="108" spans="1:11" ht="12.75">
      <c r="A108" s="208" t="s">
        <v>71</v>
      </c>
      <c r="B108" s="209"/>
      <c r="C108" s="209"/>
      <c r="D108" s="209"/>
      <c r="E108" s="209"/>
      <c r="F108" s="209"/>
      <c r="G108" s="209"/>
      <c r="H108" s="210"/>
      <c r="I108" s="1">
        <v>101</v>
      </c>
      <c r="J108" s="7">
        <v>13613928</v>
      </c>
      <c r="K108" s="7">
        <v>12774115</v>
      </c>
    </row>
    <row r="109" spans="1:11" ht="12.75">
      <c r="A109" s="208" t="s">
        <v>72</v>
      </c>
      <c r="B109" s="209"/>
      <c r="C109" s="209"/>
      <c r="D109" s="209"/>
      <c r="E109" s="209"/>
      <c r="F109" s="209"/>
      <c r="G109" s="209"/>
      <c r="H109" s="210"/>
      <c r="I109" s="1">
        <v>102</v>
      </c>
      <c r="J109" s="7">
        <v>9921035</v>
      </c>
      <c r="K109" s="7">
        <v>12092502</v>
      </c>
    </row>
    <row r="110" spans="1:11" ht="12.75">
      <c r="A110" s="208" t="s">
        <v>75</v>
      </c>
      <c r="B110" s="209"/>
      <c r="C110" s="209"/>
      <c r="D110" s="209"/>
      <c r="E110" s="209"/>
      <c r="F110" s="209"/>
      <c r="G110" s="209"/>
      <c r="H110" s="210"/>
      <c r="I110" s="1">
        <v>103</v>
      </c>
      <c r="J110" s="7"/>
      <c r="K110" s="7"/>
    </row>
    <row r="111" spans="1:11" ht="12.75">
      <c r="A111" s="208" t="s">
        <v>73</v>
      </c>
      <c r="B111" s="209"/>
      <c r="C111" s="209"/>
      <c r="D111" s="209"/>
      <c r="E111" s="209"/>
      <c r="F111" s="209"/>
      <c r="G111" s="209"/>
      <c r="H111" s="210"/>
      <c r="I111" s="1">
        <v>104</v>
      </c>
      <c r="J111" s="7"/>
      <c r="K111" s="7"/>
    </row>
    <row r="112" spans="1:11" ht="12.75">
      <c r="A112" s="208" t="s">
        <v>74</v>
      </c>
      <c r="B112" s="209"/>
      <c r="C112" s="209"/>
      <c r="D112" s="209"/>
      <c r="E112" s="209"/>
      <c r="F112" s="209"/>
      <c r="G112" s="209"/>
      <c r="H112" s="210"/>
      <c r="I112" s="1">
        <v>105</v>
      </c>
      <c r="J112" s="7">
        <v>10810480</v>
      </c>
      <c r="K112" s="7">
        <v>2424995</v>
      </c>
    </row>
    <row r="113" spans="1:11" ht="12.75">
      <c r="A113" s="205" t="s">
        <v>1</v>
      </c>
      <c r="B113" s="206"/>
      <c r="C113" s="206"/>
      <c r="D113" s="206"/>
      <c r="E113" s="206"/>
      <c r="F113" s="206"/>
      <c r="G113" s="206"/>
      <c r="H113" s="207"/>
      <c r="I113" s="1">
        <v>106</v>
      </c>
      <c r="J113" s="118">
        <v>3463270</v>
      </c>
      <c r="K113" s="118">
        <v>0</v>
      </c>
    </row>
    <row r="114" spans="1:11" ht="12.75">
      <c r="A114" s="205" t="s">
        <v>19</v>
      </c>
      <c r="B114" s="206"/>
      <c r="C114" s="206"/>
      <c r="D114" s="206"/>
      <c r="E114" s="206"/>
      <c r="F114" s="206"/>
      <c r="G114" s="206"/>
      <c r="H114" s="207"/>
      <c r="I114" s="1">
        <v>107</v>
      </c>
      <c r="J114" s="116">
        <f>J69+J86+J90+J100+J113</f>
        <v>1646822131</v>
      </c>
      <c r="K114" s="116">
        <f>K69+K86+K90+K100+K113</f>
        <v>1710749208</v>
      </c>
    </row>
    <row r="115" spans="1:11" ht="12.75">
      <c r="A115" s="227" t="s">
        <v>37</v>
      </c>
      <c r="B115" s="228"/>
      <c r="C115" s="228"/>
      <c r="D115" s="228"/>
      <c r="E115" s="228"/>
      <c r="F115" s="228"/>
      <c r="G115" s="228"/>
      <c r="H115" s="229"/>
      <c r="I115" s="2">
        <v>108</v>
      </c>
      <c r="J115" s="8">
        <f>J67</f>
        <v>186462200</v>
      </c>
      <c r="K115" s="8">
        <f>K67</f>
        <v>276515000</v>
      </c>
    </row>
    <row r="116" spans="1:11" ht="12.75">
      <c r="A116" s="230" t="s">
        <v>273</v>
      </c>
      <c r="B116" s="231"/>
      <c r="C116" s="231"/>
      <c r="D116" s="231"/>
      <c r="E116" s="231"/>
      <c r="F116" s="231"/>
      <c r="G116" s="231"/>
      <c r="H116" s="231"/>
      <c r="I116" s="232"/>
      <c r="J116" s="232"/>
      <c r="K116" s="233"/>
    </row>
    <row r="117" spans="1:11" ht="12.75">
      <c r="A117" s="202" t="s">
        <v>151</v>
      </c>
      <c r="B117" s="203"/>
      <c r="C117" s="203"/>
      <c r="D117" s="203"/>
      <c r="E117" s="203"/>
      <c r="F117" s="203"/>
      <c r="G117" s="203"/>
      <c r="H117" s="203"/>
      <c r="I117" s="234"/>
      <c r="J117" s="234"/>
      <c r="K117" s="235"/>
    </row>
    <row r="118" spans="1:11" ht="12.75">
      <c r="A118" s="208" t="s">
        <v>5</v>
      </c>
      <c r="B118" s="209"/>
      <c r="C118" s="209"/>
      <c r="D118" s="209"/>
      <c r="E118" s="209"/>
      <c r="F118" s="209"/>
      <c r="G118" s="209"/>
      <c r="H118" s="210"/>
      <c r="I118" s="1">
        <v>109</v>
      </c>
      <c r="J118" s="7"/>
      <c r="K118" s="7"/>
    </row>
    <row r="119" spans="1:11" ht="12.75">
      <c r="A119" s="220" t="s">
        <v>6</v>
      </c>
      <c r="B119" s="221"/>
      <c r="C119" s="221"/>
      <c r="D119" s="221"/>
      <c r="E119" s="221"/>
      <c r="F119" s="221"/>
      <c r="G119" s="221"/>
      <c r="H119" s="222"/>
      <c r="I119" s="4">
        <v>110</v>
      </c>
      <c r="J119" s="8"/>
      <c r="K119" s="8"/>
    </row>
    <row r="120" spans="1:11" ht="12.75">
      <c r="A120" s="223" t="s">
        <v>274</v>
      </c>
      <c r="B120" s="224"/>
      <c r="C120" s="224"/>
      <c r="D120" s="224"/>
      <c r="E120" s="224"/>
      <c r="F120" s="224"/>
      <c r="G120" s="224"/>
      <c r="H120" s="224"/>
      <c r="I120" s="224"/>
      <c r="J120" s="224"/>
      <c r="K120" s="224"/>
    </row>
    <row r="121" spans="1:11" ht="12.75">
      <c r="A121" s="225"/>
      <c r="B121" s="226"/>
      <c r="C121" s="226"/>
      <c r="D121" s="226"/>
      <c r="E121" s="226"/>
      <c r="F121" s="226"/>
      <c r="G121" s="226"/>
      <c r="H121" s="226"/>
      <c r="I121" s="226"/>
      <c r="J121" s="226"/>
      <c r="K121" s="226"/>
    </row>
  </sheetData>
  <mergeCells count="121">
    <mergeCell ref="A121:K121"/>
    <mergeCell ref="A115:H115"/>
    <mergeCell ref="A116:K116"/>
    <mergeCell ref="A117:K117"/>
    <mergeCell ref="A118:H118"/>
    <mergeCell ref="A113:H113"/>
    <mergeCell ref="A114:H114"/>
    <mergeCell ref="A119:H119"/>
    <mergeCell ref="A120:K120"/>
    <mergeCell ref="A109:H109"/>
    <mergeCell ref="A110:H110"/>
    <mergeCell ref="A111:H111"/>
    <mergeCell ref="A112:H112"/>
    <mergeCell ref="A105:H105"/>
    <mergeCell ref="A106:H106"/>
    <mergeCell ref="A107:H107"/>
    <mergeCell ref="A108:H108"/>
    <mergeCell ref="A101:H101"/>
    <mergeCell ref="A102:H102"/>
    <mergeCell ref="A103:H103"/>
    <mergeCell ref="A104:H104"/>
    <mergeCell ref="A97:H97"/>
    <mergeCell ref="A98:H98"/>
    <mergeCell ref="A99:H99"/>
    <mergeCell ref="A100:H100"/>
    <mergeCell ref="A93:H93"/>
    <mergeCell ref="A94:H94"/>
    <mergeCell ref="A95:H95"/>
    <mergeCell ref="A96:H96"/>
    <mergeCell ref="A89:H89"/>
    <mergeCell ref="A90:H90"/>
    <mergeCell ref="A91:H91"/>
    <mergeCell ref="A92:H92"/>
    <mergeCell ref="A85:H85"/>
    <mergeCell ref="A86:H86"/>
    <mergeCell ref="A87:H87"/>
    <mergeCell ref="A88:H88"/>
    <mergeCell ref="A81:H81"/>
    <mergeCell ref="A82:H82"/>
    <mergeCell ref="A83:H83"/>
    <mergeCell ref="A84:H84"/>
    <mergeCell ref="A77:H77"/>
    <mergeCell ref="A78:H78"/>
    <mergeCell ref="A79:H79"/>
    <mergeCell ref="A80:H80"/>
    <mergeCell ref="A73:H73"/>
    <mergeCell ref="A74:H74"/>
    <mergeCell ref="A75:H75"/>
    <mergeCell ref="A76:H76"/>
    <mergeCell ref="A69:H69"/>
    <mergeCell ref="A70:H70"/>
    <mergeCell ref="A71:H71"/>
    <mergeCell ref="A72:H72"/>
    <mergeCell ref="A65:H65"/>
    <mergeCell ref="A66:H66"/>
    <mergeCell ref="A67:H67"/>
    <mergeCell ref="A68:K68"/>
    <mergeCell ref="A61:H61"/>
    <mergeCell ref="A62:H62"/>
    <mergeCell ref="A63:H63"/>
    <mergeCell ref="A64:H64"/>
    <mergeCell ref="A57:H57"/>
    <mergeCell ref="A58:H58"/>
    <mergeCell ref="A59:H59"/>
    <mergeCell ref="A60:H60"/>
    <mergeCell ref="A53:H53"/>
    <mergeCell ref="A54:H54"/>
    <mergeCell ref="A55:H55"/>
    <mergeCell ref="A56:H56"/>
    <mergeCell ref="A49:H49"/>
    <mergeCell ref="A50:H50"/>
    <mergeCell ref="A51:H51"/>
    <mergeCell ref="A52:H52"/>
    <mergeCell ref="A45:H45"/>
    <mergeCell ref="A46:H46"/>
    <mergeCell ref="A47:H47"/>
    <mergeCell ref="A48:H48"/>
    <mergeCell ref="A41:H41"/>
    <mergeCell ref="A42:H42"/>
    <mergeCell ref="A43:H43"/>
    <mergeCell ref="A44:H44"/>
    <mergeCell ref="A37:H37"/>
    <mergeCell ref="A38:H38"/>
    <mergeCell ref="A39:H39"/>
    <mergeCell ref="A40:H40"/>
    <mergeCell ref="A33:H33"/>
    <mergeCell ref="A34:H34"/>
    <mergeCell ref="A35:H35"/>
    <mergeCell ref="A36:H36"/>
    <mergeCell ref="A29:H29"/>
    <mergeCell ref="A30:H30"/>
    <mergeCell ref="A31:H31"/>
    <mergeCell ref="A32:H32"/>
    <mergeCell ref="A25:H25"/>
    <mergeCell ref="A26:H26"/>
    <mergeCell ref="A27:H27"/>
    <mergeCell ref="A28:H28"/>
    <mergeCell ref="A21:H21"/>
    <mergeCell ref="A22:H22"/>
    <mergeCell ref="A23:H23"/>
    <mergeCell ref="A24:H24"/>
    <mergeCell ref="A17:H17"/>
    <mergeCell ref="A18:H18"/>
    <mergeCell ref="A19:H19"/>
    <mergeCell ref="A20:H20"/>
    <mergeCell ref="A13:H13"/>
    <mergeCell ref="A14:H14"/>
    <mergeCell ref="A15:H15"/>
    <mergeCell ref="A16:H16"/>
    <mergeCell ref="A9:H9"/>
    <mergeCell ref="A10:H10"/>
    <mergeCell ref="A11:H11"/>
    <mergeCell ref="A12:H12"/>
    <mergeCell ref="A5:H5"/>
    <mergeCell ref="A6:K6"/>
    <mergeCell ref="A7:H7"/>
    <mergeCell ref="A8:H8"/>
    <mergeCell ref="A1:K1"/>
    <mergeCell ref="A2:K2"/>
    <mergeCell ref="A3:K3"/>
    <mergeCell ref="A4:H4"/>
  </mergeCells>
  <dataValidations count="5">
    <dataValidation type="whole" operator="notEqual" allowBlank="1" showInputMessage="1" showErrorMessage="1" errorTitle="Pogrešan unos" error="Mogu se unijeti samo cjelobrojne vrijednosti." sqref="J118:K119 J85:K85">
      <formula1>999999999999</formula1>
    </dataValidation>
    <dataValidation type="whole" operator="notEqual" allowBlank="1" showInputMessage="1" showErrorMessage="1" errorTitle="Pogrešan unos" error="Mogu se unijeti samo cjelobrojne pozitivne ili negativne vrijednosti." sqref="J69:K69">
      <formula1>999999999999</formula1>
    </dataValidation>
    <dataValidation type="whole" operator="notEqual" allowBlank="1" showInputMessage="1" showErrorMessage="1" errorTitle="Pogrešan unos" error="Mogu se unijeti samo cjelobrojne pozitivne ili negativne vrijednosti." sqref="J71:K71">
      <formula1>9999999999</formula1>
    </dataValidation>
    <dataValidation type="whole" operator="notEqual" allowBlank="1" showInputMessage="1" showErrorMessage="1" errorTitle="Pogrešan unos" error="Mogu se unijeti samo cjelobrojne vrijednosti. Ova AOP oznaka može se unijeti i s negativnim predznakom" sqref="J78:K78">
      <formula1>9999999999</formula1>
    </dataValidation>
    <dataValidation type="whole" operator="greaterThanOrEqual" allowBlank="1" showInputMessage="1" showErrorMessage="1" errorTitle="Pogrešan unos" error="Mogu se unijeti samo cjelobrojne pozitivne vrijednosti." sqref="J70:K70 J79:K84 J72:K77 J7:K67 J86:K115">
      <formula1>0</formula1>
    </dataValidation>
  </dataValidations>
  <printOptions/>
  <pageMargins left="0.73" right="0.24" top="0.34" bottom="0.43" header="0.19" footer="0.28"/>
  <pageSetup horizontalDpi="600" verticalDpi="600" orientation="portrait" paperSize="9" scale="89" r:id="rId1"/>
  <rowBreaks count="1" manualBreakCount="1">
    <brk id="67" max="255" man="1"/>
  </rowBreaks>
</worksheet>
</file>

<file path=xl/worksheets/sheet3.xml><?xml version="1.0" encoding="utf-8"?>
<worksheet xmlns="http://schemas.openxmlformats.org/spreadsheetml/2006/main" xmlns:r="http://schemas.openxmlformats.org/officeDocument/2006/relationships">
  <sheetPr codeName="Sheet3"/>
  <dimension ref="A1:M71"/>
  <sheetViews>
    <sheetView view="pageBreakPreview" zoomScaleSheetLayoutView="100" workbookViewId="0" topLeftCell="A1">
      <selection activeCell="A1" sqref="A1:M1"/>
    </sheetView>
  </sheetViews>
  <sheetFormatPr defaultColWidth="9.140625" defaultRowHeight="12.75"/>
  <cols>
    <col min="1" max="3" width="9.140625" style="48" customWidth="1"/>
    <col min="4" max="4" width="7.421875" style="48" customWidth="1"/>
    <col min="5" max="5" width="6.8515625" style="48" customWidth="1"/>
    <col min="6" max="6" width="5.7109375" style="48" customWidth="1"/>
    <col min="7" max="7" width="6.28125" style="48" customWidth="1"/>
    <col min="8" max="8" width="3.8515625" style="48" customWidth="1"/>
    <col min="9" max="9" width="5.57421875" style="48" customWidth="1"/>
    <col min="10" max="13" width="11.28125" style="48" customWidth="1"/>
    <col min="14" max="16384" width="9.140625" style="48" customWidth="1"/>
  </cols>
  <sheetData>
    <row r="1" spans="1:13" ht="19.5" customHeight="1">
      <c r="A1" s="190" t="s">
        <v>128</v>
      </c>
      <c r="B1" s="190"/>
      <c r="C1" s="190"/>
      <c r="D1" s="190"/>
      <c r="E1" s="190"/>
      <c r="F1" s="190"/>
      <c r="G1" s="190"/>
      <c r="H1" s="190"/>
      <c r="I1" s="190"/>
      <c r="J1" s="190"/>
      <c r="K1" s="190"/>
      <c r="L1" s="190"/>
      <c r="M1" s="190"/>
    </row>
    <row r="2" spans="1:13" ht="12.75" customHeight="1">
      <c r="A2" s="246" t="s">
        <v>305</v>
      </c>
      <c r="B2" s="246"/>
      <c r="C2" s="246"/>
      <c r="D2" s="246"/>
      <c r="E2" s="246"/>
      <c r="F2" s="246"/>
      <c r="G2" s="246"/>
      <c r="H2" s="246"/>
      <c r="I2" s="246"/>
      <c r="J2" s="246"/>
      <c r="K2" s="246"/>
      <c r="L2" s="246"/>
      <c r="M2" s="246"/>
    </row>
    <row r="3" spans="1:13" ht="16.5" customHeight="1">
      <c r="A3" s="238" t="s">
        <v>300</v>
      </c>
      <c r="B3" s="238"/>
      <c r="C3" s="238"/>
      <c r="D3" s="238"/>
      <c r="E3" s="238"/>
      <c r="F3" s="238"/>
      <c r="G3" s="238"/>
      <c r="H3" s="238"/>
      <c r="I3" s="238"/>
      <c r="J3" s="238"/>
      <c r="K3" s="238"/>
      <c r="L3" s="238"/>
      <c r="M3" s="238"/>
    </row>
    <row r="4" spans="1:13" ht="17.25" customHeight="1">
      <c r="A4" s="237" t="s">
        <v>39</v>
      </c>
      <c r="B4" s="237"/>
      <c r="C4" s="237"/>
      <c r="D4" s="237"/>
      <c r="E4" s="237"/>
      <c r="F4" s="237"/>
      <c r="G4" s="237"/>
      <c r="H4" s="237"/>
      <c r="I4" s="53" t="s">
        <v>244</v>
      </c>
      <c r="J4" s="236" t="s">
        <v>281</v>
      </c>
      <c r="K4" s="236"/>
      <c r="L4" s="236" t="s">
        <v>282</v>
      </c>
      <c r="M4" s="236"/>
    </row>
    <row r="5" spans="1:13" ht="12.75">
      <c r="A5" s="237"/>
      <c r="B5" s="237"/>
      <c r="C5" s="237"/>
      <c r="D5" s="237"/>
      <c r="E5" s="237"/>
      <c r="F5" s="237"/>
      <c r="G5" s="237"/>
      <c r="H5" s="237"/>
      <c r="I5" s="53"/>
      <c r="J5" s="55" t="s">
        <v>277</v>
      </c>
      <c r="K5" s="55" t="s">
        <v>278</v>
      </c>
      <c r="L5" s="55" t="s">
        <v>277</v>
      </c>
      <c r="M5" s="55" t="s">
        <v>278</v>
      </c>
    </row>
    <row r="6" spans="1:13" ht="10.5" customHeight="1">
      <c r="A6" s="236">
        <v>1</v>
      </c>
      <c r="B6" s="236"/>
      <c r="C6" s="236"/>
      <c r="D6" s="236"/>
      <c r="E6" s="236"/>
      <c r="F6" s="236"/>
      <c r="G6" s="236"/>
      <c r="H6" s="236"/>
      <c r="I6" s="57">
        <v>2</v>
      </c>
      <c r="J6" s="55">
        <v>3</v>
      </c>
      <c r="K6" s="55">
        <v>4</v>
      </c>
      <c r="L6" s="55">
        <v>5</v>
      </c>
      <c r="M6" s="55">
        <v>6</v>
      </c>
    </row>
    <row r="7" spans="1:13" ht="12.75">
      <c r="A7" s="202" t="s">
        <v>20</v>
      </c>
      <c r="B7" s="203"/>
      <c r="C7" s="203"/>
      <c r="D7" s="203"/>
      <c r="E7" s="203"/>
      <c r="F7" s="203"/>
      <c r="G7" s="203"/>
      <c r="H7" s="204"/>
      <c r="I7" s="3">
        <v>111</v>
      </c>
      <c r="J7" s="117">
        <f>SUM(J8:J9)</f>
        <v>2234549186</v>
      </c>
      <c r="K7" s="117">
        <f>SUM(K8:K9)</f>
        <v>811237442</v>
      </c>
      <c r="L7" s="117">
        <f>SUM(L8:L9)</f>
        <v>2099009798</v>
      </c>
      <c r="M7" s="117">
        <f>SUM(M8:M9)</f>
        <v>637635802</v>
      </c>
    </row>
    <row r="8" spans="1:13" ht="12.75">
      <c r="A8" s="205" t="s">
        <v>126</v>
      </c>
      <c r="B8" s="206"/>
      <c r="C8" s="206"/>
      <c r="D8" s="206"/>
      <c r="E8" s="206"/>
      <c r="F8" s="206"/>
      <c r="G8" s="206"/>
      <c r="H8" s="207"/>
      <c r="I8" s="1">
        <v>112</v>
      </c>
      <c r="J8" s="7">
        <v>2208656660</v>
      </c>
      <c r="K8" s="7">
        <v>805595976</v>
      </c>
      <c r="L8" s="7">
        <v>2061682456</v>
      </c>
      <c r="M8" s="7">
        <v>621724867</v>
      </c>
    </row>
    <row r="9" spans="1:13" ht="12.75">
      <c r="A9" s="205" t="s">
        <v>79</v>
      </c>
      <c r="B9" s="206"/>
      <c r="C9" s="206"/>
      <c r="D9" s="206"/>
      <c r="E9" s="206"/>
      <c r="F9" s="206"/>
      <c r="G9" s="206"/>
      <c r="H9" s="207"/>
      <c r="I9" s="1">
        <v>113</v>
      </c>
      <c r="J9" s="7">
        <v>25892526</v>
      </c>
      <c r="K9" s="7">
        <v>5641466</v>
      </c>
      <c r="L9" s="7">
        <v>37327342</v>
      </c>
      <c r="M9" s="7">
        <v>15910935</v>
      </c>
    </row>
    <row r="10" spans="1:13" ht="12.75">
      <c r="A10" s="205" t="s">
        <v>9</v>
      </c>
      <c r="B10" s="206"/>
      <c r="C10" s="206"/>
      <c r="D10" s="206"/>
      <c r="E10" s="206"/>
      <c r="F10" s="206"/>
      <c r="G10" s="206"/>
      <c r="H10" s="207"/>
      <c r="I10" s="1">
        <v>114</v>
      </c>
      <c r="J10" s="116">
        <f>J11+J12+J16+J20+J21+J22+J25+J26</f>
        <v>2096667873</v>
      </c>
      <c r="K10" s="116">
        <f>K11+K12+K16+K20+K21+K22+K25+K26</f>
        <v>767937693</v>
      </c>
      <c r="L10" s="116">
        <f>L11+L12+L16+L20+L21+L22+L25+L26</f>
        <v>2218746204</v>
      </c>
      <c r="M10" s="116">
        <f>M11+M12+M16+M20+M21+M22+M25+M26</f>
        <v>724427880</v>
      </c>
    </row>
    <row r="11" spans="1:13" ht="12.75">
      <c r="A11" s="205" t="s">
        <v>80</v>
      </c>
      <c r="B11" s="206"/>
      <c r="C11" s="206"/>
      <c r="D11" s="206"/>
      <c r="E11" s="206"/>
      <c r="F11" s="206"/>
      <c r="G11" s="206"/>
      <c r="H11" s="207"/>
      <c r="I11" s="1">
        <v>115</v>
      </c>
      <c r="J11" s="7">
        <v>-40463499</v>
      </c>
      <c r="K11" s="7">
        <v>-47943706</v>
      </c>
      <c r="L11" s="7">
        <v>-57571500</v>
      </c>
      <c r="M11" s="7">
        <v>-50725315</v>
      </c>
    </row>
    <row r="12" spans="1:13" ht="12.75">
      <c r="A12" s="205" t="s">
        <v>16</v>
      </c>
      <c r="B12" s="206"/>
      <c r="C12" s="206"/>
      <c r="D12" s="206"/>
      <c r="E12" s="206"/>
      <c r="F12" s="206"/>
      <c r="G12" s="206"/>
      <c r="H12" s="207"/>
      <c r="I12" s="1">
        <v>116</v>
      </c>
      <c r="J12" s="116">
        <f>SUM(J13:J15)</f>
        <v>1811716780</v>
      </c>
      <c r="K12" s="116">
        <f>SUM(K13:K15)</f>
        <v>711156299</v>
      </c>
      <c r="L12" s="116">
        <f>SUM(L13:L15)</f>
        <v>1970414173</v>
      </c>
      <c r="M12" s="116">
        <f>SUM(M13:M15)</f>
        <v>675732695</v>
      </c>
    </row>
    <row r="13" spans="1:13" ht="12.75">
      <c r="A13" s="208" t="s">
        <v>120</v>
      </c>
      <c r="B13" s="209"/>
      <c r="C13" s="209"/>
      <c r="D13" s="209"/>
      <c r="E13" s="209"/>
      <c r="F13" s="209"/>
      <c r="G13" s="209"/>
      <c r="H13" s="210"/>
      <c r="I13" s="1">
        <v>117</v>
      </c>
      <c r="J13" s="7">
        <v>1720066249</v>
      </c>
      <c r="K13" s="7">
        <v>669488593</v>
      </c>
      <c r="L13" s="7">
        <v>1876265931</v>
      </c>
      <c r="M13" s="7">
        <v>627544392</v>
      </c>
    </row>
    <row r="14" spans="1:13" ht="12.75">
      <c r="A14" s="208" t="s">
        <v>121</v>
      </c>
      <c r="B14" s="209"/>
      <c r="C14" s="209"/>
      <c r="D14" s="209"/>
      <c r="E14" s="209"/>
      <c r="F14" s="209"/>
      <c r="G14" s="209"/>
      <c r="H14" s="210"/>
      <c r="I14" s="1">
        <v>118</v>
      </c>
      <c r="J14" s="7">
        <v>4542007</v>
      </c>
      <c r="K14" s="7">
        <v>2303186</v>
      </c>
      <c r="L14" s="7">
        <v>21988862</v>
      </c>
      <c r="M14" s="7">
        <v>20146979</v>
      </c>
    </row>
    <row r="15" spans="1:13" ht="12.75">
      <c r="A15" s="208" t="s">
        <v>41</v>
      </c>
      <c r="B15" s="209"/>
      <c r="C15" s="209"/>
      <c r="D15" s="209"/>
      <c r="E15" s="209"/>
      <c r="F15" s="209"/>
      <c r="G15" s="209"/>
      <c r="H15" s="210"/>
      <c r="I15" s="1">
        <v>119</v>
      </c>
      <c r="J15" s="7">
        <v>87108524</v>
      </c>
      <c r="K15" s="7">
        <v>39364520</v>
      </c>
      <c r="L15" s="7">
        <v>72159380</v>
      </c>
      <c r="M15" s="7">
        <v>28041324</v>
      </c>
    </row>
    <row r="16" spans="1:13" ht="12.75">
      <c r="A16" s="205" t="s">
        <v>17</v>
      </c>
      <c r="B16" s="206"/>
      <c r="C16" s="206"/>
      <c r="D16" s="206"/>
      <c r="E16" s="206"/>
      <c r="F16" s="206"/>
      <c r="G16" s="206"/>
      <c r="H16" s="207"/>
      <c r="I16" s="1">
        <v>120</v>
      </c>
      <c r="J16" s="116">
        <f>SUM(J17:J19)</f>
        <v>173066464</v>
      </c>
      <c r="K16" s="116">
        <f>SUM(K17:K19)</f>
        <v>59816656</v>
      </c>
      <c r="L16" s="116">
        <f>SUM(L17:L19)</f>
        <v>175917717</v>
      </c>
      <c r="M16" s="116">
        <f>SUM(M17:M19)</f>
        <v>57926432</v>
      </c>
    </row>
    <row r="17" spans="1:13" ht="12.75">
      <c r="A17" s="208" t="s">
        <v>42</v>
      </c>
      <c r="B17" s="209"/>
      <c r="C17" s="209"/>
      <c r="D17" s="209"/>
      <c r="E17" s="209"/>
      <c r="F17" s="209"/>
      <c r="G17" s="209"/>
      <c r="H17" s="210"/>
      <c r="I17" s="1">
        <v>121</v>
      </c>
      <c r="J17" s="7">
        <v>108388663</v>
      </c>
      <c r="K17" s="7">
        <v>37294028</v>
      </c>
      <c r="L17" s="7">
        <v>110799601</v>
      </c>
      <c r="M17" s="7">
        <v>36769697</v>
      </c>
    </row>
    <row r="18" spans="1:13" ht="12.75">
      <c r="A18" s="208" t="s">
        <v>43</v>
      </c>
      <c r="B18" s="209"/>
      <c r="C18" s="209"/>
      <c r="D18" s="209"/>
      <c r="E18" s="209"/>
      <c r="F18" s="209"/>
      <c r="G18" s="209"/>
      <c r="H18" s="210"/>
      <c r="I18" s="1">
        <v>122</v>
      </c>
      <c r="J18" s="7">
        <v>39232737</v>
      </c>
      <c r="K18" s="7">
        <v>13730092</v>
      </c>
      <c r="L18" s="7">
        <v>40716031</v>
      </c>
      <c r="M18" s="7">
        <v>13503198</v>
      </c>
    </row>
    <row r="19" spans="1:13" ht="12.75">
      <c r="A19" s="208" t="s">
        <v>44</v>
      </c>
      <c r="B19" s="209"/>
      <c r="C19" s="209"/>
      <c r="D19" s="209"/>
      <c r="E19" s="209"/>
      <c r="F19" s="209"/>
      <c r="G19" s="209"/>
      <c r="H19" s="210"/>
      <c r="I19" s="1">
        <v>123</v>
      </c>
      <c r="J19" s="7">
        <v>25445064</v>
      </c>
      <c r="K19" s="7">
        <v>8792536</v>
      </c>
      <c r="L19" s="7">
        <v>24402085</v>
      </c>
      <c r="M19" s="7">
        <v>7653537</v>
      </c>
    </row>
    <row r="20" spans="1:13" ht="12.75">
      <c r="A20" s="205" t="s">
        <v>81</v>
      </c>
      <c r="B20" s="206"/>
      <c r="C20" s="206"/>
      <c r="D20" s="206"/>
      <c r="E20" s="206"/>
      <c r="F20" s="206"/>
      <c r="G20" s="206"/>
      <c r="H20" s="207"/>
      <c r="I20" s="1">
        <v>124</v>
      </c>
      <c r="J20" s="118">
        <v>73539060</v>
      </c>
      <c r="K20" s="118">
        <v>25048936</v>
      </c>
      <c r="L20" s="118">
        <v>75366050</v>
      </c>
      <c r="M20" s="118">
        <v>25477736</v>
      </c>
    </row>
    <row r="21" spans="1:13" ht="12.75">
      <c r="A21" s="205" t="s">
        <v>82</v>
      </c>
      <c r="B21" s="206"/>
      <c r="C21" s="206"/>
      <c r="D21" s="206"/>
      <c r="E21" s="206"/>
      <c r="F21" s="206"/>
      <c r="G21" s="206"/>
      <c r="H21" s="207"/>
      <c r="I21" s="1">
        <v>125</v>
      </c>
      <c r="J21" s="118">
        <v>61106060</v>
      </c>
      <c r="K21" s="118">
        <v>19199922</v>
      </c>
      <c r="L21" s="118">
        <v>54441000</v>
      </c>
      <c r="M21" s="118">
        <v>16016332</v>
      </c>
    </row>
    <row r="22" spans="1:13" ht="12.75">
      <c r="A22" s="205" t="s">
        <v>18</v>
      </c>
      <c r="B22" s="206"/>
      <c r="C22" s="206"/>
      <c r="D22" s="206"/>
      <c r="E22" s="206"/>
      <c r="F22" s="206"/>
      <c r="G22" s="206"/>
      <c r="H22" s="207"/>
      <c r="I22" s="1">
        <v>126</v>
      </c>
      <c r="J22" s="116">
        <f>SUM(J23:J24)</f>
        <v>363008</v>
      </c>
      <c r="K22" s="116">
        <f>SUM(K23:K24)</f>
        <v>266859</v>
      </c>
      <c r="L22" s="116">
        <f>SUM(L23:L24)</f>
        <v>178764</v>
      </c>
      <c r="M22" s="116">
        <f>SUM(M23:M24)</f>
        <v>0</v>
      </c>
    </row>
    <row r="23" spans="1:13" ht="12.75">
      <c r="A23" s="208" t="s">
        <v>111</v>
      </c>
      <c r="B23" s="209"/>
      <c r="C23" s="209"/>
      <c r="D23" s="209"/>
      <c r="E23" s="209"/>
      <c r="F23" s="209"/>
      <c r="G23" s="209"/>
      <c r="H23" s="210"/>
      <c r="I23" s="1">
        <v>127</v>
      </c>
      <c r="J23" s="7">
        <v>23659</v>
      </c>
      <c r="K23" s="7">
        <v>12571</v>
      </c>
      <c r="L23" s="7">
        <v>11811</v>
      </c>
      <c r="M23" s="7"/>
    </row>
    <row r="24" spans="1:13" ht="12.75">
      <c r="A24" s="208" t="s">
        <v>112</v>
      </c>
      <c r="B24" s="209"/>
      <c r="C24" s="209"/>
      <c r="D24" s="209"/>
      <c r="E24" s="209"/>
      <c r="F24" s="209"/>
      <c r="G24" s="209"/>
      <c r="H24" s="210"/>
      <c r="I24" s="1">
        <v>128</v>
      </c>
      <c r="J24" s="7">
        <v>339349</v>
      </c>
      <c r="K24" s="7">
        <v>254288</v>
      </c>
      <c r="L24" s="7">
        <v>166953</v>
      </c>
      <c r="M24" s="7"/>
    </row>
    <row r="25" spans="1:13" ht="12.75">
      <c r="A25" s="205" t="s">
        <v>83</v>
      </c>
      <c r="B25" s="206"/>
      <c r="C25" s="206"/>
      <c r="D25" s="206"/>
      <c r="E25" s="206"/>
      <c r="F25" s="206"/>
      <c r="G25" s="206"/>
      <c r="H25" s="207"/>
      <c r="I25" s="1">
        <v>129</v>
      </c>
      <c r="J25" s="7">
        <v>17340000</v>
      </c>
      <c r="K25" s="7">
        <v>392727</v>
      </c>
      <c r="L25" s="7"/>
      <c r="M25" s="7"/>
    </row>
    <row r="26" spans="1:13" ht="12.75">
      <c r="A26" s="205" t="s">
        <v>35</v>
      </c>
      <c r="B26" s="206"/>
      <c r="C26" s="206"/>
      <c r="D26" s="206"/>
      <c r="E26" s="206"/>
      <c r="F26" s="206"/>
      <c r="G26" s="206"/>
      <c r="H26" s="207"/>
      <c r="I26" s="1">
        <v>130</v>
      </c>
      <c r="J26" s="7"/>
      <c r="K26" s="7"/>
      <c r="L26" s="7"/>
      <c r="M26" s="7"/>
    </row>
    <row r="27" spans="1:13" ht="12.75">
      <c r="A27" s="205" t="s">
        <v>178</v>
      </c>
      <c r="B27" s="206"/>
      <c r="C27" s="206"/>
      <c r="D27" s="206"/>
      <c r="E27" s="206"/>
      <c r="F27" s="206"/>
      <c r="G27" s="206"/>
      <c r="H27" s="207"/>
      <c r="I27" s="1">
        <v>131</v>
      </c>
      <c r="J27" s="116">
        <f>SUM(J28:J32)</f>
        <v>19529740</v>
      </c>
      <c r="K27" s="116">
        <f>SUM(K28:K32)</f>
        <v>6172938</v>
      </c>
      <c r="L27" s="116">
        <f>SUM(L28:L32)</f>
        <v>19906657</v>
      </c>
      <c r="M27" s="116">
        <f>SUM(M28:M32)</f>
        <v>8120253</v>
      </c>
    </row>
    <row r="28" spans="1:13" ht="21.75" customHeight="1">
      <c r="A28" s="205" t="s">
        <v>192</v>
      </c>
      <c r="B28" s="206"/>
      <c r="C28" s="206"/>
      <c r="D28" s="206"/>
      <c r="E28" s="206"/>
      <c r="F28" s="206"/>
      <c r="G28" s="206"/>
      <c r="H28" s="207"/>
      <c r="I28" s="1">
        <v>132</v>
      </c>
      <c r="J28" s="7">
        <v>24576</v>
      </c>
      <c r="K28" s="7"/>
      <c r="L28" s="7">
        <v>115322</v>
      </c>
      <c r="M28" s="7">
        <v>66005</v>
      </c>
    </row>
    <row r="29" spans="1:13" ht="21" customHeight="1">
      <c r="A29" s="205" t="s">
        <v>129</v>
      </c>
      <c r="B29" s="206"/>
      <c r="C29" s="206"/>
      <c r="D29" s="206"/>
      <c r="E29" s="206"/>
      <c r="F29" s="206"/>
      <c r="G29" s="206"/>
      <c r="H29" s="207"/>
      <c r="I29" s="1">
        <v>133</v>
      </c>
      <c r="J29" s="7">
        <v>19505164</v>
      </c>
      <c r="K29" s="7">
        <v>6172938</v>
      </c>
      <c r="L29" s="7">
        <v>18951889</v>
      </c>
      <c r="M29" s="7">
        <v>8054248</v>
      </c>
    </row>
    <row r="30" spans="1:13" ht="12.75" customHeight="1">
      <c r="A30" s="205" t="s">
        <v>113</v>
      </c>
      <c r="B30" s="206"/>
      <c r="C30" s="206"/>
      <c r="D30" s="206"/>
      <c r="E30" s="206"/>
      <c r="F30" s="206"/>
      <c r="G30" s="206"/>
      <c r="H30" s="207"/>
      <c r="I30" s="1">
        <v>134</v>
      </c>
      <c r="J30" s="7"/>
      <c r="K30" s="7"/>
      <c r="L30" s="7"/>
      <c r="M30" s="7"/>
    </row>
    <row r="31" spans="1:13" ht="12.75">
      <c r="A31" s="205" t="s">
        <v>188</v>
      </c>
      <c r="B31" s="206"/>
      <c r="C31" s="206"/>
      <c r="D31" s="206"/>
      <c r="E31" s="206"/>
      <c r="F31" s="206"/>
      <c r="G31" s="206"/>
      <c r="H31" s="207"/>
      <c r="I31" s="1">
        <v>135</v>
      </c>
      <c r="J31" s="7"/>
      <c r="K31" s="7"/>
      <c r="L31" s="7">
        <v>839446</v>
      </c>
      <c r="M31" s="7"/>
    </row>
    <row r="32" spans="1:13" ht="12.75">
      <c r="A32" s="205" t="s">
        <v>114</v>
      </c>
      <c r="B32" s="206"/>
      <c r="C32" s="206"/>
      <c r="D32" s="206"/>
      <c r="E32" s="206"/>
      <c r="F32" s="206"/>
      <c r="G32" s="206"/>
      <c r="H32" s="207"/>
      <c r="I32" s="1">
        <v>136</v>
      </c>
      <c r="J32" s="7"/>
      <c r="K32" s="7"/>
      <c r="L32" s="7"/>
      <c r="M32" s="7"/>
    </row>
    <row r="33" spans="1:13" ht="12.75">
      <c r="A33" s="205" t="s">
        <v>179</v>
      </c>
      <c r="B33" s="206"/>
      <c r="C33" s="206"/>
      <c r="D33" s="206"/>
      <c r="E33" s="206"/>
      <c r="F33" s="206"/>
      <c r="G33" s="206"/>
      <c r="H33" s="207"/>
      <c r="I33" s="1">
        <v>137</v>
      </c>
      <c r="J33" s="116">
        <f>SUM(J34:J37)</f>
        <v>42937469</v>
      </c>
      <c r="K33" s="116">
        <f>SUM(K34:K37)</f>
        <v>16052984</v>
      </c>
      <c r="L33" s="116">
        <f>SUM(L34:L37)</f>
        <v>38756533</v>
      </c>
      <c r="M33" s="116">
        <f>SUM(M34:M37)</f>
        <v>12352919</v>
      </c>
    </row>
    <row r="34" spans="1:13" ht="18" customHeight="1">
      <c r="A34" s="205" t="s">
        <v>46</v>
      </c>
      <c r="B34" s="206"/>
      <c r="C34" s="206"/>
      <c r="D34" s="206"/>
      <c r="E34" s="206"/>
      <c r="F34" s="206"/>
      <c r="G34" s="206"/>
      <c r="H34" s="207"/>
      <c r="I34" s="1">
        <v>138</v>
      </c>
      <c r="J34" s="7">
        <v>159364</v>
      </c>
      <c r="K34" s="7">
        <v>64720</v>
      </c>
      <c r="L34" s="7">
        <v>229570</v>
      </c>
      <c r="M34" s="7">
        <v>68805</v>
      </c>
    </row>
    <row r="35" spans="1:13" ht="21.75" customHeight="1">
      <c r="A35" s="205" t="s">
        <v>45</v>
      </c>
      <c r="B35" s="206"/>
      <c r="C35" s="206"/>
      <c r="D35" s="206"/>
      <c r="E35" s="206"/>
      <c r="F35" s="206"/>
      <c r="G35" s="206"/>
      <c r="H35" s="207"/>
      <c r="I35" s="1">
        <v>139</v>
      </c>
      <c r="J35" s="7">
        <v>42778105</v>
      </c>
      <c r="K35" s="7">
        <v>15988264</v>
      </c>
      <c r="L35" s="7">
        <v>38526963</v>
      </c>
      <c r="M35" s="7">
        <v>12284114</v>
      </c>
    </row>
    <row r="36" spans="1:13" ht="14.25" customHeight="1">
      <c r="A36" s="205" t="s">
        <v>189</v>
      </c>
      <c r="B36" s="206"/>
      <c r="C36" s="206"/>
      <c r="D36" s="206"/>
      <c r="E36" s="206"/>
      <c r="F36" s="206"/>
      <c r="G36" s="206"/>
      <c r="H36" s="207"/>
      <c r="I36" s="1">
        <v>140</v>
      </c>
      <c r="J36" s="7"/>
      <c r="K36" s="7"/>
      <c r="L36" s="7"/>
      <c r="M36" s="7"/>
    </row>
    <row r="37" spans="1:13" ht="12.75">
      <c r="A37" s="205" t="s">
        <v>47</v>
      </c>
      <c r="B37" s="206"/>
      <c r="C37" s="206"/>
      <c r="D37" s="206"/>
      <c r="E37" s="206"/>
      <c r="F37" s="206"/>
      <c r="G37" s="206"/>
      <c r="H37" s="207"/>
      <c r="I37" s="1">
        <v>141</v>
      </c>
      <c r="J37" s="7"/>
      <c r="K37" s="7"/>
      <c r="L37" s="7"/>
      <c r="M37" s="7"/>
    </row>
    <row r="38" spans="1:13" ht="12.75">
      <c r="A38" s="205" t="s">
        <v>160</v>
      </c>
      <c r="B38" s="206"/>
      <c r="C38" s="206"/>
      <c r="D38" s="206"/>
      <c r="E38" s="206"/>
      <c r="F38" s="206"/>
      <c r="G38" s="206"/>
      <c r="H38" s="207"/>
      <c r="I38" s="1">
        <v>142</v>
      </c>
      <c r="J38" s="7"/>
      <c r="K38" s="7"/>
      <c r="L38" s="7"/>
      <c r="M38" s="7"/>
    </row>
    <row r="39" spans="1:13" ht="10.5" customHeight="1">
      <c r="A39" s="205" t="s">
        <v>161</v>
      </c>
      <c r="B39" s="206"/>
      <c r="C39" s="206"/>
      <c r="D39" s="206"/>
      <c r="E39" s="206"/>
      <c r="F39" s="206"/>
      <c r="G39" s="206"/>
      <c r="H39" s="207"/>
      <c r="I39" s="1">
        <v>143</v>
      </c>
      <c r="J39" s="7"/>
      <c r="K39" s="7"/>
      <c r="L39" s="7"/>
      <c r="M39" s="7"/>
    </row>
    <row r="40" spans="1:13" ht="11.25" customHeight="1">
      <c r="A40" s="205" t="s">
        <v>190</v>
      </c>
      <c r="B40" s="206"/>
      <c r="C40" s="206"/>
      <c r="D40" s="206"/>
      <c r="E40" s="206"/>
      <c r="F40" s="206"/>
      <c r="G40" s="206"/>
      <c r="H40" s="207"/>
      <c r="I40" s="1">
        <v>144</v>
      </c>
      <c r="J40" s="7"/>
      <c r="K40" s="7"/>
      <c r="L40" s="7"/>
      <c r="M40" s="7"/>
    </row>
    <row r="41" spans="1:13" ht="12" customHeight="1">
      <c r="A41" s="205" t="s">
        <v>191</v>
      </c>
      <c r="B41" s="206"/>
      <c r="C41" s="206"/>
      <c r="D41" s="206"/>
      <c r="E41" s="206"/>
      <c r="F41" s="206"/>
      <c r="G41" s="206"/>
      <c r="H41" s="207"/>
      <c r="I41" s="1">
        <v>145</v>
      </c>
      <c r="J41" s="7"/>
      <c r="K41" s="7"/>
      <c r="L41" s="7"/>
      <c r="M41" s="7"/>
    </row>
    <row r="42" spans="1:13" ht="12.75">
      <c r="A42" s="205" t="s">
        <v>180</v>
      </c>
      <c r="B42" s="206"/>
      <c r="C42" s="206"/>
      <c r="D42" s="206"/>
      <c r="E42" s="206"/>
      <c r="F42" s="206"/>
      <c r="G42" s="206"/>
      <c r="H42" s="207"/>
      <c r="I42" s="1">
        <v>146</v>
      </c>
      <c r="J42" s="116">
        <f>J7+J27+J38+J40</f>
        <v>2254078926</v>
      </c>
      <c r="K42" s="116">
        <f>K7+K27+K38+K40</f>
        <v>817410380</v>
      </c>
      <c r="L42" s="116">
        <f>L7+L27+L38+L40</f>
        <v>2118916455</v>
      </c>
      <c r="M42" s="116">
        <f>M7+M27+M38+M40</f>
        <v>645756055</v>
      </c>
    </row>
    <row r="43" spans="1:13" ht="12.75">
      <c r="A43" s="205" t="s">
        <v>181</v>
      </c>
      <c r="B43" s="206"/>
      <c r="C43" s="206"/>
      <c r="D43" s="206"/>
      <c r="E43" s="206"/>
      <c r="F43" s="206"/>
      <c r="G43" s="206"/>
      <c r="H43" s="207"/>
      <c r="I43" s="1">
        <v>147</v>
      </c>
      <c r="J43" s="116">
        <f>J10+J33+J39+J41</f>
        <v>2139605342</v>
      </c>
      <c r="K43" s="116">
        <f>K10+K33+K39+K41</f>
        <v>783990677</v>
      </c>
      <c r="L43" s="116">
        <f>L10+L33+L39+L41</f>
        <v>2257502737</v>
      </c>
      <c r="M43" s="116">
        <f>M10+M33+M39+M41</f>
        <v>736780799</v>
      </c>
    </row>
    <row r="44" spans="1:13" ht="12.75">
      <c r="A44" s="205" t="s">
        <v>201</v>
      </c>
      <c r="B44" s="206"/>
      <c r="C44" s="206"/>
      <c r="D44" s="206"/>
      <c r="E44" s="206"/>
      <c r="F44" s="206"/>
      <c r="G44" s="206"/>
      <c r="H44" s="207"/>
      <c r="I44" s="1">
        <v>148</v>
      </c>
      <c r="J44" s="116">
        <f>J42-J43</f>
        <v>114473584</v>
      </c>
      <c r="K44" s="116">
        <f>K42-K43</f>
        <v>33419703</v>
      </c>
      <c r="L44" s="116">
        <f>L42-L43</f>
        <v>-138586282</v>
      </c>
      <c r="M44" s="116">
        <f>M42-M43</f>
        <v>-91024744</v>
      </c>
    </row>
    <row r="45" spans="1:13" ht="12.75">
      <c r="A45" s="217" t="s">
        <v>183</v>
      </c>
      <c r="B45" s="218"/>
      <c r="C45" s="218"/>
      <c r="D45" s="218"/>
      <c r="E45" s="218"/>
      <c r="F45" s="218"/>
      <c r="G45" s="218"/>
      <c r="H45" s="219"/>
      <c r="I45" s="1">
        <v>149</v>
      </c>
      <c r="J45" s="49">
        <f>IF(J42&gt;J43,J42-J43,0)</f>
        <v>114473584</v>
      </c>
      <c r="K45" s="49">
        <f>IF(K42&gt;K43,K42-K43,0)</f>
        <v>33419703</v>
      </c>
      <c r="L45" s="49">
        <f>IF(L42&gt;L43,L42-L43,0)</f>
        <v>0</v>
      </c>
      <c r="M45" s="49">
        <f>IF(M42&gt;M43,M42-M43,0)</f>
        <v>0</v>
      </c>
    </row>
    <row r="46" spans="1:13" ht="12.75">
      <c r="A46" s="217" t="s">
        <v>184</v>
      </c>
      <c r="B46" s="218"/>
      <c r="C46" s="218"/>
      <c r="D46" s="218"/>
      <c r="E46" s="218"/>
      <c r="F46" s="218"/>
      <c r="G46" s="218"/>
      <c r="H46" s="219"/>
      <c r="I46" s="1">
        <v>150</v>
      </c>
      <c r="J46" s="49">
        <f>IF(J43&gt;J42,J43-J42,0)</f>
        <v>0</v>
      </c>
      <c r="K46" s="49">
        <f>IF(K43&gt;K42,K43-K42,0)</f>
        <v>0</v>
      </c>
      <c r="L46" s="49">
        <f>IF(L43&gt;L42,L43-L42,0)</f>
        <v>138586282</v>
      </c>
      <c r="M46" s="49">
        <f>IF(M43&gt;M42,M43-M42,0)</f>
        <v>91024744</v>
      </c>
    </row>
    <row r="47" spans="1:13" ht="12.75">
      <c r="A47" s="205" t="s">
        <v>182</v>
      </c>
      <c r="B47" s="206"/>
      <c r="C47" s="206"/>
      <c r="D47" s="206"/>
      <c r="E47" s="206"/>
      <c r="F47" s="206"/>
      <c r="G47" s="206"/>
      <c r="H47" s="207"/>
      <c r="I47" s="1">
        <v>151</v>
      </c>
      <c r="J47" s="7"/>
      <c r="K47" s="7"/>
      <c r="L47" s="7"/>
      <c r="M47" s="7"/>
    </row>
    <row r="48" spans="1:13" ht="12.75">
      <c r="A48" s="205" t="s">
        <v>202</v>
      </c>
      <c r="B48" s="206"/>
      <c r="C48" s="206"/>
      <c r="D48" s="206"/>
      <c r="E48" s="206"/>
      <c r="F48" s="206"/>
      <c r="G48" s="206"/>
      <c r="H48" s="207"/>
      <c r="I48" s="1">
        <v>152</v>
      </c>
      <c r="J48" s="116">
        <f>J44-J47</f>
        <v>114473584</v>
      </c>
      <c r="K48" s="116">
        <f>K44-K47</f>
        <v>33419703</v>
      </c>
      <c r="L48" s="116">
        <f>L44-L47</f>
        <v>-138586282</v>
      </c>
      <c r="M48" s="116">
        <f>M44-M47</f>
        <v>-91024744</v>
      </c>
    </row>
    <row r="49" spans="1:13" ht="12.75">
      <c r="A49" s="217" t="s">
        <v>157</v>
      </c>
      <c r="B49" s="218"/>
      <c r="C49" s="218"/>
      <c r="D49" s="218"/>
      <c r="E49" s="218"/>
      <c r="F49" s="218"/>
      <c r="G49" s="218"/>
      <c r="H49" s="219"/>
      <c r="I49" s="1">
        <v>153</v>
      </c>
      <c r="J49" s="49">
        <f>IF(J48&gt;0,J48,0)</f>
        <v>114473584</v>
      </c>
      <c r="K49" s="49">
        <f>IF(K48&gt;0,K48,0)</f>
        <v>33419703</v>
      </c>
      <c r="L49" s="49">
        <f>IF(L48&gt;0,L48,0)</f>
        <v>0</v>
      </c>
      <c r="M49" s="49">
        <f>IF(M48&gt;0,M48,0)</f>
        <v>0</v>
      </c>
    </row>
    <row r="50" spans="1:13" ht="12.75">
      <c r="A50" s="239" t="s">
        <v>185</v>
      </c>
      <c r="B50" s="240"/>
      <c r="C50" s="240"/>
      <c r="D50" s="240"/>
      <c r="E50" s="240"/>
      <c r="F50" s="240"/>
      <c r="G50" s="240"/>
      <c r="H50" s="241"/>
      <c r="I50" s="4">
        <v>154</v>
      </c>
      <c r="J50" s="56">
        <f>IF(J48&lt;0,-J48,0)</f>
        <v>0</v>
      </c>
      <c r="K50" s="56">
        <f>IF(K48&lt;0,-K48,0)</f>
        <v>0</v>
      </c>
      <c r="L50" s="56">
        <f>IF(L48&lt;0,-L48,0)</f>
        <v>138586282</v>
      </c>
      <c r="M50" s="56">
        <f>IF(M48&lt;0,-M48,0)</f>
        <v>91024744</v>
      </c>
    </row>
    <row r="51" spans="1:13" ht="12.75" customHeight="1">
      <c r="A51" s="230" t="s">
        <v>275</v>
      </c>
      <c r="B51" s="231"/>
      <c r="C51" s="231"/>
      <c r="D51" s="231"/>
      <c r="E51" s="231"/>
      <c r="F51" s="231"/>
      <c r="G51" s="231"/>
      <c r="H51" s="231"/>
      <c r="I51" s="231"/>
      <c r="J51" s="231"/>
      <c r="K51" s="231"/>
      <c r="L51" s="231"/>
      <c r="M51" s="242"/>
    </row>
    <row r="52" spans="1:13" ht="12.75" customHeight="1">
      <c r="A52" s="202" t="s">
        <v>152</v>
      </c>
      <c r="B52" s="203"/>
      <c r="C52" s="203"/>
      <c r="D52" s="203"/>
      <c r="E52" s="203"/>
      <c r="F52" s="203"/>
      <c r="G52" s="203"/>
      <c r="H52" s="203"/>
      <c r="I52" s="50"/>
      <c r="J52" s="50"/>
      <c r="K52" s="50"/>
      <c r="L52" s="50"/>
      <c r="M52" s="122"/>
    </row>
    <row r="53" spans="1:13" ht="12.75">
      <c r="A53" s="243" t="s">
        <v>199</v>
      </c>
      <c r="B53" s="244"/>
      <c r="C53" s="244"/>
      <c r="D53" s="244"/>
      <c r="E53" s="244"/>
      <c r="F53" s="244"/>
      <c r="G53" s="244"/>
      <c r="H53" s="245"/>
      <c r="I53" s="1">
        <v>155</v>
      </c>
      <c r="J53" s="7"/>
      <c r="K53" s="7"/>
      <c r="L53" s="7"/>
      <c r="M53" s="7"/>
    </row>
    <row r="54" spans="1:13" ht="12.75">
      <c r="A54" s="243" t="s">
        <v>200</v>
      </c>
      <c r="B54" s="244"/>
      <c r="C54" s="244"/>
      <c r="D54" s="244"/>
      <c r="E54" s="244"/>
      <c r="F54" s="244"/>
      <c r="G54" s="244"/>
      <c r="H54" s="245"/>
      <c r="I54" s="1">
        <v>156</v>
      </c>
      <c r="J54" s="8"/>
      <c r="K54" s="8"/>
      <c r="L54" s="8"/>
      <c r="M54" s="8"/>
    </row>
    <row r="55" spans="1:13" ht="12.75" customHeight="1">
      <c r="A55" s="230" t="s">
        <v>154</v>
      </c>
      <c r="B55" s="231"/>
      <c r="C55" s="231"/>
      <c r="D55" s="231"/>
      <c r="E55" s="231"/>
      <c r="F55" s="231"/>
      <c r="G55" s="231"/>
      <c r="H55" s="231"/>
      <c r="I55" s="231"/>
      <c r="J55" s="231"/>
      <c r="K55" s="231"/>
      <c r="L55" s="231"/>
      <c r="M55" s="242"/>
    </row>
    <row r="56" spans="1:13" ht="12.75">
      <c r="A56" s="202" t="s">
        <v>169</v>
      </c>
      <c r="B56" s="203"/>
      <c r="C56" s="203"/>
      <c r="D56" s="203"/>
      <c r="E56" s="203"/>
      <c r="F56" s="203"/>
      <c r="G56" s="203"/>
      <c r="H56" s="204"/>
      <c r="I56" s="9">
        <v>157</v>
      </c>
      <c r="J56" s="119">
        <f>J48</f>
        <v>114473584</v>
      </c>
      <c r="K56" s="119">
        <f>K48</f>
        <v>33419703</v>
      </c>
      <c r="L56" s="119">
        <f>L48</f>
        <v>-138586282</v>
      </c>
      <c r="M56" s="119">
        <f>M48</f>
        <v>-91024744</v>
      </c>
    </row>
    <row r="57" spans="1:13" ht="17.25" customHeight="1">
      <c r="A57" s="205" t="s">
        <v>186</v>
      </c>
      <c r="B57" s="206"/>
      <c r="C57" s="206"/>
      <c r="D57" s="206"/>
      <c r="E57" s="206"/>
      <c r="F57" s="206"/>
      <c r="G57" s="206"/>
      <c r="H57" s="207"/>
      <c r="I57" s="1">
        <v>158</v>
      </c>
      <c r="J57" s="116">
        <f>SUM(J58:J64)</f>
        <v>0</v>
      </c>
      <c r="K57" s="116">
        <f>SUM(K58:K64)</f>
        <v>0</v>
      </c>
      <c r="L57" s="116">
        <f>SUM(L58:L64)</f>
        <v>0</v>
      </c>
      <c r="M57" s="116">
        <f>SUM(M58:M64)</f>
        <v>0</v>
      </c>
    </row>
    <row r="58" spans="1:13" ht="15" customHeight="1">
      <c r="A58" s="205" t="s">
        <v>193</v>
      </c>
      <c r="B58" s="206"/>
      <c r="C58" s="206"/>
      <c r="D58" s="206"/>
      <c r="E58" s="206"/>
      <c r="F58" s="206"/>
      <c r="G58" s="206"/>
      <c r="H58" s="207"/>
      <c r="I58" s="1">
        <v>159</v>
      </c>
      <c r="J58" s="7"/>
      <c r="K58" s="7"/>
      <c r="L58" s="7"/>
      <c r="M58" s="7"/>
    </row>
    <row r="59" spans="1:13" ht="19.5" customHeight="1">
      <c r="A59" s="205" t="s">
        <v>194</v>
      </c>
      <c r="B59" s="206"/>
      <c r="C59" s="206"/>
      <c r="D59" s="206"/>
      <c r="E59" s="206"/>
      <c r="F59" s="206"/>
      <c r="G59" s="206"/>
      <c r="H59" s="207"/>
      <c r="I59" s="1">
        <v>160</v>
      </c>
      <c r="J59" s="7"/>
      <c r="K59" s="7"/>
      <c r="L59" s="7"/>
      <c r="M59" s="7"/>
    </row>
    <row r="60" spans="1:13" ht="18.75" customHeight="1">
      <c r="A60" s="205" t="s">
        <v>30</v>
      </c>
      <c r="B60" s="206"/>
      <c r="C60" s="206"/>
      <c r="D60" s="206"/>
      <c r="E60" s="206"/>
      <c r="F60" s="206"/>
      <c r="G60" s="206"/>
      <c r="H60" s="207"/>
      <c r="I60" s="1">
        <v>161</v>
      </c>
      <c r="J60" s="7"/>
      <c r="K60" s="7"/>
      <c r="L60" s="7"/>
      <c r="M60" s="7"/>
    </row>
    <row r="61" spans="1:13" ht="12.75">
      <c r="A61" s="205" t="s">
        <v>195</v>
      </c>
      <c r="B61" s="206"/>
      <c r="C61" s="206"/>
      <c r="D61" s="206"/>
      <c r="E61" s="206"/>
      <c r="F61" s="206"/>
      <c r="G61" s="206"/>
      <c r="H61" s="207"/>
      <c r="I61" s="1">
        <v>162</v>
      </c>
      <c r="J61" s="7"/>
      <c r="K61" s="7"/>
      <c r="L61" s="7"/>
      <c r="M61" s="7"/>
    </row>
    <row r="62" spans="1:13" ht="12.75">
      <c r="A62" s="256" t="s">
        <v>196</v>
      </c>
      <c r="B62" s="257"/>
      <c r="C62" s="257"/>
      <c r="D62" s="257"/>
      <c r="E62" s="257"/>
      <c r="F62" s="257"/>
      <c r="G62" s="257"/>
      <c r="H62" s="258"/>
      <c r="I62" s="1">
        <v>163</v>
      </c>
      <c r="J62" s="7"/>
      <c r="K62" s="7"/>
      <c r="L62" s="7"/>
      <c r="M62" s="7"/>
    </row>
    <row r="63" spans="1:13" ht="15.75" customHeight="1">
      <c r="A63" s="256" t="s">
        <v>197</v>
      </c>
      <c r="B63" s="257"/>
      <c r="C63" s="257"/>
      <c r="D63" s="257"/>
      <c r="E63" s="257"/>
      <c r="F63" s="257"/>
      <c r="G63" s="257"/>
      <c r="H63" s="258"/>
      <c r="I63" s="1">
        <v>164</v>
      </c>
      <c r="J63" s="7"/>
      <c r="K63" s="7"/>
      <c r="L63" s="7"/>
      <c r="M63" s="7"/>
    </row>
    <row r="64" spans="1:13" ht="12.75">
      <c r="A64" s="205" t="s">
        <v>198</v>
      </c>
      <c r="B64" s="206"/>
      <c r="C64" s="206"/>
      <c r="D64" s="206"/>
      <c r="E64" s="206"/>
      <c r="F64" s="206"/>
      <c r="G64" s="206"/>
      <c r="H64" s="207"/>
      <c r="I64" s="1">
        <v>165</v>
      </c>
      <c r="J64" s="7"/>
      <c r="K64" s="7"/>
      <c r="L64" s="7"/>
      <c r="M64" s="7"/>
    </row>
    <row r="65" spans="1:13" ht="12.75">
      <c r="A65" s="205" t="s">
        <v>187</v>
      </c>
      <c r="B65" s="206"/>
      <c r="C65" s="206"/>
      <c r="D65" s="206"/>
      <c r="E65" s="206"/>
      <c r="F65" s="206"/>
      <c r="G65" s="206"/>
      <c r="H65" s="207"/>
      <c r="I65" s="1">
        <v>166</v>
      </c>
      <c r="J65" s="7"/>
      <c r="K65" s="7"/>
      <c r="L65" s="7"/>
      <c r="M65" s="7"/>
    </row>
    <row r="66" spans="1:13" ht="21" customHeight="1">
      <c r="A66" s="205" t="s">
        <v>158</v>
      </c>
      <c r="B66" s="206"/>
      <c r="C66" s="206"/>
      <c r="D66" s="206"/>
      <c r="E66" s="206"/>
      <c r="F66" s="206"/>
      <c r="G66" s="206"/>
      <c r="H66" s="207"/>
      <c r="I66" s="1">
        <v>167</v>
      </c>
      <c r="J66" s="49">
        <f>J57-J65</f>
        <v>0</v>
      </c>
      <c r="K66" s="49">
        <f>K57-K65</f>
        <v>0</v>
      </c>
      <c r="L66" s="49">
        <f>L57-L65</f>
        <v>0</v>
      </c>
      <c r="M66" s="49">
        <f>M57-M65</f>
        <v>0</v>
      </c>
    </row>
    <row r="67" spans="1:13" ht="12.75">
      <c r="A67" s="205" t="s">
        <v>159</v>
      </c>
      <c r="B67" s="206"/>
      <c r="C67" s="206"/>
      <c r="D67" s="206"/>
      <c r="E67" s="206"/>
      <c r="F67" s="206"/>
      <c r="G67" s="206"/>
      <c r="H67" s="207"/>
      <c r="I67" s="1">
        <v>168</v>
      </c>
      <c r="J67" s="120">
        <f>J56+J66</f>
        <v>114473584</v>
      </c>
      <c r="K67" s="120">
        <f>K56+K66</f>
        <v>33419703</v>
      </c>
      <c r="L67" s="120">
        <f>L56+L66</f>
        <v>-138586282</v>
      </c>
      <c r="M67" s="120">
        <f>M56+M66</f>
        <v>-91024744</v>
      </c>
    </row>
    <row r="68" spans="1:13" ht="12.75" customHeight="1">
      <c r="A68" s="250" t="s">
        <v>276</v>
      </c>
      <c r="B68" s="251"/>
      <c r="C68" s="251"/>
      <c r="D68" s="251"/>
      <c r="E68" s="251"/>
      <c r="F68" s="251"/>
      <c r="G68" s="251"/>
      <c r="H68" s="251"/>
      <c r="I68" s="251"/>
      <c r="J68" s="251"/>
      <c r="K68" s="251"/>
      <c r="L68" s="251"/>
      <c r="M68" s="252"/>
    </row>
    <row r="69" spans="1:13" ht="12.75" customHeight="1">
      <c r="A69" s="253" t="s">
        <v>153</v>
      </c>
      <c r="B69" s="254"/>
      <c r="C69" s="254"/>
      <c r="D69" s="254"/>
      <c r="E69" s="254"/>
      <c r="F69" s="254"/>
      <c r="G69" s="254"/>
      <c r="H69" s="254"/>
      <c r="I69" s="254"/>
      <c r="J69" s="254"/>
      <c r="K69" s="254"/>
      <c r="L69" s="254"/>
      <c r="M69" s="255"/>
    </row>
    <row r="70" spans="1:13" ht="12.75">
      <c r="A70" s="243" t="s">
        <v>199</v>
      </c>
      <c r="B70" s="244"/>
      <c r="C70" s="244"/>
      <c r="D70" s="244"/>
      <c r="E70" s="244"/>
      <c r="F70" s="244"/>
      <c r="G70" s="244"/>
      <c r="H70" s="245"/>
      <c r="I70" s="1">
        <v>169</v>
      </c>
      <c r="J70" s="7"/>
      <c r="K70" s="7"/>
      <c r="L70" s="7"/>
      <c r="M70" s="7"/>
    </row>
    <row r="71" spans="1:13" ht="12.75">
      <c r="A71" s="247" t="s">
        <v>200</v>
      </c>
      <c r="B71" s="248"/>
      <c r="C71" s="248"/>
      <c r="D71" s="248"/>
      <c r="E71" s="248"/>
      <c r="F71" s="248"/>
      <c r="G71" s="248"/>
      <c r="H71" s="249"/>
      <c r="I71" s="4">
        <v>170</v>
      </c>
      <c r="J71" s="8"/>
      <c r="K71" s="8"/>
      <c r="L71" s="8"/>
      <c r="M71" s="8"/>
    </row>
  </sheetData>
  <mergeCells count="73">
    <mergeCell ref="A2:M2"/>
    <mergeCell ref="A1:M1"/>
    <mergeCell ref="A71:H71"/>
    <mergeCell ref="A65:H65"/>
    <mergeCell ref="A66:H66"/>
    <mergeCell ref="A67:H67"/>
    <mergeCell ref="A68:M68"/>
    <mergeCell ref="A69:M69"/>
    <mergeCell ref="A62:H62"/>
    <mergeCell ref="A63:H63"/>
    <mergeCell ref="A64:H64"/>
    <mergeCell ref="A70:H70"/>
    <mergeCell ref="A58:H58"/>
    <mergeCell ref="A59:H59"/>
    <mergeCell ref="A60:H60"/>
    <mergeCell ref="A61:H61"/>
    <mergeCell ref="A54:H54"/>
    <mergeCell ref="A56:H56"/>
    <mergeCell ref="A55:M55"/>
    <mergeCell ref="A57:H57"/>
    <mergeCell ref="A50:H50"/>
    <mergeCell ref="A51:M51"/>
    <mergeCell ref="A52:H52"/>
    <mergeCell ref="A53:H53"/>
    <mergeCell ref="A46:H46"/>
    <mergeCell ref="A47:H47"/>
    <mergeCell ref="A48:H48"/>
    <mergeCell ref="A49:H49"/>
    <mergeCell ref="A42:H42"/>
    <mergeCell ref="A43:H43"/>
    <mergeCell ref="A44:H44"/>
    <mergeCell ref="A45:H45"/>
    <mergeCell ref="A38:H38"/>
    <mergeCell ref="A39:H39"/>
    <mergeCell ref="A40:H40"/>
    <mergeCell ref="A41:H41"/>
    <mergeCell ref="A34:H34"/>
    <mergeCell ref="A35:H35"/>
    <mergeCell ref="A36:H36"/>
    <mergeCell ref="A37:H37"/>
    <mergeCell ref="A30:H30"/>
    <mergeCell ref="A31:H31"/>
    <mergeCell ref="A32:H32"/>
    <mergeCell ref="A33:H33"/>
    <mergeCell ref="A26:H26"/>
    <mergeCell ref="A27:H27"/>
    <mergeCell ref="A28:H28"/>
    <mergeCell ref="A29:H29"/>
    <mergeCell ref="A22:H22"/>
    <mergeCell ref="A23:H23"/>
    <mergeCell ref="A24:H24"/>
    <mergeCell ref="A25:H25"/>
    <mergeCell ref="A18:H18"/>
    <mergeCell ref="A19:H19"/>
    <mergeCell ref="A20:H20"/>
    <mergeCell ref="A21:H21"/>
    <mergeCell ref="A14:H14"/>
    <mergeCell ref="A15:H15"/>
    <mergeCell ref="A16:H16"/>
    <mergeCell ref="A17:H17"/>
    <mergeCell ref="A10:H10"/>
    <mergeCell ref="A11:H11"/>
    <mergeCell ref="A12:H12"/>
    <mergeCell ref="A13:H13"/>
    <mergeCell ref="A6:H6"/>
    <mergeCell ref="A7:H7"/>
    <mergeCell ref="A8:H8"/>
    <mergeCell ref="A9:H9"/>
    <mergeCell ref="J4:K4"/>
    <mergeCell ref="L4:M4"/>
    <mergeCell ref="A5:H5"/>
    <mergeCell ref="A3:M3"/>
    <mergeCell ref="A4:H4"/>
  </mergeCells>
  <dataValidations count="3">
    <dataValidation type="whole" operator="notEqual" allowBlank="1" showInputMessage="1" showErrorMessage="1" errorTitle="Pogrešan unos" error="Mogu se unijeti samo cjelobrojne vrijednosti." sqref="K66:M67 J70:L71 J53:L54 J56:J67 K56:L56 K57:M57 K58:L65 L47:M47 J47">
      <formula1>999999999999</formula1>
    </dataValidation>
    <dataValidation type="whole" operator="notEqual" allowBlank="1" showInputMessage="1" showErrorMessage="1" errorTitle="Pogrešan unos" error="Mogu se unijeti samo cjelobrojne pozitivne ili negativne vrijednosti." sqref="J11:M11">
      <formula1>999999999999</formula1>
    </dataValidation>
    <dataValidation type="whole" operator="greaterThanOrEqual" allowBlank="1" showInputMessage="1" showErrorMessage="1" errorTitle="Pogrešan unos" error="Mogu se unijeti samo cjelobrojne pozitivne vrijednosti." sqref="L28:M32 J48:M50 J27:M27 J12:M22 J33:M33 L23:M26 J42:M46 J28:J32 J34:J41 K34:K35 J23:J26 J7:M10 K23:K25 K28:K29 L34:M41">
      <formula1>0</formula1>
    </dataValidation>
  </dataValidations>
  <printOptions/>
  <pageMargins left="0.7" right="0.24" top="0.23" bottom="0.27" header="0.18" footer="0.16"/>
  <pageSetup horizontalDpi="600" verticalDpi="600" orientation="portrait" paperSize="9" scale="82" r:id="rId1"/>
</worksheet>
</file>

<file path=xl/worksheets/sheet4.xml><?xml version="1.0" encoding="utf-8"?>
<worksheet xmlns="http://schemas.openxmlformats.org/spreadsheetml/2006/main" xmlns:r="http://schemas.openxmlformats.org/officeDocument/2006/relationships">
  <sheetPr codeName="Sheet5"/>
  <dimension ref="A1:K54"/>
  <sheetViews>
    <sheetView view="pageBreakPreview" zoomScaleSheetLayoutView="100" workbookViewId="0" topLeftCell="A1">
      <selection activeCell="A1" sqref="A1:K1"/>
    </sheetView>
  </sheetViews>
  <sheetFormatPr defaultColWidth="9.140625" defaultRowHeight="12.75"/>
  <cols>
    <col min="1" max="5" width="9.140625" style="48" customWidth="1"/>
    <col min="6" max="6" width="6.28125" style="48" customWidth="1"/>
    <col min="7" max="7" width="3.28125" style="48" customWidth="1"/>
    <col min="8" max="8" width="5.421875" style="48" customWidth="1"/>
    <col min="9" max="9" width="6.7109375" style="48" customWidth="1"/>
    <col min="10" max="10" width="10.8515625" style="48" customWidth="1"/>
    <col min="11" max="11" width="12.00390625" style="48" customWidth="1"/>
    <col min="12" max="16384" width="9.140625" style="48" customWidth="1"/>
  </cols>
  <sheetData>
    <row r="1" spans="1:11" ht="22.5" customHeight="1">
      <c r="A1" s="260" t="s">
        <v>162</v>
      </c>
      <c r="B1" s="260"/>
      <c r="C1" s="260"/>
      <c r="D1" s="260"/>
      <c r="E1" s="260"/>
      <c r="F1" s="260"/>
      <c r="G1" s="260"/>
      <c r="H1" s="260"/>
      <c r="I1" s="260"/>
      <c r="J1" s="260"/>
      <c r="K1" s="260"/>
    </row>
    <row r="2" spans="1:11" ht="21.75" customHeight="1">
      <c r="A2" s="261" t="s">
        <v>305</v>
      </c>
      <c r="B2" s="261"/>
      <c r="C2" s="261"/>
      <c r="D2" s="261"/>
      <c r="E2" s="261"/>
      <c r="F2" s="261"/>
      <c r="G2" s="261"/>
      <c r="H2" s="261"/>
      <c r="I2" s="261"/>
      <c r="J2" s="261"/>
      <c r="K2" s="261"/>
    </row>
    <row r="3" spans="1:11" ht="15.75">
      <c r="A3" s="259" t="s">
        <v>300</v>
      </c>
      <c r="B3" s="259"/>
      <c r="C3" s="259"/>
      <c r="D3" s="259"/>
      <c r="E3" s="259"/>
      <c r="F3" s="259"/>
      <c r="G3" s="259"/>
      <c r="H3" s="259"/>
      <c r="I3" s="259"/>
      <c r="J3" s="259"/>
      <c r="K3" s="259"/>
    </row>
    <row r="4" spans="1:11" ht="23.25">
      <c r="A4" s="262" t="s">
        <v>39</v>
      </c>
      <c r="B4" s="262"/>
      <c r="C4" s="262"/>
      <c r="D4" s="262"/>
      <c r="E4" s="262"/>
      <c r="F4" s="262"/>
      <c r="G4" s="262"/>
      <c r="H4" s="262"/>
      <c r="I4" s="58" t="s">
        <v>244</v>
      </c>
      <c r="J4" s="59" t="s">
        <v>281</v>
      </c>
      <c r="K4" s="59" t="s">
        <v>282</v>
      </c>
    </row>
    <row r="5" spans="1:11" ht="12.75">
      <c r="A5" s="263">
        <v>1</v>
      </c>
      <c r="B5" s="263"/>
      <c r="C5" s="263"/>
      <c r="D5" s="263"/>
      <c r="E5" s="263"/>
      <c r="F5" s="263"/>
      <c r="G5" s="263"/>
      <c r="H5" s="263"/>
      <c r="I5" s="62">
        <v>2</v>
      </c>
      <c r="J5" s="63" t="s">
        <v>246</v>
      </c>
      <c r="K5" s="63" t="s">
        <v>247</v>
      </c>
    </row>
    <row r="6" spans="1:11" ht="12.75">
      <c r="A6" s="230" t="s">
        <v>130</v>
      </c>
      <c r="B6" s="231"/>
      <c r="C6" s="231"/>
      <c r="D6" s="231"/>
      <c r="E6" s="231"/>
      <c r="F6" s="231"/>
      <c r="G6" s="231"/>
      <c r="H6" s="231"/>
      <c r="I6" s="264"/>
      <c r="J6" s="264"/>
      <c r="K6" s="265"/>
    </row>
    <row r="7" spans="1:11" ht="12.75">
      <c r="A7" s="208" t="s">
        <v>164</v>
      </c>
      <c r="B7" s="209"/>
      <c r="C7" s="209"/>
      <c r="D7" s="209"/>
      <c r="E7" s="209"/>
      <c r="F7" s="209"/>
      <c r="G7" s="209"/>
      <c r="H7" s="209"/>
      <c r="I7" s="1">
        <v>1</v>
      </c>
      <c r="J7" s="5">
        <v>2459709968</v>
      </c>
      <c r="K7" s="7">
        <v>2344753889</v>
      </c>
    </row>
    <row r="8" spans="1:11" ht="12.75">
      <c r="A8" s="208" t="s">
        <v>93</v>
      </c>
      <c r="B8" s="209"/>
      <c r="C8" s="209"/>
      <c r="D8" s="209"/>
      <c r="E8" s="209"/>
      <c r="F8" s="209"/>
      <c r="G8" s="209"/>
      <c r="H8" s="209"/>
      <c r="I8" s="1">
        <v>2</v>
      </c>
      <c r="J8" s="5"/>
      <c r="K8" s="7"/>
    </row>
    <row r="9" spans="1:11" ht="12.75">
      <c r="A9" s="208" t="s">
        <v>94</v>
      </c>
      <c r="B9" s="209"/>
      <c r="C9" s="209"/>
      <c r="D9" s="209"/>
      <c r="E9" s="209"/>
      <c r="F9" s="209"/>
      <c r="G9" s="209"/>
      <c r="H9" s="209"/>
      <c r="I9" s="1">
        <v>3</v>
      </c>
      <c r="J9" s="5">
        <v>4190488</v>
      </c>
      <c r="K9" s="7">
        <v>5207144</v>
      </c>
    </row>
    <row r="10" spans="1:11" ht="12.75">
      <c r="A10" s="208" t="s">
        <v>95</v>
      </c>
      <c r="B10" s="209"/>
      <c r="C10" s="209"/>
      <c r="D10" s="209"/>
      <c r="E10" s="209"/>
      <c r="F10" s="209"/>
      <c r="G10" s="209"/>
      <c r="H10" s="209"/>
      <c r="I10" s="1">
        <v>4</v>
      </c>
      <c r="J10" s="5">
        <v>150402406</v>
      </c>
      <c r="K10" s="7">
        <v>223404348</v>
      </c>
    </row>
    <row r="11" spans="1:11" ht="12.75">
      <c r="A11" s="208" t="s">
        <v>96</v>
      </c>
      <c r="B11" s="209"/>
      <c r="C11" s="209"/>
      <c r="D11" s="209"/>
      <c r="E11" s="209"/>
      <c r="F11" s="209"/>
      <c r="G11" s="209"/>
      <c r="H11" s="209"/>
      <c r="I11" s="1">
        <v>5</v>
      </c>
      <c r="J11" s="5">
        <v>4650701</v>
      </c>
      <c r="K11" s="7">
        <v>5722809</v>
      </c>
    </row>
    <row r="12" spans="1:11" ht="12.75">
      <c r="A12" s="205" t="s">
        <v>163</v>
      </c>
      <c r="B12" s="206"/>
      <c r="C12" s="206"/>
      <c r="D12" s="206"/>
      <c r="E12" s="206"/>
      <c r="F12" s="206"/>
      <c r="G12" s="206"/>
      <c r="H12" s="206"/>
      <c r="I12" s="1">
        <v>6</v>
      </c>
      <c r="J12" s="121">
        <f>SUM(J7:J11)</f>
        <v>2618953563</v>
      </c>
      <c r="K12" s="116">
        <f>SUM(K7:K11)</f>
        <v>2579088190</v>
      </c>
    </row>
    <row r="13" spans="1:11" ht="12.75">
      <c r="A13" s="208" t="s">
        <v>97</v>
      </c>
      <c r="B13" s="209"/>
      <c r="C13" s="209"/>
      <c r="D13" s="209"/>
      <c r="E13" s="209"/>
      <c r="F13" s="209"/>
      <c r="G13" s="209"/>
      <c r="H13" s="209"/>
      <c r="I13" s="1">
        <v>7</v>
      </c>
      <c r="J13" s="5">
        <v>2129757258</v>
      </c>
      <c r="K13" s="7">
        <v>2336083641</v>
      </c>
    </row>
    <row r="14" spans="1:11" ht="12.75">
      <c r="A14" s="208" t="s">
        <v>98</v>
      </c>
      <c r="B14" s="209"/>
      <c r="C14" s="209"/>
      <c r="D14" s="209"/>
      <c r="E14" s="209"/>
      <c r="F14" s="209"/>
      <c r="G14" s="209"/>
      <c r="H14" s="209"/>
      <c r="I14" s="1">
        <v>8</v>
      </c>
      <c r="J14" s="5">
        <v>197609355</v>
      </c>
      <c r="K14" s="7">
        <v>194738373</v>
      </c>
    </row>
    <row r="15" spans="1:11" ht="12.75">
      <c r="A15" s="208" t="s">
        <v>99</v>
      </c>
      <c r="B15" s="209"/>
      <c r="C15" s="209"/>
      <c r="D15" s="209"/>
      <c r="E15" s="209"/>
      <c r="F15" s="209"/>
      <c r="G15" s="209"/>
      <c r="H15" s="209"/>
      <c r="I15" s="1">
        <v>9</v>
      </c>
      <c r="J15" s="5">
        <v>11800825</v>
      </c>
      <c r="K15" s="7">
        <v>11069227</v>
      </c>
    </row>
    <row r="16" spans="1:11" ht="12.75">
      <c r="A16" s="208" t="s">
        <v>100</v>
      </c>
      <c r="B16" s="209"/>
      <c r="C16" s="209"/>
      <c r="D16" s="209"/>
      <c r="E16" s="209"/>
      <c r="F16" s="209"/>
      <c r="G16" s="209"/>
      <c r="H16" s="209"/>
      <c r="I16" s="1">
        <v>10</v>
      </c>
      <c r="J16" s="5">
        <v>18449562</v>
      </c>
      <c r="K16" s="7">
        <v>17832603</v>
      </c>
    </row>
    <row r="17" spans="1:11" ht="12.75">
      <c r="A17" s="208" t="s">
        <v>101</v>
      </c>
      <c r="B17" s="209"/>
      <c r="C17" s="209"/>
      <c r="D17" s="209"/>
      <c r="E17" s="209"/>
      <c r="F17" s="209"/>
      <c r="G17" s="209"/>
      <c r="H17" s="209"/>
      <c r="I17" s="1">
        <v>11</v>
      </c>
      <c r="J17" s="5">
        <v>62223740</v>
      </c>
      <c r="K17" s="7">
        <v>78471764</v>
      </c>
    </row>
    <row r="18" spans="1:11" ht="12.75">
      <c r="A18" s="208" t="s">
        <v>102</v>
      </c>
      <c r="B18" s="209"/>
      <c r="C18" s="209"/>
      <c r="D18" s="209"/>
      <c r="E18" s="209"/>
      <c r="F18" s="209"/>
      <c r="G18" s="209"/>
      <c r="H18" s="209"/>
      <c r="I18" s="1">
        <v>12</v>
      </c>
      <c r="J18" s="5">
        <v>7432068</v>
      </c>
      <c r="K18" s="7">
        <v>14564051</v>
      </c>
    </row>
    <row r="19" spans="1:11" ht="12.75">
      <c r="A19" s="205" t="s">
        <v>32</v>
      </c>
      <c r="B19" s="206"/>
      <c r="C19" s="206"/>
      <c r="D19" s="206"/>
      <c r="E19" s="206"/>
      <c r="F19" s="206"/>
      <c r="G19" s="206"/>
      <c r="H19" s="206"/>
      <c r="I19" s="1">
        <v>13</v>
      </c>
      <c r="J19" s="121">
        <f>SUM(J13:J18)</f>
        <v>2427272808</v>
      </c>
      <c r="K19" s="116">
        <f>SUM(K13:K18)</f>
        <v>2652759659</v>
      </c>
    </row>
    <row r="20" spans="1:11" ht="24" customHeight="1">
      <c r="A20" s="205" t="s">
        <v>84</v>
      </c>
      <c r="B20" s="266"/>
      <c r="C20" s="266"/>
      <c r="D20" s="266"/>
      <c r="E20" s="266"/>
      <c r="F20" s="266"/>
      <c r="G20" s="266"/>
      <c r="H20" s="267"/>
      <c r="I20" s="1">
        <v>14</v>
      </c>
      <c r="J20" s="121">
        <f>IF(J12&gt;J19,J12-J19,0)</f>
        <v>191680755</v>
      </c>
      <c r="K20" s="116">
        <f>IF(K12&gt;K19,K12-K19,0)</f>
        <v>0</v>
      </c>
    </row>
    <row r="21" spans="1:11" ht="23.25" customHeight="1">
      <c r="A21" s="211" t="s">
        <v>85</v>
      </c>
      <c r="B21" s="268"/>
      <c r="C21" s="268"/>
      <c r="D21" s="268"/>
      <c r="E21" s="268"/>
      <c r="F21" s="268"/>
      <c r="G21" s="268"/>
      <c r="H21" s="269"/>
      <c r="I21" s="1">
        <v>15</v>
      </c>
      <c r="J21" s="121">
        <f>IF(J19&gt;J12,J19-J12,0)</f>
        <v>0</v>
      </c>
      <c r="K21" s="116">
        <f>IF(K19&gt;K12,K19-K12,0)</f>
        <v>73671469</v>
      </c>
    </row>
    <row r="22" spans="1:11" ht="12.75">
      <c r="A22" s="230" t="s">
        <v>131</v>
      </c>
      <c r="B22" s="231"/>
      <c r="C22" s="231"/>
      <c r="D22" s="231"/>
      <c r="E22" s="231"/>
      <c r="F22" s="231"/>
      <c r="G22" s="231"/>
      <c r="H22" s="231"/>
      <c r="I22" s="264"/>
      <c r="J22" s="264"/>
      <c r="K22" s="265"/>
    </row>
    <row r="23" spans="1:11" ht="12.75">
      <c r="A23" s="208" t="s">
        <v>136</v>
      </c>
      <c r="B23" s="209"/>
      <c r="C23" s="209"/>
      <c r="D23" s="209"/>
      <c r="E23" s="209"/>
      <c r="F23" s="209"/>
      <c r="G23" s="209"/>
      <c r="H23" s="209"/>
      <c r="I23" s="1">
        <v>16</v>
      </c>
      <c r="J23" s="5">
        <v>53629</v>
      </c>
      <c r="K23" s="7">
        <v>267202</v>
      </c>
    </row>
    <row r="24" spans="1:11" ht="12.75">
      <c r="A24" s="208" t="s">
        <v>137</v>
      </c>
      <c r="B24" s="209"/>
      <c r="C24" s="209"/>
      <c r="D24" s="209"/>
      <c r="E24" s="209"/>
      <c r="F24" s="209"/>
      <c r="G24" s="209"/>
      <c r="H24" s="209"/>
      <c r="I24" s="1">
        <v>17</v>
      </c>
      <c r="J24" s="5"/>
      <c r="K24" s="7"/>
    </row>
    <row r="25" spans="1:11" ht="12.75">
      <c r="A25" s="208" t="s">
        <v>283</v>
      </c>
      <c r="B25" s="209"/>
      <c r="C25" s="209"/>
      <c r="D25" s="209"/>
      <c r="E25" s="209"/>
      <c r="F25" s="209"/>
      <c r="G25" s="209"/>
      <c r="H25" s="209"/>
      <c r="I25" s="1">
        <v>18</v>
      </c>
      <c r="J25" s="5"/>
      <c r="K25" s="7"/>
    </row>
    <row r="26" spans="1:11" ht="12.75">
      <c r="A26" s="208" t="s">
        <v>284</v>
      </c>
      <c r="B26" s="209"/>
      <c r="C26" s="209"/>
      <c r="D26" s="209"/>
      <c r="E26" s="209"/>
      <c r="F26" s="209"/>
      <c r="G26" s="209"/>
      <c r="H26" s="209"/>
      <c r="I26" s="1">
        <v>19</v>
      </c>
      <c r="J26" s="5">
        <v>359018</v>
      </c>
      <c r="K26" s="7">
        <v>677265</v>
      </c>
    </row>
    <row r="27" spans="1:11" ht="12.75">
      <c r="A27" s="208" t="s">
        <v>138</v>
      </c>
      <c r="B27" s="209"/>
      <c r="C27" s="209"/>
      <c r="D27" s="209"/>
      <c r="E27" s="209"/>
      <c r="F27" s="209"/>
      <c r="G27" s="209"/>
      <c r="H27" s="209"/>
      <c r="I27" s="1">
        <v>20</v>
      </c>
      <c r="J27" s="5"/>
      <c r="K27" s="7"/>
    </row>
    <row r="28" spans="1:11" ht="12.75">
      <c r="A28" s="205" t="s">
        <v>90</v>
      </c>
      <c r="B28" s="206"/>
      <c r="C28" s="206"/>
      <c r="D28" s="206"/>
      <c r="E28" s="206"/>
      <c r="F28" s="206"/>
      <c r="G28" s="206"/>
      <c r="H28" s="206"/>
      <c r="I28" s="1">
        <v>21</v>
      </c>
      <c r="J28" s="121">
        <f>SUM(J23:J27)</f>
        <v>412647</v>
      </c>
      <c r="K28" s="116">
        <f>SUM(K23:K27)</f>
        <v>944467</v>
      </c>
    </row>
    <row r="29" spans="1:11" ht="12.75">
      <c r="A29" s="208" t="s">
        <v>2</v>
      </c>
      <c r="B29" s="209"/>
      <c r="C29" s="209"/>
      <c r="D29" s="209"/>
      <c r="E29" s="209"/>
      <c r="F29" s="209"/>
      <c r="G29" s="209"/>
      <c r="H29" s="209"/>
      <c r="I29" s="1">
        <v>22</v>
      </c>
      <c r="J29" s="7">
        <v>26965183</v>
      </c>
      <c r="K29" s="7">
        <v>39216370</v>
      </c>
    </row>
    <row r="30" spans="1:11" ht="12.75">
      <c r="A30" s="208" t="s">
        <v>3</v>
      </c>
      <c r="B30" s="209"/>
      <c r="C30" s="209"/>
      <c r="D30" s="209"/>
      <c r="E30" s="209"/>
      <c r="F30" s="209"/>
      <c r="G30" s="209"/>
      <c r="H30" s="209"/>
      <c r="I30" s="1">
        <v>23</v>
      </c>
      <c r="J30" s="7">
        <v>195110</v>
      </c>
      <c r="K30" s="7">
        <v>24273071</v>
      </c>
    </row>
    <row r="31" spans="1:11" ht="12.75">
      <c r="A31" s="208" t="s">
        <v>4</v>
      </c>
      <c r="B31" s="209"/>
      <c r="C31" s="209"/>
      <c r="D31" s="209"/>
      <c r="E31" s="209"/>
      <c r="F31" s="209"/>
      <c r="G31" s="209"/>
      <c r="H31" s="209"/>
      <c r="I31" s="1">
        <v>24</v>
      </c>
      <c r="J31" s="7"/>
      <c r="K31" s="7"/>
    </row>
    <row r="32" spans="1:11" ht="12.75">
      <c r="A32" s="205" t="s">
        <v>33</v>
      </c>
      <c r="B32" s="206"/>
      <c r="C32" s="206"/>
      <c r="D32" s="206"/>
      <c r="E32" s="206"/>
      <c r="F32" s="206"/>
      <c r="G32" s="206"/>
      <c r="H32" s="206"/>
      <c r="I32" s="1">
        <v>25</v>
      </c>
      <c r="J32" s="121">
        <f>SUM(J29:J31)</f>
        <v>27160293</v>
      </c>
      <c r="K32" s="116">
        <f>SUM(K29:K31)</f>
        <v>63489441</v>
      </c>
    </row>
    <row r="33" spans="1:11" ht="25.5" customHeight="1">
      <c r="A33" s="205" t="s">
        <v>86</v>
      </c>
      <c r="B33" s="206"/>
      <c r="C33" s="206"/>
      <c r="D33" s="206"/>
      <c r="E33" s="206"/>
      <c r="F33" s="206"/>
      <c r="G33" s="206"/>
      <c r="H33" s="206"/>
      <c r="I33" s="1">
        <v>26</v>
      </c>
      <c r="J33" s="121">
        <f>IF(J28&gt;J32,J28-J32,0)</f>
        <v>0</v>
      </c>
      <c r="K33" s="116">
        <f>IF(K28&gt;K32,K28-K32,0)</f>
        <v>0</v>
      </c>
    </row>
    <row r="34" spans="1:11" ht="22.5" customHeight="1">
      <c r="A34" s="205" t="s">
        <v>87</v>
      </c>
      <c r="B34" s="206"/>
      <c r="C34" s="206"/>
      <c r="D34" s="206"/>
      <c r="E34" s="206"/>
      <c r="F34" s="206"/>
      <c r="G34" s="206"/>
      <c r="H34" s="206"/>
      <c r="I34" s="1">
        <v>27</v>
      </c>
      <c r="J34" s="121">
        <f>IF(J32&gt;J28,J32-J28,0)</f>
        <v>26747646</v>
      </c>
      <c r="K34" s="116">
        <f>IF(K32&gt;K28,K32-K28,0)</f>
        <v>62544974</v>
      </c>
    </row>
    <row r="35" spans="1:11" ht="12.75">
      <c r="A35" s="230" t="s">
        <v>132</v>
      </c>
      <c r="B35" s="231"/>
      <c r="C35" s="231"/>
      <c r="D35" s="231"/>
      <c r="E35" s="231"/>
      <c r="F35" s="231"/>
      <c r="G35" s="231"/>
      <c r="H35" s="231"/>
      <c r="I35" s="264">
        <v>0</v>
      </c>
      <c r="J35" s="264"/>
      <c r="K35" s="265"/>
    </row>
    <row r="36" spans="1:11" ht="12.75">
      <c r="A36" s="208" t="s">
        <v>144</v>
      </c>
      <c r="B36" s="209"/>
      <c r="C36" s="209"/>
      <c r="D36" s="209"/>
      <c r="E36" s="209"/>
      <c r="F36" s="209"/>
      <c r="G36" s="209"/>
      <c r="H36" s="209"/>
      <c r="I36" s="1">
        <v>28</v>
      </c>
      <c r="J36" s="7"/>
      <c r="K36" s="7"/>
    </row>
    <row r="37" spans="1:11" ht="12.75">
      <c r="A37" s="208" t="s">
        <v>23</v>
      </c>
      <c r="B37" s="209"/>
      <c r="C37" s="209"/>
      <c r="D37" s="209"/>
      <c r="E37" s="209"/>
      <c r="F37" s="209"/>
      <c r="G37" s="209"/>
      <c r="H37" s="209"/>
      <c r="I37" s="1">
        <v>29</v>
      </c>
      <c r="J37" s="7">
        <v>464754598</v>
      </c>
      <c r="K37" s="7">
        <v>1672266500</v>
      </c>
    </row>
    <row r="38" spans="1:11" ht="12.75">
      <c r="A38" s="208" t="s">
        <v>24</v>
      </c>
      <c r="B38" s="209"/>
      <c r="C38" s="209"/>
      <c r="D38" s="209"/>
      <c r="E38" s="209"/>
      <c r="F38" s="209"/>
      <c r="G38" s="209"/>
      <c r="H38" s="209"/>
      <c r="I38" s="1">
        <v>30</v>
      </c>
      <c r="J38" s="7">
        <v>202681283</v>
      </c>
      <c r="K38" s="7">
        <v>608880521</v>
      </c>
    </row>
    <row r="39" spans="1:11" ht="12.75">
      <c r="A39" s="205" t="s">
        <v>34</v>
      </c>
      <c r="B39" s="206"/>
      <c r="C39" s="206"/>
      <c r="D39" s="206"/>
      <c r="E39" s="206"/>
      <c r="F39" s="206"/>
      <c r="G39" s="206"/>
      <c r="H39" s="206"/>
      <c r="I39" s="1">
        <v>31</v>
      </c>
      <c r="J39" s="116">
        <f>SUM(J36:J38)</f>
        <v>667435881</v>
      </c>
      <c r="K39" s="116">
        <f>SUM(K36:K38)</f>
        <v>2281147021</v>
      </c>
    </row>
    <row r="40" spans="1:11" ht="12.75">
      <c r="A40" s="208" t="s">
        <v>25</v>
      </c>
      <c r="B40" s="209"/>
      <c r="C40" s="209"/>
      <c r="D40" s="209"/>
      <c r="E40" s="209"/>
      <c r="F40" s="209"/>
      <c r="G40" s="209"/>
      <c r="H40" s="209"/>
      <c r="I40" s="1">
        <v>32</v>
      </c>
      <c r="J40" s="7">
        <v>594439226</v>
      </c>
      <c r="K40" s="7">
        <v>1524210944</v>
      </c>
    </row>
    <row r="41" spans="1:11" ht="12.75">
      <c r="A41" s="208" t="s">
        <v>26</v>
      </c>
      <c r="B41" s="209"/>
      <c r="C41" s="209"/>
      <c r="D41" s="209"/>
      <c r="E41" s="209"/>
      <c r="F41" s="209"/>
      <c r="G41" s="209"/>
      <c r="H41" s="209"/>
      <c r="I41" s="1">
        <v>33</v>
      </c>
      <c r="J41" s="7"/>
      <c r="K41" s="7"/>
    </row>
    <row r="42" spans="1:11" ht="12.75">
      <c r="A42" s="208" t="s">
        <v>27</v>
      </c>
      <c r="B42" s="209"/>
      <c r="C42" s="209"/>
      <c r="D42" s="209"/>
      <c r="E42" s="209"/>
      <c r="F42" s="209"/>
      <c r="G42" s="209"/>
      <c r="H42" s="209"/>
      <c r="I42" s="1">
        <v>34</v>
      </c>
      <c r="J42" s="7"/>
      <c r="K42" s="7"/>
    </row>
    <row r="43" spans="1:11" ht="12.75">
      <c r="A43" s="208" t="s">
        <v>28</v>
      </c>
      <c r="B43" s="209"/>
      <c r="C43" s="209"/>
      <c r="D43" s="209"/>
      <c r="E43" s="209"/>
      <c r="F43" s="209"/>
      <c r="G43" s="209"/>
      <c r="H43" s="209"/>
      <c r="I43" s="1">
        <v>35</v>
      </c>
      <c r="J43" s="7"/>
      <c r="K43" s="7"/>
    </row>
    <row r="44" spans="1:11" ht="12.75">
      <c r="A44" s="208" t="s">
        <v>29</v>
      </c>
      <c r="B44" s="209"/>
      <c r="C44" s="209"/>
      <c r="D44" s="209"/>
      <c r="E44" s="209"/>
      <c r="F44" s="209"/>
      <c r="G44" s="209"/>
      <c r="H44" s="209"/>
      <c r="I44" s="1">
        <v>36</v>
      </c>
      <c r="J44" s="7">
        <v>247943076</v>
      </c>
      <c r="K44" s="7">
        <v>604285079</v>
      </c>
    </row>
    <row r="45" spans="1:11" ht="12.75">
      <c r="A45" s="205" t="s">
        <v>122</v>
      </c>
      <c r="B45" s="206"/>
      <c r="C45" s="206"/>
      <c r="D45" s="206"/>
      <c r="E45" s="206"/>
      <c r="F45" s="206"/>
      <c r="G45" s="206"/>
      <c r="H45" s="206"/>
      <c r="I45" s="1">
        <v>37</v>
      </c>
      <c r="J45" s="116">
        <f>SUM(J40:J44)</f>
        <v>842382302</v>
      </c>
      <c r="K45" s="116">
        <f>SUM(K40:K44)</f>
        <v>2128496023</v>
      </c>
    </row>
    <row r="46" spans="1:11" ht="21" customHeight="1">
      <c r="A46" s="205" t="s">
        <v>134</v>
      </c>
      <c r="B46" s="206"/>
      <c r="C46" s="206"/>
      <c r="D46" s="206"/>
      <c r="E46" s="206"/>
      <c r="F46" s="206"/>
      <c r="G46" s="206"/>
      <c r="H46" s="206"/>
      <c r="I46" s="1">
        <v>38</v>
      </c>
      <c r="J46" s="116">
        <f>IF(J39&gt;J45,J39-J45,0)</f>
        <v>0</v>
      </c>
      <c r="K46" s="116">
        <f>IF(K39&gt;K45,K39-K45,0)</f>
        <v>152650998</v>
      </c>
    </row>
    <row r="47" spans="1:11" ht="21" customHeight="1">
      <c r="A47" s="205" t="s">
        <v>135</v>
      </c>
      <c r="B47" s="206"/>
      <c r="C47" s="206"/>
      <c r="D47" s="206"/>
      <c r="E47" s="206"/>
      <c r="F47" s="206"/>
      <c r="G47" s="206"/>
      <c r="H47" s="206"/>
      <c r="I47" s="1">
        <v>39</v>
      </c>
      <c r="J47" s="116">
        <f>IF(J45&gt;J39,J45-J39,0)</f>
        <v>174946421</v>
      </c>
      <c r="K47" s="116">
        <f>IF(K45&gt;K39,K45-K39,0)</f>
        <v>0</v>
      </c>
    </row>
    <row r="48" spans="1:11" ht="12.75">
      <c r="A48" s="205" t="s">
        <v>123</v>
      </c>
      <c r="B48" s="206"/>
      <c r="C48" s="206"/>
      <c r="D48" s="206"/>
      <c r="E48" s="206"/>
      <c r="F48" s="206"/>
      <c r="G48" s="206"/>
      <c r="H48" s="206"/>
      <c r="I48" s="1">
        <v>40</v>
      </c>
      <c r="J48" s="116">
        <f>IF(J20-J21+J33-J34+J46-J47&gt;0,J20-J21+J33-J34+J46-J47,0)</f>
        <v>0</v>
      </c>
      <c r="K48" s="116">
        <f>IF(K20-K21+K33-K34+K46-K47&gt;0,K20-K21+K33-K34+K46-K47,0)</f>
        <v>16434555</v>
      </c>
    </row>
    <row r="49" spans="1:11" ht="12.75">
      <c r="A49" s="205" t="s">
        <v>12</v>
      </c>
      <c r="B49" s="206"/>
      <c r="C49" s="206"/>
      <c r="D49" s="206"/>
      <c r="E49" s="206"/>
      <c r="F49" s="206"/>
      <c r="G49" s="206"/>
      <c r="H49" s="206"/>
      <c r="I49" s="1">
        <v>41</v>
      </c>
      <c r="J49" s="116">
        <f>IF(J21-J20+J34-J33+J47-J46&gt;0,J21-J20+J34-J33+J47-J46,0)</f>
        <v>10013312</v>
      </c>
      <c r="K49" s="116">
        <f>IF(K21-K20+K34-K33+K47-K46&gt;0,K21-K20+K34-K33+K47-K46,0)</f>
        <v>0</v>
      </c>
    </row>
    <row r="50" spans="1:11" ht="12.75">
      <c r="A50" s="205" t="s">
        <v>133</v>
      </c>
      <c r="B50" s="206"/>
      <c r="C50" s="206"/>
      <c r="D50" s="206"/>
      <c r="E50" s="206"/>
      <c r="F50" s="206"/>
      <c r="G50" s="206"/>
      <c r="H50" s="206"/>
      <c r="I50" s="1">
        <v>42</v>
      </c>
      <c r="J50" s="7">
        <v>21338547</v>
      </c>
      <c r="K50" s="7">
        <v>7355408</v>
      </c>
    </row>
    <row r="51" spans="1:11" ht="12.75">
      <c r="A51" s="205" t="s">
        <v>145</v>
      </c>
      <c r="B51" s="206"/>
      <c r="C51" s="206"/>
      <c r="D51" s="206"/>
      <c r="E51" s="206"/>
      <c r="F51" s="206"/>
      <c r="G51" s="206"/>
      <c r="H51" s="206"/>
      <c r="I51" s="1">
        <v>43</v>
      </c>
      <c r="J51" s="7"/>
      <c r="K51" s="7">
        <v>16434555</v>
      </c>
    </row>
    <row r="52" spans="1:11" ht="12.75">
      <c r="A52" s="205" t="s">
        <v>146</v>
      </c>
      <c r="B52" s="206"/>
      <c r="C52" s="206"/>
      <c r="D52" s="206"/>
      <c r="E52" s="206"/>
      <c r="F52" s="206"/>
      <c r="G52" s="206"/>
      <c r="H52" s="206"/>
      <c r="I52" s="1">
        <v>44</v>
      </c>
      <c r="J52" s="7">
        <v>10013312</v>
      </c>
      <c r="K52" s="7"/>
    </row>
    <row r="53" spans="1:11" ht="12.75">
      <c r="A53" s="211" t="s">
        <v>147</v>
      </c>
      <c r="B53" s="212"/>
      <c r="C53" s="212"/>
      <c r="D53" s="212"/>
      <c r="E53" s="212"/>
      <c r="F53" s="212"/>
      <c r="G53" s="212"/>
      <c r="H53" s="212"/>
      <c r="I53" s="4">
        <v>45</v>
      </c>
      <c r="J53" s="56">
        <f>J50+J51-J52</f>
        <v>11325235</v>
      </c>
      <c r="K53" s="56">
        <f>K50+K51-K52</f>
        <v>23789963</v>
      </c>
    </row>
    <row r="54" spans="1:11" ht="12.75">
      <c r="A54" s="60"/>
      <c r="B54" s="61"/>
      <c r="C54" s="61"/>
      <c r="D54" s="61"/>
      <c r="E54" s="61"/>
      <c r="F54" s="61"/>
      <c r="G54" s="61"/>
      <c r="H54" s="61"/>
      <c r="I54" s="61"/>
      <c r="J54" s="61"/>
      <c r="K54" s="61"/>
    </row>
  </sheetData>
  <mergeCells count="53">
    <mergeCell ref="A53:H53"/>
    <mergeCell ref="A48:H48"/>
    <mergeCell ref="A49:H49"/>
    <mergeCell ref="A50:H50"/>
    <mergeCell ref="A51:H51"/>
    <mergeCell ref="A45:H45"/>
    <mergeCell ref="A46:H46"/>
    <mergeCell ref="A47:H47"/>
    <mergeCell ref="A52:H52"/>
    <mergeCell ref="A41:H41"/>
    <mergeCell ref="A42:H42"/>
    <mergeCell ref="A43:H43"/>
    <mergeCell ref="A44:H44"/>
    <mergeCell ref="A37:H37"/>
    <mergeCell ref="A38:H38"/>
    <mergeCell ref="A39:H39"/>
    <mergeCell ref="A40:H40"/>
    <mergeCell ref="A33:H33"/>
    <mergeCell ref="A34:H34"/>
    <mergeCell ref="A35:K35"/>
    <mergeCell ref="A36:H36"/>
    <mergeCell ref="A29:H29"/>
    <mergeCell ref="A30:H30"/>
    <mergeCell ref="A31:H31"/>
    <mergeCell ref="A32:H32"/>
    <mergeCell ref="A25:H25"/>
    <mergeCell ref="A26:H26"/>
    <mergeCell ref="A27:H27"/>
    <mergeCell ref="A28:H28"/>
    <mergeCell ref="A21:H21"/>
    <mergeCell ref="A22:K22"/>
    <mergeCell ref="A23:H23"/>
    <mergeCell ref="A24:H24"/>
    <mergeCell ref="A17:H17"/>
    <mergeCell ref="A18:H18"/>
    <mergeCell ref="A19:H19"/>
    <mergeCell ref="A20:H20"/>
    <mergeCell ref="A13:H13"/>
    <mergeCell ref="A14:H14"/>
    <mergeCell ref="A15:H15"/>
    <mergeCell ref="A16:H16"/>
    <mergeCell ref="A9:H9"/>
    <mergeCell ref="A10:H10"/>
    <mergeCell ref="A11:H11"/>
    <mergeCell ref="A12:H12"/>
    <mergeCell ref="A5:H5"/>
    <mergeCell ref="A6:K6"/>
    <mergeCell ref="A7:H7"/>
    <mergeCell ref="A8:H8"/>
    <mergeCell ref="A3:K3"/>
    <mergeCell ref="A1:K1"/>
    <mergeCell ref="A2:K2"/>
    <mergeCell ref="A4:H4"/>
  </mergeCells>
  <dataValidations count="3">
    <dataValidation type="whole" operator="notEqual" allowBlank="1" showInputMessage="1" showErrorMessage="1" errorTitle="Pogrešan unos" error="Mogu se unijeti samo cjelobrojne pozitivne vrijednosti." sqref="J53:K53">
      <formula1>9999999999</formula1>
    </dataValidation>
    <dataValidation type="whole" operator="notEqual" allowBlank="1" showInputMessage="1" showErrorMessage="1" errorTitle="Pogrešan unos" error="Mogu se unijeti samo cjelobrojne vrijednosti." sqref="J40:K44 J7:K11 J13:K18 J23:K27 J50:K52 J29:K31 J36:K38">
      <formula1>9999999998</formula1>
    </dataValidation>
    <dataValidation type="whole" operator="greaterThanOrEqual" allowBlank="1" showInputMessage="1" showErrorMessage="1" errorTitle="Pogrešan unos" error="Mogu se unijeti samo cjelobrojne pozitivne vrijednosti." sqref="J12:K12 J19:K22 J28:K28 J32:K35 J45:K49 J39:K39">
      <formula1>0</formula1>
    </dataValidation>
  </dataValidations>
  <printOptions/>
  <pageMargins left="0.75" right="0.52" top="0.63" bottom="0.6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6"/>
  <dimension ref="A1:L26"/>
  <sheetViews>
    <sheetView view="pageBreakPreview" zoomScaleSheetLayoutView="100" workbookViewId="0" topLeftCell="A1">
      <selection activeCell="A1" sqref="A1:K1"/>
    </sheetView>
  </sheetViews>
  <sheetFormatPr defaultColWidth="9.140625" defaultRowHeight="12.75"/>
  <cols>
    <col min="1" max="1" width="9.140625" style="65" customWidth="1"/>
    <col min="2" max="2" width="7.140625" style="65" customWidth="1"/>
    <col min="3" max="3" width="7.57421875" style="65" customWidth="1"/>
    <col min="4" max="4" width="6.57421875" style="65" customWidth="1"/>
    <col min="5" max="5" width="7.140625" style="65" customWidth="1"/>
    <col min="6" max="6" width="6.8515625" style="65" customWidth="1"/>
    <col min="7" max="7" width="5.28125" style="65" customWidth="1"/>
    <col min="8" max="8" width="8.00390625" style="65" customWidth="1"/>
    <col min="9" max="9" width="7.28125" style="65" customWidth="1"/>
    <col min="10" max="10" width="9.8515625" style="65" customWidth="1"/>
    <col min="11" max="11" width="10.28125" style="65" customWidth="1"/>
    <col min="12" max="16384" width="9.140625" style="65" customWidth="1"/>
  </cols>
  <sheetData>
    <row r="1" spans="1:12" ht="34.5" customHeight="1">
      <c r="A1" s="276" t="s">
        <v>245</v>
      </c>
      <c r="B1" s="277"/>
      <c r="C1" s="277"/>
      <c r="D1" s="277"/>
      <c r="E1" s="277"/>
      <c r="F1" s="277"/>
      <c r="G1" s="277"/>
      <c r="H1" s="277"/>
      <c r="I1" s="277"/>
      <c r="J1" s="277"/>
      <c r="K1" s="278"/>
      <c r="L1" s="64"/>
    </row>
    <row r="2" spans="1:12" ht="18" customHeight="1">
      <c r="A2" s="289" t="s">
        <v>306</v>
      </c>
      <c r="B2" s="289"/>
      <c r="C2" s="289"/>
      <c r="D2" s="289"/>
      <c r="E2" s="289"/>
      <c r="F2" s="289"/>
      <c r="G2" s="289"/>
      <c r="H2" s="289"/>
      <c r="I2" s="289"/>
      <c r="J2" s="289"/>
      <c r="K2" s="289"/>
      <c r="L2" s="66"/>
    </row>
    <row r="3" spans="1:12" ht="25.5" customHeight="1">
      <c r="A3" s="290" t="s">
        <v>300</v>
      </c>
      <c r="B3" s="291"/>
      <c r="C3" s="291"/>
      <c r="D3" s="291"/>
      <c r="E3" s="291"/>
      <c r="F3" s="291"/>
      <c r="G3" s="291"/>
      <c r="H3" s="291"/>
      <c r="I3" s="291"/>
      <c r="J3" s="291"/>
      <c r="K3" s="292"/>
      <c r="L3" s="123"/>
    </row>
    <row r="4" spans="1:11" ht="23.25">
      <c r="A4" s="287" t="s">
        <v>39</v>
      </c>
      <c r="B4" s="287"/>
      <c r="C4" s="287"/>
      <c r="D4" s="287"/>
      <c r="E4" s="287"/>
      <c r="F4" s="287"/>
      <c r="G4" s="287"/>
      <c r="H4" s="287"/>
      <c r="I4" s="68" t="s">
        <v>268</v>
      </c>
      <c r="J4" s="69" t="s">
        <v>124</v>
      </c>
      <c r="K4" s="69" t="s">
        <v>125</v>
      </c>
    </row>
    <row r="5" spans="1:11" ht="12.75">
      <c r="A5" s="288">
        <v>1</v>
      </c>
      <c r="B5" s="288"/>
      <c r="C5" s="288"/>
      <c r="D5" s="288"/>
      <c r="E5" s="288"/>
      <c r="F5" s="288"/>
      <c r="G5" s="288"/>
      <c r="H5" s="288"/>
      <c r="I5" s="71">
        <v>2</v>
      </c>
      <c r="J5" s="70" t="s">
        <v>246</v>
      </c>
      <c r="K5" s="70" t="s">
        <v>247</v>
      </c>
    </row>
    <row r="6" spans="1:11" ht="12.75">
      <c r="A6" s="279" t="s">
        <v>248</v>
      </c>
      <c r="B6" s="280"/>
      <c r="C6" s="280"/>
      <c r="D6" s="280"/>
      <c r="E6" s="280"/>
      <c r="F6" s="280"/>
      <c r="G6" s="280"/>
      <c r="H6" s="280"/>
      <c r="I6" s="40">
        <v>1</v>
      </c>
      <c r="J6" s="41">
        <v>902101590</v>
      </c>
      <c r="K6" s="41">
        <v>902101590</v>
      </c>
    </row>
    <row r="7" spans="1:11" ht="12.75">
      <c r="A7" s="279" t="s">
        <v>249</v>
      </c>
      <c r="B7" s="280"/>
      <c r="C7" s="280"/>
      <c r="D7" s="280"/>
      <c r="E7" s="280"/>
      <c r="F7" s="280"/>
      <c r="G7" s="280"/>
      <c r="H7" s="280"/>
      <c r="I7" s="40">
        <v>2</v>
      </c>
      <c r="J7" s="42"/>
      <c r="K7" s="42"/>
    </row>
    <row r="8" spans="1:11" ht="12.75">
      <c r="A8" s="279" t="s">
        <v>250</v>
      </c>
      <c r="B8" s="280"/>
      <c r="C8" s="280"/>
      <c r="D8" s="280"/>
      <c r="E8" s="280"/>
      <c r="F8" s="280"/>
      <c r="G8" s="280"/>
      <c r="H8" s="280"/>
      <c r="I8" s="40">
        <v>3</v>
      </c>
      <c r="J8" s="42"/>
      <c r="K8" s="42"/>
    </row>
    <row r="9" spans="1:11" ht="12.75">
      <c r="A9" s="279" t="s">
        <v>251</v>
      </c>
      <c r="B9" s="280"/>
      <c r="C9" s="280"/>
      <c r="D9" s="280"/>
      <c r="E9" s="280"/>
      <c r="F9" s="280"/>
      <c r="G9" s="280"/>
      <c r="H9" s="280"/>
      <c r="I9" s="40">
        <v>4</v>
      </c>
      <c r="J9" s="42">
        <v>-244817257</v>
      </c>
      <c r="K9" s="42">
        <v>-136992075</v>
      </c>
    </row>
    <row r="10" spans="1:11" ht="12.75">
      <c r="A10" s="279" t="s">
        <v>252</v>
      </c>
      <c r="B10" s="280"/>
      <c r="C10" s="280"/>
      <c r="D10" s="280"/>
      <c r="E10" s="280"/>
      <c r="F10" s="280"/>
      <c r="G10" s="280"/>
      <c r="H10" s="280"/>
      <c r="I10" s="40">
        <v>5</v>
      </c>
      <c r="J10" s="42">
        <v>107825182</v>
      </c>
      <c r="K10" s="42">
        <v>-138586282</v>
      </c>
    </row>
    <row r="11" spans="1:11" ht="12.75">
      <c r="A11" s="279" t="s">
        <v>253</v>
      </c>
      <c r="B11" s="280"/>
      <c r="C11" s="280"/>
      <c r="D11" s="280"/>
      <c r="E11" s="280"/>
      <c r="F11" s="280"/>
      <c r="G11" s="280"/>
      <c r="H11" s="280"/>
      <c r="I11" s="40">
        <v>6</v>
      </c>
      <c r="J11" s="42"/>
      <c r="K11" s="42"/>
    </row>
    <row r="12" spans="1:11" ht="12.75">
      <c r="A12" s="279" t="s">
        <v>254</v>
      </c>
      <c r="B12" s="280"/>
      <c r="C12" s="280"/>
      <c r="D12" s="280"/>
      <c r="E12" s="280"/>
      <c r="F12" s="280"/>
      <c r="G12" s="280"/>
      <c r="H12" s="280"/>
      <c r="I12" s="40">
        <v>7</v>
      </c>
      <c r="J12" s="42"/>
      <c r="K12" s="42"/>
    </row>
    <row r="13" spans="1:11" ht="12.75">
      <c r="A13" s="279" t="s">
        <v>255</v>
      </c>
      <c r="B13" s="280"/>
      <c r="C13" s="280"/>
      <c r="D13" s="280"/>
      <c r="E13" s="280"/>
      <c r="F13" s="280"/>
      <c r="G13" s="280"/>
      <c r="H13" s="280"/>
      <c r="I13" s="40">
        <v>8</v>
      </c>
      <c r="J13" s="42"/>
      <c r="K13" s="42"/>
    </row>
    <row r="14" spans="1:11" ht="12.75">
      <c r="A14" s="279" t="s">
        <v>256</v>
      </c>
      <c r="B14" s="280"/>
      <c r="C14" s="280"/>
      <c r="D14" s="280"/>
      <c r="E14" s="280"/>
      <c r="F14" s="280"/>
      <c r="G14" s="280"/>
      <c r="H14" s="280"/>
      <c r="I14" s="40">
        <v>9</v>
      </c>
      <c r="J14" s="42"/>
      <c r="K14" s="42"/>
    </row>
    <row r="15" spans="1:11" ht="12.75">
      <c r="A15" s="281" t="s">
        <v>257</v>
      </c>
      <c r="B15" s="282"/>
      <c r="C15" s="282"/>
      <c r="D15" s="282"/>
      <c r="E15" s="282"/>
      <c r="F15" s="282"/>
      <c r="G15" s="282"/>
      <c r="H15" s="282"/>
      <c r="I15" s="40">
        <v>10</v>
      </c>
      <c r="J15" s="116">
        <f>SUM(J6:J14)</f>
        <v>765109515</v>
      </c>
      <c r="K15" s="116">
        <f>SUM(K6:K14)</f>
        <v>626523233</v>
      </c>
    </row>
    <row r="16" spans="1:11" ht="12.75">
      <c r="A16" s="279" t="s">
        <v>258</v>
      </c>
      <c r="B16" s="280"/>
      <c r="C16" s="280"/>
      <c r="D16" s="280"/>
      <c r="E16" s="280"/>
      <c r="F16" s="280"/>
      <c r="G16" s="280"/>
      <c r="H16" s="280"/>
      <c r="I16" s="40">
        <v>11</v>
      </c>
      <c r="J16" s="42"/>
      <c r="K16" s="42"/>
    </row>
    <row r="17" spans="1:11" ht="12.75">
      <c r="A17" s="279" t="s">
        <v>259</v>
      </c>
      <c r="B17" s="280"/>
      <c r="C17" s="280"/>
      <c r="D17" s="280"/>
      <c r="E17" s="280"/>
      <c r="F17" s="280"/>
      <c r="G17" s="280"/>
      <c r="H17" s="280"/>
      <c r="I17" s="40">
        <v>12</v>
      </c>
      <c r="J17" s="42"/>
      <c r="K17" s="42"/>
    </row>
    <row r="18" spans="1:11" ht="12.75">
      <c r="A18" s="279" t="s">
        <v>260</v>
      </c>
      <c r="B18" s="280"/>
      <c r="C18" s="280"/>
      <c r="D18" s="280"/>
      <c r="E18" s="280"/>
      <c r="F18" s="280"/>
      <c r="G18" s="280"/>
      <c r="H18" s="280"/>
      <c r="I18" s="40">
        <v>13</v>
      </c>
      <c r="J18" s="42"/>
      <c r="K18" s="42"/>
    </row>
    <row r="19" spans="1:11" ht="12.75">
      <c r="A19" s="279" t="s">
        <v>261</v>
      </c>
      <c r="B19" s="280"/>
      <c r="C19" s="280"/>
      <c r="D19" s="280"/>
      <c r="E19" s="280"/>
      <c r="F19" s="280"/>
      <c r="G19" s="280"/>
      <c r="H19" s="280"/>
      <c r="I19" s="40">
        <v>14</v>
      </c>
      <c r="J19" s="42"/>
      <c r="K19" s="42"/>
    </row>
    <row r="20" spans="1:11" ht="12.75">
      <c r="A20" s="279" t="s">
        <v>262</v>
      </c>
      <c r="B20" s="280"/>
      <c r="C20" s="280"/>
      <c r="D20" s="280"/>
      <c r="E20" s="280"/>
      <c r="F20" s="280"/>
      <c r="G20" s="280"/>
      <c r="H20" s="280"/>
      <c r="I20" s="40">
        <v>15</v>
      </c>
      <c r="J20" s="42"/>
      <c r="K20" s="42"/>
    </row>
    <row r="21" spans="1:11" ht="12.75">
      <c r="A21" s="279" t="s">
        <v>263</v>
      </c>
      <c r="B21" s="280"/>
      <c r="C21" s="280"/>
      <c r="D21" s="280"/>
      <c r="E21" s="280"/>
      <c r="F21" s="280"/>
      <c r="G21" s="280"/>
      <c r="H21" s="280"/>
      <c r="I21" s="40">
        <v>16</v>
      </c>
      <c r="J21" s="42"/>
      <c r="K21" s="42"/>
    </row>
    <row r="22" spans="1:11" ht="12.75">
      <c r="A22" s="281" t="s">
        <v>264</v>
      </c>
      <c r="B22" s="282"/>
      <c r="C22" s="282"/>
      <c r="D22" s="282"/>
      <c r="E22" s="282"/>
      <c r="F22" s="282"/>
      <c r="G22" s="282"/>
      <c r="H22" s="282"/>
      <c r="I22" s="40">
        <v>17</v>
      </c>
      <c r="J22" s="120">
        <f>SUM(J16:J21)</f>
        <v>0</v>
      </c>
      <c r="K22" s="120">
        <f>SUM(K16:K21)</f>
        <v>0</v>
      </c>
    </row>
    <row r="23" spans="1:11" ht="12.75">
      <c r="A23" s="283"/>
      <c r="B23" s="284"/>
      <c r="C23" s="284"/>
      <c r="D23" s="284"/>
      <c r="E23" s="284"/>
      <c r="F23" s="284"/>
      <c r="G23" s="284"/>
      <c r="H23" s="284"/>
      <c r="I23" s="285"/>
      <c r="J23" s="285"/>
      <c r="K23" s="286"/>
    </row>
    <row r="24" spans="1:11" ht="12.75">
      <c r="A24" s="270" t="s">
        <v>265</v>
      </c>
      <c r="B24" s="271"/>
      <c r="C24" s="271"/>
      <c r="D24" s="271"/>
      <c r="E24" s="271"/>
      <c r="F24" s="271"/>
      <c r="G24" s="271"/>
      <c r="H24" s="271"/>
      <c r="I24" s="43">
        <v>18</v>
      </c>
      <c r="J24" s="41"/>
      <c r="K24" s="41"/>
    </row>
    <row r="25" spans="1:11" ht="17.25" customHeight="1">
      <c r="A25" s="272" t="s">
        <v>266</v>
      </c>
      <c r="B25" s="273"/>
      <c r="C25" s="273"/>
      <c r="D25" s="273"/>
      <c r="E25" s="273"/>
      <c r="F25" s="273"/>
      <c r="G25" s="273"/>
      <c r="H25" s="273"/>
      <c r="I25" s="44">
        <v>19</v>
      </c>
      <c r="J25" s="67"/>
      <c r="K25" s="67"/>
    </row>
    <row r="26" spans="1:11" ht="30" customHeight="1">
      <c r="A26" s="274" t="s">
        <v>267</v>
      </c>
      <c r="B26" s="275"/>
      <c r="C26" s="275"/>
      <c r="D26" s="275"/>
      <c r="E26" s="275"/>
      <c r="F26" s="275"/>
      <c r="G26" s="275"/>
      <c r="H26" s="275"/>
      <c r="I26" s="275"/>
      <c r="J26" s="275"/>
      <c r="K26" s="275"/>
    </row>
  </sheetData>
  <sheetProtection/>
  <protectedRanges>
    <protectedRange sqref="E2:E3" name="Range1_1"/>
    <protectedRange sqref="G2:H3" name="Range1"/>
  </protectedRanges>
  <mergeCells count="26">
    <mergeCell ref="A4:H4"/>
    <mergeCell ref="A5:H5"/>
    <mergeCell ref="A2:K2"/>
    <mergeCell ref="A3:K3"/>
    <mergeCell ref="A6:H6"/>
    <mergeCell ref="A7:H7"/>
    <mergeCell ref="A8:H8"/>
    <mergeCell ref="A9:H9"/>
    <mergeCell ref="A10:H10"/>
    <mergeCell ref="A11:H11"/>
    <mergeCell ref="A18:H18"/>
    <mergeCell ref="A19:H19"/>
    <mergeCell ref="A12:H12"/>
    <mergeCell ref="A13:H13"/>
    <mergeCell ref="A14:H14"/>
    <mergeCell ref="A15:H15"/>
    <mergeCell ref="A24:H24"/>
    <mergeCell ref="A25:H25"/>
    <mergeCell ref="A26:K26"/>
    <mergeCell ref="A1:K1"/>
    <mergeCell ref="A20:H20"/>
    <mergeCell ref="A21:H21"/>
    <mergeCell ref="A22:H22"/>
    <mergeCell ref="A23:K23"/>
    <mergeCell ref="A16:H16"/>
    <mergeCell ref="A17:H17"/>
  </mergeCells>
  <dataValidations count="3">
    <dataValidation type="whole" operator="notEqual" allowBlank="1" showInputMessage="1" showErrorMessage="1" errorTitle="Pogrešan unos" error="Mogu se unijeti samo cjelobrojne vrijednosti." sqref="J24:K25">
      <formula1>9999999999</formula1>
    </dataValidation>
    <dataValidation type="whole" operator="notEqual" allowBlank="1" showInputMessage="1" showErrorMessage="1" errorTitle="Pogrešan unos" error="Mogu se unijeti samo cjelobrojne vrijednosti." sqref="J6:K14 J16:K21">
      <formula1>999999999999</formula1>
    </dataValidation>
    <dataValidation type="whole" operator="greaterThanOrEqual" allowBlank="1" showInputMessage="1" showErrorMessage="1" errorTitle="Pogrešan unos" error="Mogu se unijeti samo cjelobrojne pozitivne vrijednosti." sqref="J15:K15 J22:K23">
      <formula1>0</formula1>
    </dataValidation>
  </dataValidation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7"/>
  <dimension ref="A1:J28"/>
  <sheetViews>
    <sheetView view="pageBreakPreview" zoomScaleSheetLayoutView="100" workbookViewId="0" topLeftCell="A61">
      <selection activeCell="A4" sqref="A4:J11"/>
    </sheetView>
  </sheetViews>
  <sheetFormatPr defaultColWidth="9.140625" defaultRowHeight="12.75"/>
  <sheetData>
    <row r="1" spans="1:10" ht="12.75">
      <c r="A1" s="128"/>
      <c r="B1" s="128"/>
      <c r="C1" s="128"/>
      <c r="D1" s="128"/>
      <c r="E1" s="128"/>
      <c r="F1" s="128"/>
      <c r="G1" s="128"/>
      <c r="H1" s="128"/>
      <c r="I1" s="128"/>
      <c r="J1" s="128"/>
    </row>
    <row r="2" spans="1:10" ht="15.75">
      <c r="A2" s="293" t="s">
        <v>308</v>
      </c>
      <c r="B2" s="293"/>
      <c r="C2" s="293"/>
      <c r="D2" s="293"/>
      <c r="E2" s="293"/>
      <c r="F2" s="293"/>
      <c r="G2" s="293"/>
      <c r="H2" s="293"/>
      <c r="I2" s="293"/>
      <c r="J2" s="293"/>
    </row>
    <row r="3" spans="1:10" ht="12.75">
      <c r="A3" s="128"/>
      <c r="B3" s="128"/>
      <c r="C3" s="128"/>
      <c r="D3" s="128"/>
      <c r="E3" s="128"/>
      <c r="F3" s="128"/>
      <c r="G3" s="128"/>
      <c r="H3" s="128"/>
      <c r="I3" s="128"/>
      <c r="J3" s="128"/>
    </row>
    <row r="4" spans="1:10" ht="12.75" customHeight="1">
      <c r="A4" s="294"/>
      <c r="B4" s="295"/>
      <c r="C4" s="295"/>
      <c r="D4" s="295"/>
      <c r="E4" s="295"/>
      <c r="F4" s="295"/>
      <c r="G4" s="295"/>
      <c r="H4" s="295"/>
      <c r="I4" s="295"/>
      <c r="J4" s="296"/>
    </row>
    <row r="5" spans="1:10" ht="12.75" customHeight="1">
      <c r="A5" s="297"/>
      <c r="B5" s="298"/>
      <c r="C5" s="298"/>
      <c r="D5" s="298"/>
      <c r="E5" s="298"/>
      <c r="F5" s="298"/>
      <c r="G5" s="298"/>
      <c r="H5" s="298"/>
      <c r="I5" s="298"/>
      <c r="J5" s="299"/>
    </row>
    <row r="6" spans="1:10" ht="12.75" customHeight="1">
      <c r="A6" s="297"/>
      <c r="B6" s="298"/>
      <c r="C6" s="298"/>
      <c r="D6" s="298"/>
      <c r="E6" s="298"/>
      <c r="F6" s="298"/>
      <c r="G6" s="298"/>
      <c r="H6" s="298"/>
      <c r="I6" s="298"/>
      <c r="J6" s="299"/>
    </row>
    <row r="7" spans="1:10" ht="12.75" customHeight="1">
      <c r="A7" s="297"/>
      <c r="B7" s="298"/>
      <c r="C7" s="298"/>
      <c r="D7" s="298"/>
      <c r="E7" s="298"/>
      <c r="F7" s="298"/>
      <c r="G7" s="298"/>
      <c r="H7" s="298"/>
      <c r="I7" s="298"/>
      <c r="J7" s="299"/>
    </row>
    <row r="8" spans="1:10" ht="12.75" customHeight="1">
      <c r="A8" s="297"/>
      <c r="B8" s="298"/>
      <c r="C8" s="298"/>
      <c r="D8" s="298"/>
      <c r="E8" s="298"/>
      <c r="F8" s="298"/>
      <c r="G8" s="298"/>
      <c r="H8" s="298"/>
      <c r="I8" s="298"/>
      <c r="J8" s="299"/>
    </row>
    <row r="9" spans="1:10" ht="12.75" customHeight="1">
      <c r="A9" s="297"/>
      <c r="B9" s="298"/>
      <c r="C9" s="298"/>
      <c r="D9" s="298"/>
      <c r="E9" s="298"/>
      <c r="F9" s="298"/>
      <c r="G9" s="298"/>
      <c r="H9" s="298"/>
      <c r="I9" s="298"/>
      <c r="J9" s="299"/>
    </row>
    <row r="10" spans="1:10" ht="12.75" customHeight="1">
      <c r="A10" s="297"/>
      <c r="B10" s="298"/>
      <c r="C10" s="298"/>
      <c r="D10" s="298"/>
      <c r="E10" s="298"/>
      <c r="F10" s="298"/>
      <c r="G10" s="298"/>
      <c r="H10" s="298"/>
      <c r="I10" s="298"/>
      <c r="J10" s="299"/>
    </row>
    <row r="11" spans="1:10" ht="12.75">
      <c r="A11" s="300"/>
      <c r="B11" s="300"/>
      <c r="C11" s="300"/>
      <c r="D11" s="300"/>
      <c r="E11" s="300"/>
      <c r="F11" s="300"/>
      <c r="G11" s="300"/>
      <c r="H11" s="300"/>
      <c r="I11" s="300"/>
      <c r="J11" s="300"/>
    </row>
    <row r="12" spans="1:10" ht="12.75">
      <c r="A12" s="129"/>
      <c r="B12" s="129"/>
      <c r="C12" s="129"/>
      <c r="D12" s="129"/>
      <c r="E12" s="129"/>
      <c r="F12" s="129"/>
      <c r="G12" s="129"/>
      <c r="H12" s="129"/>
      <c r="I12" s="129"/>
      <c r="J12" s="129"/>
    </row>
    <row r="13" spans="1:10" ht="12.75">
      <c r="A13" s="129"/>
      <c r="B13" s="129"/>
      <c r="C13" s="129"/>
      <c r="D13" s="129"/>
      <c r="E13" s="129"/>
      <c r="F13" s="129"/>
      <c r="G13" s="129"/>
      <c r="H13" s="129"/>
      <c r="I13" s="129"/>
      <c r="J13" s="129"/>
    </row>
    <row r="14" spans="1:10" ht="12.75">
      <c r="A14" s="129"/>
      <c r="B14" s="129"/>
      <c r="C14" s="129"/>
      <c r="D14" s="129"/>
      <c r="E14" s="129"/>
      <c r="F14" s="129"/>
      <c r="G14" s="129"/>
      <c r="H14" s="129"/>
      <c r="I14" s="129"/>
      <c r="J14" s="129"/>
    </row>
    <row r="15" spans="1:10" ht="12.75">
      <c r="A15" s="129"/>
      <c r="B15" s="129"/>
      <c r="C15" s="129"/>
      <c r="D15" s="129"/>
      <c r="E15" s="129"/>
      <c r="F15" s="129"/>
      <c r="G15" s="129"/>
      <c r="H15" s="129"/>
      <c r="I15" s="129"/>
      <c r="J15" s="129"/>
    </row>
    <row r="16" spans="1:10" ht="12.75">
      <c r="A16" s="129"/>
      <c r="B16" s="129"/>
      <c r="C16" s="129"/>
      <c r="D16" s="129"/>
      <c r="E16" s="129"/>
      <c r="F16" s="129"/>
      <c r="G16" s="129"/>
      <c r="H16" s="129"/>
      <c r="I16" s="129"/>
      <c r="J16" s="129"/>
    </row>
    <row r="17" spans="1:10" ht="12.75">
      <c r="A17" s="129"/>
      <c r="B17" s="129"/>
      <c r="C17" s="129"/>
      <c r="D17" s="129"/>
      <c r="E17" s="129"/>
      <c r="F17" s="129"/>
      <c r="G17" s="129"/>
      <c r="H17" s="129"/>
      <c r="I17" s="129"/>
      <c r="J17" s="129"/>
    </row>
    <row r="18" spans="1:10" ht="12.75">
      <c r="A18" s="129"/>
      <c r="B18" s="129"/>
      <c r="C18" s="129"/>
      <c r="D18" s="129"/>
      <c r="E18" s="129"/>
      <c r="F18" s="129"/>
      <c r="G18" s="129"/>
      <c r="H18" s="129"/>
      <c r="I18" s="129"/>
      <c r="J18" s="129"/>
    </row>
    <row r="19" spans="1:10" ht="12.75">
      <c r="A19" s="129"/>
      <c r="B19" s="129"/>
      <c r="C19" s="129"/>
      <c r="D19" s="129"/>
      <c r="E19" s="129"/>
      <c r="F19" s="129"/>
      <c r="G19" s="129"/>
      <c r="H19" s="129"/>
      <c r="I19" s="129"/>
      <c r="J19" s="129"/>
    </row>
    <row r="20" spans="1:10" ht="12.75">
      <c r="A20" s="129"/>
      <c r="B20" s="129"/>
      <c r="C20" s="129"/>
      <c r="D20" s="129"/>
      <c r="E20" s="129"/>
      <c r="F20" s="129"/>
      <c r="G20" s="129"/>
      <c r="H20" s="129"/>
      <c r="I20" s="129"/>
      <c r="J20" s="129"/>
    </row>
    <row r="21" spans="1:10" ht="12.75">
      <c r="A21" s="129"/>
      <c r="B21" s="129"/>
      <c r="C21" s="129"/>
      <c r="D21" s="129"/>
      <c r="E21" s="129"/>
      <c r="F21" s="129"/>
      <c r="G21" s="129"/>
      <c r="H21" s="129"/>
      <c r="I21" s="129"/>
      <c r="J21" s="129"/>
    </row>
    <row r="22" spans="1:10" ht="12.75">
      <c r="A22" s="129"/>
      <c r="B22" s="129"/>
      <c r="C22" s="129"/>
      <c r="D22" s="129"/>
      <c r="E22" s="129"/>
      <c r="F22" s="129"/>
      <c r="G22" s="129"/>
      <c r="H22" s="129"/>
      <c r="I22" s="129"/>
      <c r="J22" s="129"/>
    </row>
    <row r="23" spans="1:10" ht="12.75">
      <c r="A23" s="129"/>
      <c r="B23" s="129"/>
      <c r="C23" s="129"/>
      <c r="D23" s="129"/>
      <c r="E23" s="129"/>
      <c r="F23" s="129"/>
      <c r="G23" s="129"/>
      <c r="H23" s="129"/>
      <c r="I23" s="129"/>
      <c r="J23" s="129"/>
    </row>
    <row r="24" spans="1:10" ht="12.75">
      <c r="A24" s="129"/>
      <c r="B24" s="129"/>
      <c r="C24" s="129"/>
      <c r="D24" s="129"/>
      <c r="E24" s="129"/>
      <c r="F24" s="129"/>
      <c r="G24" s="129"/>
      <c r="H24" s="129"/>
      <c r="I24" s="129"/>
      <c r="J24" s="129"/>
    </row>
    <row r="25" spans="1:10" ht="12.75">
      <c r="A25" s="129"/>
      <c r="B25" s="129"/>
      <c r="C25" s="129"/>
      <c r="D25" s="129"/>
      <c r="E25" s="129"/>
      <c r="F25" s="129"/>
      <c r="G25" s="129"/>
      <c r="H25" s="129"/>
      <c r="I25" s="129"/>
      <c r="J25" s="129"/>
    </row>
    <row r="26" spans="1:10" ht="15">
      <c r="A26" s="129"/>
      <c r="B26" s="129"/>
      <c r="C26" s="129"/>
      <c r="D26" s="129"/>
      <c r="E26" s="129"/>
      <c r="F26" s="129"/>
      <c r="G26" s="129"/>
      <c r="H26" s="129"/>
      <c r="I26" s="130"/>
      <c r="J26" s="129"/>
    </row>
    <row r="27" spans="1:10" ht="12.75">
      <c r="A27" s="129"/>
      <c r="B27" s="129"/>
      <c r="C27" s="129"/>
      <c r="D27" s="129"/>
      <c r="E27" s="129"/>
      <c r="F27" s="129"/>
      <c r="G27" s="129"/>
      <c r="H27" s="129"/>
      <c r="I27" s="129"/>
      <c r="J27" s="129"/>
    </row>
    <row r="28" spans="1:10" ht="12.75">
      <c r="A28" s="129"/>
      <c r="B28" s="129"/>
      <c r="C28" s="129"/>
      <c r="D28" s="129"/>
      <c r="E28" s="129"/>
      <c r="F28" s="129"/>
      <c r="G28" s="129"/>
      <c r="H28" s="129"/>
      <c r="I28" s="129"/>
      <c r="J28" s="129"/>
    </row>
    <row r="56" ht="13.5" customHeight="1"/>
    <row r="57" ht="14.25" customHeight="1"/>
  </sheetData>
  <mergeCells count="3">
    <mergeCell ref="A2:J2"/>
    <mergeCell ref="A4:J10"/>
    <mergeCell ref="A11:J11"/>
  </mergeCells>
  <printOptions/>
  <pageMargins left="0.75" right="0.75" top="1" bottom="1" header="0.5" footer="0.5"/>
  <pageSetup horizontalDpi="600" verticalDpi="600" orientation="portrait" paperSize="9"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HANFA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TFI-POD</dc:title>
  <dc:subject/>
  <dc:creator>Mijo Jozić</dc:creator>
  <cp:keywords/>
  <dc:description/>
  <cp:lastModifiedBy>a</cp:lastModifiedBy>
  <cp:lastPrinted>2012-10-29T21:30:02Z</cp:lastPrinted>
  <dcterms:created xsi:type="dcterms:W3CDTF">2008-10-17T11:51:54Z</dcterms:created>
  <dcterms:modified xsi:type="dcterms:W3CDTF">2012-10-29T21:49:48Z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