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tabRatio="647" firstSheet="1" activeTab="1"/>
  </bookViews>
  <sheets>
    <sheet name="Skriveni" sheetId="1" state="hidden" r:id="rId1"/>
    <sheet name="GENERAL DATA" sheetId="2" r:id="rId2"/>
    <sheet name="BALANCE SHEET" sheetId="3" r:id="rId3"/>
    <sheet name="P&amp;L" sheetId="4" r:id="rId4"/>
    <sheet name="CASH FLOW_DM" sheetId="5" r:id="rId5"/>
    <sheet name="CHANGE IN EQUITY" sheetId="6" r:id="rId6"/>
    <sheet name="NOTES " sheetId="7" r:id="rId7"/>
  </sheets>
  <definedNames>
    <definedName name="_xlnm.Print_Area" localSheetId="1">'GENERAL DATA'!$A$1:$I$64</definedName>
    <definedName name="_xlnm.Print_Area" localSheetId="6">'NOTES '!$A$1:$J$74</definedName>
  </definedNames>
  <calcPr fullCalcOnLoad="1"/>
</workbook>
</file>

<file path=xl/sharedStrings.xml><?xml version="1.0" encoding="utf-8"?>
<sst xmlns="http://schemas.openxmlformats.org/spreadsheetml/2006/main" count="822" uniqueCount="405">
  <si>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</si>
  <si>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</si>
  <si>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</si>
  <si>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</si>
  <si>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</si>
  <si>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</si>
  <si>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</si>
  <si>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</si>
  <si>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</si>
  <si>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</si>
  <si>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</si>
  <si>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</si>
  <si>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</si>
  <si>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</si>
  <si>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</si>
  <si>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</si>
  <si>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</si>
  <si>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</si>
  <si>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</si>
  <si>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</si>
  <si>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</si>
  <si>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</si>
  <si>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</si>
  <si>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</si>
  <si>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</si>
  <si>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</si>
  <si>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</si>
  <si>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</si>
  <si>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</si>
  <si>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</si>
  <si>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</si>
  <si>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</si>
  <si>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</si>
  <si>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</si>
  <si>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</si>
  <si>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</si>
  <si>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</si>
  <si>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</si>
  <si>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</si>
  <si>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</si>
  <si>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</si>
  <si>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</si>
  <si>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</si>
  <si>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</si>
  <si>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</si>
  <si>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</si>
  <si>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</si>
  <si>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</si>
  <si>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</si>
  <si>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</si>
  <si>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</si>
  <si>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</si>
  <si>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</si>
  <si>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</si>
  <si>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</si>
  <si>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</si>
  <si>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</si>
  <si>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</si>
  <si>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</si>
  <si>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</si>
  <si>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</si>
  <si>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</si>
  <si>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</si>
  <si>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</si>
  <si>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</si>
  <si>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</si>
  <si>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</si>
  <si>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</si>
  <si>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</si>
  <si>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</si>
  <si>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</si>
  <si>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</si>
  <si>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</si>
  <si>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</si>
  <si>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</si>
  <si>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</si>
  <si>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</si>
  <si>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</si>
  <si>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</si>
  <si>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</si>
  <si>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</si>
  <si>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</si>
  <si>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</si>
  <si>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</si>
  <si>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</si>
  <si>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</si>
  <si>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</si>
  <si>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</si>
  <si>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</si>
  <si>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</si>
  <si>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</si>
  <si>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</si>
  <si>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</si>
  <si>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</si>
  <si>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</si>
  <si>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</si>
  <si>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</si>
  <si>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</si>
  <si>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</si>
  <si>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</si>
  <si>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</si>
  <si>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</si>
  <si>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</si>
  <si>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</si>
  <si>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</si>
  <si>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</si>
  <si>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SISAČKO-MOSLAVAČKA ŽUPANIJA</t>
  </si>
  <si>
    <t>MARINA MARIĆ</t>
  </si>
  <si>
    <t>044-647-829</t>
  </si>
  <si>
    <t>044-682-819</t>
  </si>
  <si>
    <t>marina.maric@petrokemija.hr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</si>
  <si>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</si>
  <si>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</si>
  <si>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</si>
  <si>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</si>
  <si>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</si>
  <si>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</si>
  <si>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</si>
  <si>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</si>
  <si>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</si>
  <si>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</si>
  <si>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</si>
  <si>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</si>
  <si>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</si>
  <si>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</si>
  <si>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</si>
  <si>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</si>
  <si>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</si>
  <si>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</si>
  <si>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</si>
  <si>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Registration umber (MB):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</si>
  <si>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</si>
  <si>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</si>
  <si>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</si>
  <si>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</si>
  <si>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</si>
  <si>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</si>
  <si>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</si>
  <si>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</si>
  <si>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</si>
  <si>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</si>
  <si>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</si>
  <si>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for the perod from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</si>
  <si>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</si>
  <si>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</si>
  <si>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</si>
  <si>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</si>
  <si>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</si>
  <si>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</si>
  <si>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</si>
  <si>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6. Revaluation of fixed tangeble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</si>
  <si>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</si>
  <si>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</si>
  <si>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</si>
  <si>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</si>
  <si>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Exchange differences on translationof financial statements of foreign operations</t>
  </si>
  <si>
    <t>12. Curent and deferred taxes (part))</t>
  </si>
  <si>
    <t>13.Protektion of cash flow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</si>
  <si>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</si>
  <si>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</si>
  <si>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</si>
  <si>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</si>
  <si>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17 a. Creadited to parent company capital owners</t>
  </si>
  <si>
    <t>17 b. Creadited to minority interest</t>
  </si>
  <si>
    <t>Items that decrease the capital are entered with a minus sign.
Items under AOP marke 001 to 009 are entered as status on balance sheet date.</t>
  </si>
  <si>
    <t>CASH FLOW STATEMENT - Direct method</t>
  </si>
  <si>
    <t>CASH FLOW FROM PPERATIONG ACTIVITIES</t>
  </si>
  <si>
    <t xml:space="preserve">     1. Cash increase from buyers</t>
  </si>
  <si>
    <t xml:space="preserve">     2. Cash increse from royalites, fees commissions and other</t>
  </si>
  <si>
    <t xml:space="preserve">     3. Cash increse from insuarance compensations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</si>
  <si>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</si>
  <si>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</si>
  <si>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</si>
  <si>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</si>
  <si>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</si>
  <si>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3. Expenses for insuarance compensations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</si>
  <si>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</si>
  <si>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</si>
  <si>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</si>
  <si>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</si>
  <si>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</si>
  <si>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</si>
  <si>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</si>
  <si>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1. Cash proseeds from sale of non-current tangible and intangible assets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</si>
  <si>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</si>
  <si>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</si>
  <si>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</si>
  <si>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</si>
  <si>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</si>
  <si>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</si>
  <si>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</si>
  <si>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</si>
  <si>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</si>
  <si>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B1) NET CASH FLOW FROM INVESTIN ACTIVITIES  (021-025)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</si>
  <si>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</si>
  <si>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</si>
  <si>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</si>
  <si>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2. Cash inflows from loan pricipals, debentures, credits and other borrowings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</si>
  <si>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</si>
  <si>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</si>
  <si>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</si>
  <si>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</si>
  <si>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3. Cas outflow for financial lease</t>
  </si>
  <si>
    <t xml:space="preserve">   4. Cash outflows for buybackof own shares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</si>
  <si>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</si>
  <si>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</si>
  <si>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</si>
  <si>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</si>
  <si>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</si>
  <si>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</si>
  <si>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</si>
  <si>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</si>
  <si>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</si>
  <si>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</si>
  <si>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</si>
  <si>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</si>
  <si>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</si>
  <si>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</si>
  <si>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</si>
  <si>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</si>
  <si>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</si>
  <si>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</si>
  <si>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</si>
  <si>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</si>
  <si>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</si>
  <si>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</si>
  <si>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</si>
  <si>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</si>
  <si>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</si>
  <si>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</si>
  <si>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</si>
  <si>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</si>
  <si>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</si>
  <si>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</si>
  <si>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</si>
  <si>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</si>
  <si>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</rPr>
      <t>(132 do 136)</t>
    </r>
  </si>
  <si>
    <t xml:space="preserve">     1. Interest, exchange rate flucutations, dividends and similar from associated companies</t>
  </si>
  <si>
    <t xml:space="preserve">     2. Interest, exchange rate flucuations, dividends and sikilar from non-associated companies ond others</t>
  </si>
  <si>
    <t xml:space="preserve">     3. Part of revenue from associated companies and prticipating interests</t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</si>
  <si>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</si>
  <si>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</si>
  <si>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</si>
  <si>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exchange rate fluctuations and other costs with associated companies</t>
  </si>
  <si>
    <t xml:space="preserve">    2. Interest, excehange rate flucutations and other costs eith non-associated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</si>
  <si>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</si>
  <si>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</si>
  <si>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</si>
  <si>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</si>
  <si>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t>VII.  EKSTRAORDINARY - OTHER REVENUES</t>
  </si>
  <si>
    <r>
      <t xml:space="preserve">IX.  TOTAL REVENUES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</si>
  <si>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</si>
  <si>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</si>
  <si>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</si>
  <si>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</si>
  <si>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</si>
  <si>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</si>
  <si>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</si>
  <si>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</si>
  <si>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</si>
  <si>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</si>
  <si>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</si>
  <si>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</si>
  <si>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</si>
  <si>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</si>
  <si>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</si>
  <si>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</si>
  <si>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</si>
  <si>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</si>
  <si>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</si>
  <si>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</si>
  <si>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</si>
  <si>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 xml:space="preserve">    6. Portion in other comprehensive gain7loss of assocated companies</t>
  </si>
  <si>
    <t xml:space="preserve">    7. Acutaral gains7losses on defined benefit plans</t>
  </si>
  <si>
    <t>APPENDIX TO STATEMENT OF COMPREHESIVE INCOME (to be completed by companies that prepare consolidated financial statements)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</si>
  <si>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</si>
  <si>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</si>
  <si>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</si>
  <si>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</si>
  <si>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</si>
  <si>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</rPr>
      <t>code</t>
    </r>
  </si>
  <si>
    <r>
      <t xml:space="preserve">AOP
</t>
    </r>
    <r>
      <rPr>
        <b/>
        <sz val="7"/>
        <rFont val="Arial"/>
        <family val="2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</si>
  <si>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</si>
  <si>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</si>
  <si>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</si>
  <si>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</si>
  <si>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</si>
  <si>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</si>
  <si>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</si>
  <si>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</si>
  <si>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</si>
  <si>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</si>
  <si>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</si>
  <si>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</si>
  <si>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</si>
  <si>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</si>
  <si>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</si>
  <si>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</si>
  <si>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</si>
  <si>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</si>
  <si>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7. Tangibal assets in progres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</si>
  <si>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</si>
  <si>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</si>
  <si>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</si>
  <si>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</si>
  <si>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2. Loans given to realted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</si>
  <si>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</si>
  <si>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</si>
  <si>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</si>
  <si>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6. Loans given, depsits and similar assets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</si>
  <si>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</si>
  <si>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</si>
  <si>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</si>
  <si>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</si>
  <si>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</si>
  <si>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</si>
  <si>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t>V. DIFERRED TAX ASSETS</t>
  </si>
  <si>
    <r>
      <t xml:space="preserve">C)  SHORT-TERM ASSETS </t>
    </r>
    <r>
      <rPr>
        <sz val="9"/>
        <rFont val="Arial"/>
        <family val="2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</si>
  <si>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</si>
  <si>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</si>
  <si>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</si>
  <si>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</si>
  <si>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</si>
  <si>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</si>
  <si>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</si>
  <si>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</si>
  <si>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</si>
  <si>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</si>
  <si>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</si>
  <si>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</si>
  <si>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</si>
  <si>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</si>
  <si>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 xml:space="preserve">   6. Other receivbles</t>
  </si>
  <si>
    <t>III. SHORT-TERM FINANCIAL ASSETS (051 do 057)</t>
  </si>
  <si>
    <t xml:space="preserve">     3. Participating interest (shares) </t>
  </si>
  <si>
    <t xml:space="preserve">     7. Other financial assets</t>
  </si>
  <si>
    <t>IV. CASH IN BANK AND ON HAND</t>
  </si>
  <si>
    <t>D)  PREPAID EXPESES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</si>
  <si>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</si>
  <si>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</si>
  <si>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</si>
  <si>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</si>
  <si>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</si>
  <si>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</si>
  <si>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</si>
  <si>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</si>
  <si>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</si>
  <si>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</si>
  <si>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</si>
  <si>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</si>
  <si>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</si>
  <si>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</si>
  <si>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</si>
  <si>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</si>
  <si>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</si>
  <si>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</si>
  <si>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</si>
  <si>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</si>
  <si>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</si>
  <si>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</si>
  <si>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</si>
  <si>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</si>
  <si>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</si>
  <si>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</si>
  <si>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</si>
  <si>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</si>
  <si>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</si>
  <si>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</si>
  <si>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</si>
  <si>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</si>
  <si>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</si>
  <si>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</si>
  <si>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</si>
  <si>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</si>
  <si>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</si>
  <si>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</si>
  <si>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</si>
  <si>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</si>
  <si>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</si>
  <si>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</si>
  <si>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</si>
  <si>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</si>
  <si>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</si>
  <si>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</si>
  <si>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</si>
  <si>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</si>
  <si>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</si>
  <si>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Comulative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</si>
  <si>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</si>
  <si>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</si>
  <si>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</si>
  <si>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</si>
  <si>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</si>
  <si>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JOSIP JAGUŠT,  ANTONIJA PEROŠEVIĆ-GALOVIĆ</t>
  </si>
  <si>
    <t>Current year</t>
  </si>
  <si>
    <t>Previous year (31.12.)</t>
  </si>
  <si>
    <t>YES</t>
  </si>
  <si>
    <t xml:space="preserve">THE GROUP PETROKEMIJA </t>
  </si>
  <si>
    <t>The Group Petrokemija d.d.</t>
  </si>
  <si>
    <t>31.03.2012.</t>
  </si>
  <si>
    <t>1.1.2012.</t>
  </si>
  <si>
    <t>20.15</t>
  </si>
  <si>
    <t>as at   31.03.2012.</t>
  </si>
  <si>
    <t>for the period   01.01.2012. to 31.03.2012.</t>
  </si>
  <si>
    <t>for the perod   01.01.2012. to  31.03.2012.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</si>
</sst>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0" fillId="23" borderId="7" applyNumberFormat="0" applyFont="0" applyAlignment="0" applyProtection="0"/>
    <xf numFmtId="0" fontId="11" fillId="0" borderId="0">
      <alignment vertical="top"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18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0" fontId="3" fillId="0" borderId="22" xfId="54" applyFont="1" applyFill="1" applyBorder="1" applyAlignment="1" applyProtection="1">
      <alignment horizontal="center" vertical="center"/>
      <protection hidden="1" locked="0"/>
    </xf>
    <xf numFmtId="0" fontId="2" fillId="0" borderId="0" xfId="54" applyFont="1" applyFill="1" applyBorder="1" applyAlignment="1" applyProtection="1">
      <alignment horizontal="left" vertical="center"/>
      <protection hidden="1"/>
    </xf>
    <xf numFmtId="0" fontId="3" fillId="0" borderId="0" xfId="54" applyFont="1" applyFill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horizontal="center" vertical="center" wrapText="1"/>
      <protection hidden="1"/>
    </xf>
    <xf numFmtId="0" fontId="3" fillId="0" borderId="0" xfId="54" applyFont="1" applyBorder="1" applyAlignment="1" applyProtection="1">
      <alignment/>
      <protection hidden="1"/>
    </xf>
    <xf numFmtId="0" fontId="14" fillId="0" borderId="0" xfId="54" applyFont="1" applyBorder="1" applyAlignment="1" applyProtection="1">
      <alignment horizontal="right" vertical="center" wrapText="1"/>
      <protection hidden="1"/>
    </xf>
    <xf numFmtId="0" fontId="14" fillId="0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4" fillId="0" borderId="0" xfId="54" applyFont="1" applyFill="1" applyBorder="1" applyAlignment="1" applyProtection="1">
      <alignment horizontal="left" vertical="center"/>
      <protection hidden="1"/>
    </xf>
    <xf numFmtId="0" fontId="3" fillId="0" borderId="0" xfId="54" applyFont="1" applyFill="1" applyBorder="1" applyAlignment="1" applyProtection="1">
      <alignment/>
      <protection hidden="1"/>
    </xf>
    <xf numFmtId="0" fontId="3" fillId="0" borderId="0" xfId="54" applyFont="1" applyBorder="1" applyAlignment="1" applyProtection="1">
      <alignment horizontal="left"/>
      <protection hidden="1"/>
    </xf>
    <xf numFmtId="0" fontId="3" fillId="0" borderId="0" xfId="54" applyFont="1" applyBorder="1" applyAlignment="1" applyProtection="1">
      <alignment vertical="top"/>
      <protection hidden="1"/>
    </xf>
    <xf numFmtId="0" fontId="3" fillId="0" borderId="0" xfId="54" applyFont="1" applyBorder="1" applyAlignment="1" applyProtection="1">
      <alignment horizontal="right"/>
      <protection hidden="1"/>
    </xf>
    <xf numFmtId="0" fontId="2" fillId="0" borderId="0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/>
      <protection hidden="1"/>
    </xf>
    <xf numFmtId="0" fontId="2" fillId="0" borderId="0" xfId="54" applyFont="1" applyBorder="1" applyAlignment="1" applyProtection="1">
      <alignment vertical="top"/>
      <protection hidden="1"/>
    </xf>
    <xf numFmtId="0" fontId="3" fillId="0" borderId="0" xfId="54" applyFont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vertical="top" wrapText="1"/>
      <protection hidden="1"/>
    </xf>
    <xf numFmtId="0" fontId="3" fillId="0" borderId="0" xfId="54" applyFont="1" applyBorder="1" applyAlignment="1" applyProtection="1">
      <alignment wrapText="1"/>
      <protection hidden="1"/>
    </xf>
    <xf numFmtId="0" fontId="3" fillId="0" borderId="0" xfId="54" applyFont="1" applyBorder="1" applyAlignment="1" applyProtection="1">
      <alignment horizontal="right" vertical="top"/>
      <protection hidden="1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3" fillId="0" borderId="0" xfId="54" applyFont="1" applyBorder="1" applyAlignment="1">
      <alignment/>
      <protection/>
    </xf>
    <xf numFmtId="0" fontId="3" fillId="0" borderId="0" xfId="54" applyFont="1" applyBorder="1" applyAlignment="1" applyProtection="1">
      <alignment horizontal="left" vertical="top"/>
      <protection hidden="1"/>
    </xf>
    <xf numFmtId="0" fontId="3" fillId="0" borderId="23" xfId="54" applyFont="1" applyBorder="1" applyAlignment="1" applyProtection="1">
      <alignment/>
      <protection hidden="1"/>
    </xf>
    <xf numFmtId="0" fontId="3" fillId="0" borderId="0" xfId="54" applyFont="1" applyBorder="1" applyAlignment="1" applyProtection="1">
      <alignment vertical="center"/>
      <protection hidden="1"/>
    </xf>
    <xf numFmtId="0" fontId="3" fillId="0" borderId="24" xfId="54" applyFont="1" applyBorder="1" applyAlignment="1" applyProtection="1">
      <alignment/>
      <protection hidden="1"/>
    </xf>
    <xf numFmtId="0" fontId="3" fillId="0" borderId="24" xfId="54" applyFont="1" applyBorder="1" applyAlignment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60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60" applyFont="1" applyBorder="1" applyAlignment="1">
      <alignment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5" fillId="0" borderId="0" xfId="54" applyFont="1" applyBorder="1" applyAlignment="1" applyProtection="1">
      <alignment vertical="center"/>
      <protection hidden="1"/>
    </xf>
    <xf numFmtId="0" fontId="15" fillId="0" borderId="0" xfId="53" applyFont="1" applyBorder="1" applyAlignment="1" applyProtection="1">
      <alignment vertical="center"/>
      <protection hidden="1"/>
    </xf>
    <xf numFmtId="0" fontId="15" fillId="0" borderId="0" xfId="54" applyFont="1" applyBorder="1" applyAlignment="1" applyProtection="1">
      <alignment/>
      <protection hidden="1"/>
    </xf>
    <xf numFmtId="0" fontId="12" fillId="0" borderId="16" xfId="60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9" fillId="0" borderId="16" xfId="6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11" fillId="0" borderId="0" xfId="56">
      <alignment vertical="top"/>
      <protection/>
    </xf>
    <xf numFmtId="0" fontId="0" fillId="0" borderId="0" xfId="56">
      <alignment/>
      <protection/>
    </xf>
    <xf numFmtId="0" fontId="11" fillId="0" borderId="0" xfId="56" applyAlignment="1">
      <alignment/>
      <protection/>
    </xf>
    <xf numFmtId="0" fontId="18" fillId="0" borderId="0" xfId="56" applyFont="1" applyAlignment="1">
      <alignment/>
      <protection/>
    </xf>
    <xf numFmtId="0" fontId="3" fillId="0" borderId="0" xfId="54" applyFont="1" applyFill="1" applyBorder="1" applyAlignment="1" applyProtection="1">
      <alignment horizontal="center" vertical="top"/>
      <protection hidden="1"/>
    </xf>
    <xf numFmtId="0" fontId="3" fillId="0" borderId="0" xfId="54" applyFont="1" applyFill="1" applyBorder="1" applyAlignment="1" applyProtection="1">
      <alignment horizontal="center"/>
      <protection hidden="1"/>
    </xf>
    <xf numFmtId="0" fontId="3" fillId="0" borderId="0" xfId="54" applyFont="1" applyBorder="1" applyAlignment="1" applyProtection="1">
      <alignment horizontal="right" wrapText="1"/>
      <protection hidden="1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0" fontId="15" fillId="0" borderId="0" xfId="53" applyFont="1" applyBorder="1" applyAlignment="1" applyProtection="1">
      <alignment vertical="center"/>
      <protection hidden="1"/>
    </xf>
    <xf numFmtId="14" fontId="2" fillId="0" borderId="18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25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4" applyFont="1" applyFill="1" applyBorder="1" applyAlignment="1" applyProtection="1">
      <alignment horizontal="center" vertical="center"/>
      <protection hidden="1" locked="0"/>
    </xf>
    <xf numFmtId="3" fontId="2" fillId="0" borderId="25" xfId="54" applyNumberFormat="1" applyFont="1" applyFill="1" applyBorder="1" applyAlignment="1" applyProtection="1">
      <alignment horizontal="right" vertical="center"/>
      <protection hidden="1" locked="0"/>
    </xf>
    <xf numFmtId="49" fontId="2" fillId="0" borderId="25" xfId="54" applyNumberFormat="1" applyFont="1" applyFill="1" applyBorder="1" applyAlignment="1" applyProtection="1">
      <alignment horizontal="right" vertical="center"/>
      <protection hidden="1" locked="0"/>
    </xf>
    <xf numFmtId="0" fontId="3" fillId="0" borderId="0" xfId="54" applyFont="1" applyFill="1" applyBorder="1" applyAlignment="1" applyProtection="1">
      <alignment horizontal="right" vertical="top"/>
      <protection hidden="1"/>
    </xf>
    <xf numFmtId="0" fontId="3" fillId="0" borderId="0" xfId="54" applyFont="1" applyFill="1" applyBorder="1" applyAlignment="1">
      <alignment/>
      <protection/>
    </xf>
    <xf numFmtId="49" fontId="2" fillId="0" borderId="0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4" applyFont="1" applyBorder="1" applyAlignment="1">
      <alignment/>
      <protection/>
    </xf>
    <xf numFmtId="0" fontId="3" fillId="0" borderId="26" xfId="54" applyFont="1" applyBorder="1" applyAlignment="1">
      <alignment/>
      <protection/>
    </xf>
    <xf numFmtId="0" fontId="3" fillId="0" borderId="14" xfId="54" applyFont="1" applyFill="1" applyBorder="1" applyAlignment="1" applyProtection="1">
      <alignment horizontal="left" vertical="center" wrapText="1"/>
      <protection hidden="1"/>
    </xf>
    <xf numFmtId="0" fontId="3" fillId="0" borderId="22" xfId="54" applyFont="1" applyFill="1" applyBorder="1" applyAlignment="1" applyProtection="1">
      <alignment vertical="center"/>
      <protection hidden="1"/>
    </xf>
    <xf numFmtId="0" fontId="3" fillId="0" borderId="14" xfId="54" applyFont="1" applyBorder="1" applyAlignment="1" applyProtection="1">
      <alignment horizontal="left" vertical="center" wrapText="1"/>
      <protection hidden="1"/>
    </xf>
    <xf numFmtId="0" fontId="3" fillId="0" borderId="22" xfId="54" applyFont="1" applyBorder="1" applyAlignment="1" applyProtection="1">
      <alignment/>
      <protection hidden="1"/>
    </xf>
    <xf numFmtId="0" fontId="14" fillId="0" borderId="0" xfId="54" applyFont="1" applyBorder="1" applyAlignment="1" applyProtection="1">
      <alignment horizontal="right"/>
      <protection hidden="1"/>
    </xf>
    <xf numFmtId="0" fontId="3" fillId="0" borderId="14" xfId="54" applyFont="1" applyFill="1" applyBorder="1" applyAlignment="1" applyProtection="1">
      <alignment/>
      <protection hidden="1"/>
    </xf>
    <xf numFmtId="0" fontId="3" fillId="0" borderId="14" xfId="54" applyFont="1" applyBorder="1" applyAlignment="1" applyProtection="1">
      <alignment wrapText="1"/>
      <protection hidden="1"/>
    </xf>
    <xf numFmtId="0" fontId="3" fillId="0" borderId="22" xfId="54" applyFont="1" applyBorder="1" applyAlignment="1" applyProtection="1">
      <alignment horizontal="right"/>
      <protection hidden="1"/>
    </xf>
    <xf numFmtId="0" fontId="3" fillId="0" borderId="14" xfId="54" applyFont="1" applyBorder="1" applyAlignment="1" applyProtection="1">
      <alignment/>
      <protection hidden="1"/>
    </xf>
    <xf numFmtId="0" fontId="3" fillId="0" borderId="22" xfId="54" applyFont="1" applyBorder="1" applyAlignment="1" applyProtection="1">
      <alignment horizontal="right" wrapText="1"/>
      <protection hidden="1"/>
    </xf>
    <xf numFmtId="0" fontId="2" fillId="0" borderId="14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 horizontal="right" vertical="center"/>
      <protection hidden="1"/>
    </xf>
    <xf numFmtId="0" fontId="3" fillId="0" borderId="14" xfId="54" applyFont="1" applyBorder="1" applyAlignment="1" applyProtection="1">
      <alignment vertical="top"/>
      <protection hidden="1"/>
    </xf>
    <xf numFmtId="0" fontId="3" fillId="0" borderId="14" xfId="54" applyFont="1" applyBorder="1" applyAlignment="1" applyProtection="1">
      <alignment horizontal="left" vertical="top" wrapText="1"/>
      <protection hidden="1"/>
    </xf>
    <xf numFmtId="0" fontId="3" fillId="0" borderId="22" xfId="54" applyFont="1" applyBorder="1" applyAlignment="1">
      <alignment/>
      <protection/>
    </xf>
    <xf numFmtId="0" fontId="3" fillId="0" borderId="14" xfId="54" applyFont="1" applyBorder="1" applyAlignment="1" applyProtection="1">
      <alignment horizontal="left" vertical="top" indent="2"/>
      <protection hidden="1"/>
    </xf>
    <xf numFmtId="0" fontId="3" fillId="0" borderId="14" xfId="54" applyFont="1" applyBorder="1" applyAlignment="1" applyProtection="1">
      <alignment horizontal="left" vertical="top" wrapText="1" indent="2"/>
      <protection hidden="1"/>
    </xf>
    <xf numFmtId="0" fontId="3" fillId="0" borderId="22" xfId="54" applyFont="1" applyBorder="1" applyAlignment="1" applyProtection="1">
      <alignment horizontal="right" vertical="top"/>
      <protection hidden="1"/>
    </xf>
    <xf numFmtId="0" fontId="3" fillId="0" borderId="22" xfId="54" applyFont="1" applyFill="1" applyBorder="1" applyAlignment="1" applyProtection="1">
      <alignment horizontal="right" vertical="top"/>
      <protection hidden="1"/>
    </xf>
    <xf numFmtId="0" fontId="2" fillId="0" borderId="22" xfId="54" applyFont="1" applyFill="1" applyBorder="1" applyAlignment="1" applyProtection="1">
      <alignment horizontal="right" vertical="center"/>
      <protection hidden="1" locked="0"/>
    </xf>
    <xf numFmtId="49" fontId="2" fillId="0" borderId="14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4" applyFont="1" applyBorder="1" applyAlignment="1" applyProtection="1">
      <alignment horizontal="left" vertical="top"/>
      <protection hidden="1"/>
    </xf>
    <xf numFmtId="0" fontId="3" fillId="0" borderId="14" xfId="54" applyFont="1" applyBorder="1" applyAlignment="1" applyProtection="1">
      <alignment horizontal="left"/>
      <protection hidden="1"/>
    </xf>
    <xf numFmtId="0" fontId="3" fillId="0" borderId="26" xfId="54" applyFont="1" applyBorder="1" applyAlignment="1" applyProtection="1">
      <alignment/>
      <protection hidden="1"/>
    </xf>
    <xf numFmtId="0" fontId="3" fillId="0" borderId="22" xfId="54" applyFont="1" applyBorder="1" applyAlignment="1" applyProtection="1">
      <alignment horizontal="left"/>
      <protection hidden="1"/>
    </xf>
    <xf numFmtId="0" fontId="3" fillId="0" borderId="14" xfId="54" applyFont="1" applyFill="1" applyBorder="1" applyAlignment="1" applyProtection="1">
      <alignment vertical="center"/>
      <protection hidden="1"/>
    </xf>
    <xf numFmtId="0" fontId="15" fillId="0" borderId="14" xfId="53" applyFont="1" applyBorder="1" applyAlignment="1" applyProtection="1">
      <alignment vertical="center"/>
      <protection hidden="1"/>
    </xf>
    <xf numFmtId="0" fontId="15" fillId="0" borderId="14" xfId="15" applyFont="1" applyFill="1" applyBorder="1" applyAlignment="1" applyProtection="1">
      <alignment vertical="center"/>
      <protection hidden="1"/>
    </xf>
    <xf numFmtId="0" fontId="15" fillId="0" borderId="14" xfId="53" applyFont="1" applyBorder="1" applyAlignment="1" applyProtection="1">
      <alignment vertical="center"/>
      <protection hidden="1"/>
    </xf>
    <xf numFmtId="0" fontId="2" fillId="0" borderId="22" xfId="54" applyFont="1" applyBorder="1" applyAlignment="1" applyProtection="1">
      <alignment vertical="center"/>
      <protection hidden="1"/>
    </xf>
    <xf numFmtId="0" fontId="3" fillId="0" borderId="27" xfId="54" applyFont="1" applyBorder="1" applyAlignment="1" applyProtection="1">
      <alignment/>
      <protection hidden="1"/>
    </xf>
    <xf numFmtId="0" fontId="3" fillId="0" borderId="15" xfId="54" applyFont="1" applyFill="1" applyBorder="1" applyAlignment="1" applyProtection="1">
      <alignment horizontal="right" vertical="top" wrapText="1"/>
      <protection hidden="1"/>
    </xf>
    <xf numFmtId="0" fontId="3" fillId="0" borderId="16" xfId="54" applyFont="1" applyFill="1" applyBorder="1" applyAlignment="1" applyProtection="1">
      <alignment horizontal="right" vertical="top" wrapText="1"/>
      <protection hidden="1"/>
    </xf>
    <xf numFmtId="0" fontId="3" fillId="0" borderId="16" xfId="54" applyFont="1" applyFill="1" applyBorder="1" applyAlignment="1" applyProtection="1">
      <alignment/>
      <protection hidden="1"/>
    </xf>
    <xf numFmtId="0" fontId="3" fillId="0" borderId="17" xfId="54" applyFont="1" applyFill="1" applyBorder="1" applyAlignment="1" applyProtection="1">
      <alignment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14" fontId="9" fillId="0" borderId="16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 applyProtection="1">
      <alignment vertical="center" wrapText="1"/>
      <protection hidden="1"/>
    </xf>
    <xf numFmtId="0" fontId="2" fillId="0" borderId="15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 vertical="top" wrapText="1"/>
      <protection hidden="1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3" fillId="0" borderId="23" xfId="54" applyFont="1" applyBorder="1" applyAlignment="1" applyProtection="1">
      <alignment horizontal="center"/>
      <protection hidden="1"/>
    </xf>
    <xf numFmtId="0" fontId="2" fillId="0" borderId="16" xfId="54" applyFont="1" applyFill="1" applyBorder="1" applyAlignment="1" applyProtection="1">
      <alignment horizontal="left" vertical="center"/>
      <protection hidden="1" locked="0"/>
    </xf>
    <xf numFmtId="0" fontId="2" fillId="0" borderId="17" xfId="54" applyFont="1" applyFill="1" applyBorder="1" applyAlignment="1" applyProtection="1">
      <alignment horizontal="left" vertical="center"/>
      <protection hidden="1" locked="0"/>
    </xf>
    <xf numFmtId="0" fontId="3" fillId="0" borderId="17" xfId="54" applyFont="1" applyFill="1" applyBorder="1" applyAlignment="1">
      <alignment/>
      <protection/>
    </xf>
    <xf numFmtId="49" fontId="2" fillId="0" borderId="17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4" applyFont="1" applyFill="1" applyBorder="1" applyAlignment="1" applyProtection="1">
      <alignment horizontal="left" vertical="center"/>
      <protection hidden="1" locked="0"/>
    </xf>
    <xf numFmtId="0" fontId="3" fillId="0" borderId="16" xfId="54" applyFont="1" applyFill="1" applyBorder="1" applyAlignment="1">
      <alignment/>
      <protection/>
    </xf>
    <xf numFmtId="0" fontId="15" fillId="0" borderId="0" xfId="15" applyFont="1" applyBorder="1" applyAlignment="1" applyProtection="1">
      <alignment horizontal="left"/>
      <protection hidden="1"/>
    </xf>
    <xf numFmtId="0" fontId="11" fillId="0" borderId="0" xfId="15" applyBorder="1" applyAlignment="1">
      <alignment/>
      <protection/>
    </xf>
    <xf numFmtId="0" fontId="11" fillId="0" borderId="33" xfId="15" applyBorder="1" applyAlignment="1">
      <alignment/>
      <protection/>
    </xf>
    <xf numFmtId="0" fontId="12" fillId="0" borderId="34" xfId="54" applyFont="1" applyBorder="1" applyAlignment="1">
      <alignment/>
      <protection/>
    </xf>
    <xf numFmtId="0" fontId="12" fillId="0" borderId="23" xfId="54" applyFont="1" applyBorder="1" applyAlignment="1">
      <alignment/>
      <protection/>
    </xf>
    <xf numFmtId="49" fontId="2" fillId="0" borderId="15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4" applyFont="1" applyFill="1" applyBorder="1" applyAlignment="1" applyProtection="1">
      <alignment horizontal="center" vertical="top"/>
      <protection hidden="1"/>
    </xf>
    <xf numFmtId="0" fontId="3" fillId="0" borderId="16" xfId="54" applyFont="1" applyFill="1" applyBorder="1" applyAlignment="1" applyProtection="1">
      <alignment horizontal="center"/>
      <protection hidden="1"/>
    </xf>
    <xf numFmtId="0" fontId="3" fillId="0" borderId="22" xfId="54" applyFont="1" applyBorder="1" applyAlignment="1" applyProtection="1">
      <alignment horizontal="right" vertical="center" wrapText="1"/>
      <protection hidden="1"/>
    </xf>
    <xf numFmtId="0" fontId="3" fillId="0" borderId="14" xfId="54" applyFont="1" applyBorder="1" applyAlignment="1" applyProtection="1">
      <alignment horizontal="right" wrapText="1"/>
      <protection hidden="1"/>
    </xf>
    <xf numFmtId="49" fontId="4" fillId="0" borderId="15" xfId="49" applyNumberFormat="1" applyFill="1" applyBorder="1" applyAlignment="1" applyProtection="1">
      <alignment horizontal="left" vertical="center"/>
      <protection hidden="1" locked="0"/>
    </xf>
    <xf numFmtId="49" fontId="2" fillId="0" borderId="16" xfId="54" applyNumberFormat="1" applyFont="1" applyFill="1" applyBorder="1" applyAlignment="1" applyProtection="1">
      <alignment horizontal="left" vertical="center"/>
      <protection hidden="1" locked="0"/>
    </xf>
    <xf numFmtId="49" fontId="2" fillId="0" borderId="17" xfId="54" applyNumberFormat="1" applyFont="1" applyFill="1" applyBorder="1" applyAlignment="1" applyProtection="1">
      <alignment horizontal="left" vertical="center"/>
      <protection hidden="1" locked="0"/>
    </xf>
    <xf numFmtId="0" fontId="3" fillId="0" borderId="22" xfId="54" applyFont="1" applyBorder="1" applyAlignment="1" applyProtection="1">
      <alignment horizontal="right" vertical="center"/>
      <protection hidden="1"/>
    </xf>
    <xf numFmtId="0" fontId="3" fillId="0" borderId="14" xfId="54" applyFont="1" applyBorder="1" applyAlignment="1" applyProtection="1">
      <alignment horizontal="right"/>
      <protection hidden="1"/>
    </xf>
    <xf numFmtId="49" fontId="2" fillId="0" borderId="15" xfId="54" applyNumberFormat="1" applyFont="1" applyFill="1" applyBorder="1" applyAlignment="1" applyProtection="1">
      <alignment horizontal="left" vertical="center"/>
      <protection hidden="1" locked="0"/>
    </xf>
    <xf numFmtId="0" fontId="3" fillId="0" borderId="17" xfId="54" applyFont="1" applyFill="1" applyBorder="1" applyAlignment="1">
      <alignment horizontal="left" vertical="center"/>
      <protection/>
    </xf>
    <xf numFmtId="0" fontId="19" fillId="0" borderId="0" xfId="54" applyFont="1" applyBorder="1" applyAlignment="1" applyProtection="1">
      <alignment horizontal="left"/>
      <protection hidden="1"/>
    </xf>
    <xf numFmtId="0" fontId="9" fillId="0" borderId="0" xfId="54" applyFont="1" applyBorder="1" applyAlignment="1">
      <alignment/>
      <protection/>
    </xf>
    <xf numFmtId="0" fontId="3" fillId="0" borderId="0" xfId="54" applyFont="1" applyBorder="1" applyAlignment="1" applyProtection="1">
      <alignment vertical="center"/>
      <protection hidden="1"/>
    </xf>
    <xf numFmtId="0" fontId="3" fillId="0" borderId="35" xfId="54" applyFont="1" applyBorder="1" applyAlignment="1" applyProtection="1">
      <alignment horizontal="center" vertical="top"/>
      <protection hidden="1"/>
    </xf>
    <xf numFmtId="0" fontId="3" fillId="0" borderId="35" xfId="54" applyFont="1" applyBorder="1" applyAlignment="1">
      <alignment horizontal="center"/>
      <protection/>
    </xf>
    <xf numFmtId="0" fontId="3" fillId="0" borderId="36" xfId="54" applyFont="1" applyBorder="1" applyAlignment="1">
      <alignment/>
      <protection/>
    </xf>
    <xf numFmtId="0" fontId="3" fillId="0" borderId="0" xfId="54" applyFont="1" applyBorder="1" applyAlignment="1" applyProtection="1">
      <alignment wrapText="1"/>
      <protection hidden="1"/>
    </xf>
    <xf numFmtId="0" fontId="3" fillId="0" borderId="16" xfId="54" applyFont="1" applyFill="1" applyBorder="1" applyAlignment="1">
      <alignment horizontal="left"/>
      <protection/>
    </xf>
    <xf numFmtId="0" fontId="3" fillId="0" borderId="17" xfId="54" applyFont="1" applyFill="1" applyBorder="1" applyAlignment="1">
      <alignment horizontal="left"/>
      <protection/>
    </xf>
    <xf numFmtId="0" fontId="3" fillId="0" borderId="0" xfId="54" applyFont="1" applyBorder="1" applyAlignment="1" applyProtection="1">
      <alignment horizontal="right" vertical="center"/>
      <protection hidden="1"/>
    </xf>
    <xf numFmtId="0" fontId="3" fillId="0" borderId="22" xfId="54" applyFont="1" applyBorder="1" applyAlignment="1" applyProtection="1">
      <alignment horizontal="center" vertical="center"/>
      <protection hidden="1"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vertic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14" xfId="54" applyFont="1" applyBorder="1" applyAlignment="1">
      <alignment horizontal="center"/>
      <protection/>
    </xf>
    <xf numFmtId="0" fontId="4" fillId="0" borderId="15" xfId="49" applyFill="1" applyBorder="1" applyAlignment="1" applyProtection="1">
      <alignment/>
      <protection hidden="1" locked="0"/>
    </xf>
    <xf numFmtId="0" fontId="2" fillId="0" borderId="16" xfId="54" applyFont="1" applyFill="1" applyBorder="1" applyAlignment="1" applyProtection="1">
      <alignment/>
      <protection hidden="1" locked="0"/>
    </xf>
    <xf numFmtId="0" fontId="2" fillId="0" borderId="17" xfId="54" applyFont="1" applyFill="1" applyBorder="1" applyAlignment="1" applyProtection="1">
      <alignment/>
      <protection hidden="1" locked="0"/>
    </xf>
    <xf numFmtId="1" fontId="2" fillId="0" borderId="15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4" applyFont="1" applyFill="1" applyBorder="1" applyAlignment="1">
      <alignment horizontal="left" vertical="center"/>
      <protection/>
    </xf>
    <xf numFmtId="0" fontId="2" fillId="0" borderId="22" xfId="54" applyFont="1" applyFill="1" applyBorder="1" applyAlignment="1" applyProtection="1">
      <alignment horizontal="left" vertical="center" wrapText="1"/>
      <protection hidden="1"/>
    </xf>
    <xf numFmtId="0" fontId="2" fillId="0" borderId="0" xfId="54" applyFont="1" applyFill="1" applyBorder="1" applyAlignment="1" applyProtection="1">
      <alignment horizontal="left" vertical="center" wrapText="1"/>
      <protection hidden="1"/>
    </xf>
    <xf numFmtId="0" fontId="2" fillId="0" borderId="14" xfId="54" applyFont="1" applyFill="1" applyBorder="1" applyAlignment="1" applyProtection="1">
      <alignment horizontal="left" vertical="center" wrapText="1"/>
      <protection hidden="1"/>
    </xf>
    <xf numFmtId="0" fontId="13" fillId="0" borderId="22" xfId="54" applyFont="1" applyBorder="1" applyAlignment="1" applyProtection="1">
      <alignment horizontal="center" vertical="center" wrapText="1"/>
      <protection hidden="1"/>
    </xf>
    <xf numFmtId="0" fontId="13" fillId="0" borderId="0" xfId="54" applyFont="1" applyBorder="1" applyAlignment="1" applyProtection="1">
      <alignment horizontal="center" vertical="center" wrapText="1"/>
      <protection hidden="1"/>
    </xf>
    <xf numFmtId="0" fontId="13" fillId="0" borderId="14" xfId="54" applyFont="1" applyBorder="1" applyAlignment="1" applyProtection="1">
      <alignment horizontal="center" vertical="center" wrapText="1"/>
      <protection hidden="1"/>
    </xf>
    <xf numFmtId="0" fontId="1" fillId="0" borderId="22" xfId="54" applyFont="1" applyBorder="1" applyAlignment="1" applyProtection="1">
      <alignment horizontal="right" vertical="center" wrapText="1"/>
      <protection hidden="1"/>
    </xf>
    <xf numFmtId="0" fontId="1" fillId="0" borderId="14" xfId="54" applyFont="1" applyBorder="1" applyAlignment="1" applyProtection="1">
      <alignment horizontal="right" wrapText="1"/>
      <protection hidden="1"/>
    </xf>
    <xf numFmtId="0" fontId="3" fillId="0" borderId="0" xfId="54" applyFont="1" applyBorder="1" applyAlignment="1" applyProtection="1">
      <alignment horizontal="right" wrapText="1"/>
      <protection hidden="1"/>
    </xf>
    <xf numFmtId="0" fontId="3" fillId="0" borderId="22" xfId="54" applyFont="1" applyBorder="1" applyAlignment="1" applyProtection="1">
      <alignment horizontal="right" wrapText="1"/>
      <protection hidden="1"/>
    </xf>
    <xf numFmtId="0" fontId="3" fillId="0" borderId="0" xfId="54" applyFont="1" applyBorder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 applyProtection="1">
      <alignment vertical="center" wrapText="1"/>
      <protection hidden="1"/>
    </xf>
    <xf numFmtId="0" fontId="9" fillId="0" borderId="43" xfId="0" applyFont="1" applyFill="1" applyBorder="1" applyAlignment="1" applyProtection="1">
      <alignment vertical="center" wrapText="1"/>
      <protection hidden="1"/>
    </xf>
    <xf numFmtId="0" fontId="9" fillId="0" borderId="44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9" fillId="0" borderId="43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2" fillId="0" borderId="0" xfId="6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9" fillId="0" borderId="16" xfId="60" applyFont="1" applyFill="1" applyBorder="1" applyAlignment="1" applyProtection="1">
      <alignment horizontal="right" vertical="center"/>
      <protection hidden="1"/>
    </xf>
    <xf numFmtId="14" fontId="9" fillId="0" borderId="16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16" xfId="60" applyFont="1" applyFill="1" applyBorder="1" applyAlignment="1">
      <alignment vertical="center"/>
      <protection/>
    </xf>
    <xf numFmtId="0" fontId="2" fillId="0" borderId="32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12" fillId="0" borderId="0" xfId="56" applyFont="1" applyAlignment="1">
      <alignment/>
      <protection/>
    </xf>
    <xf numFmtId="0" fontId="17" fillId="0" borderId="0" xfId="56" applyFont="1" applyBorder="1" applyAlignment="1">
      <alignment horizontal="justify" vertical="top" wrapText="1"/>
      <protection/>
    </xf>
    <xf numFmtId="0" fontId="17" fillId="0" borderId="0" xfId="56" applyFont="1" applyBorder="1" applyAlignment="1">
      <alignment horizontal="justify" vertical="top" wrapText="1"/>
      <protection/>
    </xf>
    <xf numFmtId="0" fontId="17" fillId="0" borderId="0" xfId="56" applyFont="1" applyBorder="1" applyAlignment="1">
      <alignment horizontal="justify" vertical="top" wrapText="1"/>
      <protection/>
    </xf>
    <xf numFmtId="0" fontId="17" fillId="0" borderId="0" xfId="56" applyFont="1" applyBorder="1" applyAlignment="1">
      <alignment horizontal="justify" vertical="top" wrapText="1"/>
      <protection/>
    </xf>
    <xf numFmtId="0" fontId="17" fillId="0" borderId="0" xfId="56" applyFont="1" applyBorder="1" applyAlignment="1">
      <alignment horizontal="justify" vertical="top" wrapText="1"/>
      <protection/>
    </xf>
    <xf numFmtId="0" fontId="17" fillId="0" borderId="0" xfId="56" applyFont="1" applyBorder="1" applyAlignment="1">
      <alignment horizontal="justify" vertical="top" wrapText="1"/>
      <protection/>
    </xf>
    <xf numFmtId="0" fontId="17" fillId="0" borderId="0" xfId="56" applyFont="1" applyBorder="1" applyAlignment="1">
      <alignment horizontal="justify" vertical="top" wrapText="1"/>
      <protection/>
    </xf>
    <xf numFmtId="0" fontId="17" fillId="0" borderId="0" xfId="56" applyFont="1" applyBorder="1" applyAlignment="1">
      <alignment horizontal="justify" vertical="top" wrapText="1"/>
      <protection/>
    </xf>
    <xf numFmtId="0" fontId="17" fillId="0" borderId="0" xfId="56" applyFont="1" applyBorder="1" applyAlignment="1">
      <alignment horizontal="justify" vertical="top" wrapText="1"/>
      <protection/>
    </xf>
    <xf numFmtId="0" fontId="11" fillId="0" borderId="0" xfId="56" applyAlignment="1">
      <alignment/>
      <protection/>
    </xf>
  </cellXfs>
  <cellStyles count="53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TFI-KI" xfId="53"/>
    <cellStyle name="Normal_TFI-POD" xfId="54"/>
    <cellStyle name="Note" xfId="55"/>
    <cellStyle name="Obično_Petrokemija TFI_POD 31122010 engleski" xfId="56"/>
    <cellStyle name="Output" xfId="57"/>
    <cellStyle name="Percent" xfId="58"/>
    <cellStyle name="Followed Hyperlink" xfId="59"/>
    <cellStyle name="Style 1" xfId="60"/>
    <cellStyle name="Title" xfId="61"/>
    <cellStyle name="Total" xfId="62"/>
    <cellStyle name="Currency" xfId="63"/>
    <cellStyle name="Currency [0]" xfId="64"/>
    <cellStyle name="Warning Text" xfId="65"/>
    <cellStyle name="Comma" xfId="66"/>
    <cellStyle name="Comma [0]" xfId="67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in@petrokemija.hr" TargetMode="External" /><Relationship Id="rId2" Type="http://schemas.openxmlformats.org/officeDocument/2006/relationships/hyperlink" Target="http://www.petrokemija.hr/" TargetMode="External" /><Relationship Id="rId3" Type="http://schemas.openxmlformats.org/officeDocument/2006/relationships/hyperlink" Target="mailto:marina.maric@petrokemija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2"/>
  <sheetViews>
    <sheetView showGridLines="0" showRowColHeaders="0" zoomScalePageLayoutView="0" workbookViewId="0" topLeftCell="IV1">
      <selection activeCell="A1" sqref="A1"/>
    </sheetView>
  </sheetViews>
  <sheetFormatPr defaultColWidth="0" defaultRowHeight="12.75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9" t="s">
        <v>2</v>
      </c>
      <c r="K1" s="29" t="s">
        <v>3</v>
      </c>
      <c r="L1" s="29" t="s">
        <v>4</v>
      </c>
      <c r="M1" s="29" t="s">
        <v>5</v>
      </c>
      <c r="N1" s="29" t="s">
        <v>6</v>
      </c>
      <c r="O1" s="29" t="s">
        <v>7</v>
      </c>
      <c r="P1" s="29" t="s">
        <v>8</v>
      </c>
      <c r="Q1" s="29" t="s">
        <v>9</v>
      </c>
      <c r="R1" s="29" t="s">
        <v>10</v>
      </c>
      <c r="S1" s="29" t="s">
        <v>11</v>
      </c>
      <c r="T1" s="29" t="s">
        <v>12</v>
      </c>
      <c r="U1" s="29" t="s">
        <v>51</v>
      </c>
      <c r="V1" s="29" t="s">
        <v>52</v>
      </c>
      <c r="W1" s="29" t="s">
        <v>53</v>
      </c>
      <c r="X1" s="29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ht="12.75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0" t="e">
        <f>#REF!</f>
        <v>#REF!</v>
      </c>
      <c r="K2" s="31" t="e">
        <f>#REF!</f>
        <v>#REF!</v>
      </c>
      <c r="L2" s="3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1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0" t="e">
        <f>#REF!</f>
        <v>#REF!</v>
      </c>
      <c r="K3" s="31" t="e">
        <f>#REF!</f>
        <v>#REF!</v>
      </c>
      <c r="L3" s="3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1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aca="true" t="shared" si="1" ref="H4:H44">J4/100*F4+2*K4/100*F4</f>
        <v>#REF!</v>
      </c>
      <c r="I4" s="15" t="e">
        <f>ABS(ROUND(J4,0)-J4)+ABS(ROUND(K4,0)-K4)</f>
        <v>#REF!</v>
      </c>
      <c r="J4" s="30" t="e">
        <f>#REF!</f>
        <v>#REF!</v>
      </c>
      <c r="K4" s="31" t="e">
        <f>#REF!</f>
        <v>#REF!</v>
      </c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1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0"/>
        <v>#REF!</v>
      </c>
    </row>
    <row r="5" spans="1:29" ht="12.75">
      <c r="A5" t="s">
        <v>22</v>
      </c>
      <c r="B5" s="8">
        <f>IF(ISNUMBER(#REF!),#REF!,0)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aca="true" t="shared" si="2" ref="I5:I44">ABS(ROUND(J5,0)-J5)+ABS(ROUND(K5,0)-K5)</f>
        <v>#REF!</v>
      </c>
      <c r="J5" s="30" t="e">
        <f>#REF!</f>
        <v>#REF!</v>
      </c>
      <c r="K5" s="31" t="e">
        <f>#REF!</f>
        <v>#REF!</v>
      </c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1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0"/>
        <v>#REF!</v>
      </c>
    </row>
    <row r="6" spans="1:29" ht="12.75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0" t="e">
        <f>#REF!</f>
        <v>#REF!</v>
      </c>
      <c r="K6" s="31" t="e">
        <f>#REF!</f>
        <v>#REF!</v>
      </c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1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0"/>
        <v>#REF!</v>
      </c>
    </row>
    <row r="7" spans="1:29" ht="12.75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0" t="e">
        <f>#REF!</f>
        <v>#REF!</v>
      </c>
      <c r="K7" s="31" t="e">
        <f>#REF!</f>
        <v>#REF!</v>
      </c>
      <c r="L7" s="3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0"/>
        <v>#REF!</v>
      </c>
    </row>
    <row r="8" spans="1:29" ht="12.75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0" t="e">
        <f>#REF!</f>
        <v>#REF!</v>
      </c>
      <c r="K8" s="31" t="e">
        <f>#REF!</f>
        <v>#REF!</v>
      </c>
      <c r="L8" s="3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1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0"/>
        <v>#REF!</v>
      </c>
    </row>
    <row r="9" spans="1:29" ht="12.75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0" t="e">
        <f>#REF!</f>
        <v>#REF!</v>
      </c>
      <c r="K9" s="31" t="e">
        <f>#REF!</f>
        <v>#REF!</v>
      </c>
      <c r="L9" s="30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1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0"/>
        <v>#REF!</v>
      </c>
    </row>
    <row r="10" spans="1:29" ht="12.75">
      <c r="A10" t="s">
        <v>16</v>
      </c>
      <c r="B10" s="8" t="e">
        <f>TEXT(#REF!,"00000")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0" t="e">
        <f>#REF!</f>
        <v>#REF!</v>
      </c>
      <c r="K10" s="31" t="e">
        <f>#REF!</f>
        <v>#REF!</v>
      </c>
      <c r="L10" s="3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1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0"/>
        <v>#REF!</v>
      </c>
    </row>
    <row r="11" spans="1:29" ht="12.75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0" t="e">
        <f>#REF!</f>
        <v>#REF!</v>
      </c>
      <c r="K11" s="31" t="e">
        <f>#REF!</f>
        <v>#REF!</v>
      </c>
      <c r="L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1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0"/>
        <v>#REF!</v>
      </c>
    </row>
    <row r="12" spans="1:29" ht="12.75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0" t="e">
        <f>#REF!</f>
        <v>#REF!</v>
      </c>
      <c r="K12" s="31" t="e">
        <f>#REF!</f>
        <v>#REF!</v>
      </c>
      <c r="L12" s="3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1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0"/>
        <v>#REF!</v>
      </c>
    </row>
    <row r="13" spans="1:29" ht="12.75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0" t="e">
        <f>#REF!</f>
        <v>#REF!</v>
      </c>
      <c r="K13" s="31" t="e">
        <f>#REF!</f>
        <v>#REF!</v>
      </c>
      <c r="L13" s="30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1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0"/>
        <v>#REF!</v>
      </c>
    </row>
    <row r="14" spans="1:29" ht="12.75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0" t="e">
        <f>#REF!</f>
        <v>#REF!</v>
      </c>
      <c r="K14" s="31" t="e">
        <f>#REF!</f>
        <v>#REF!</v>
      </c>
      <c r="L14" s="30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1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0"/>
        <v>#REF!</v>
      </c>
    </row>
    <row r="15" spans="1:29" ht="12.75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0" t="e">
        <f>#REF!</f>
        <v>#REF!</v>
      </c>
      <c r="K15" s="31" t="e">
        <f>#REF!</f>
        <v>#REF!</v>
      </c>
      <c r="L15" s="3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1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0"/>
        <v>#REF!</v>
      </c>
    </row>
    <row r="16" spans="1:29" ht="12.75">
      <c r="A16" t="s">
        <v>20</v>
      </c>
      <c r="B16" s="8" t="e">
        <f>TEXT(#REF!,"000")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0" t="e">
        <f>#REF!</f>
        <v>#REF!</v>
      </c>
      <c r="K16" s="31" t="e">
        <f>#REF!</f>
        <v>#REF!</v>
      </c>
      <c r="L16" s="3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1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0"/>
        <v>#REF!</v>
      </c>
    </row>
    <row r="17" spans="1:29" ht="12.75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0" t="e">
        <f>#REF!</f>
        <v>#REF!</v>
      </c>
      <c r="K17" s="31" t="e">
        <f>#REF!</f>
        <v>#REF!</v>
      </c>
      <c r="L17" s="3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1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0"/>
        <v>#REF!</v>
      </c>
    </row>
    <row r="18" spans="1:29" ht="12.75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0" t="e">
        <f>#REF!</f>
        <v>#REF!</v>
      </c>
      <c r="K18" s="31" t="e">
        <f>#REF!</f>
        <v>#REF!</v>
      </c>
      <c r="L18" s="30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1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0"/>
        <v>#REF!</v>
      </c>
    </row>
    <row r="19" spans="1:29" ht="12.75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0" t="e">
        <f>#REF!</f>
        <v>#REF!</v>
      </c>
      <c r="K19" s="31" t="e">
        <f>#REF!</f>
        <v>#REF!</v>
      </c>
      <c r="L19" s="3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1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0"/>
        <v>#REF!</v>
      </c>
    </row>
    <row r="20" spans="1:29" ht="12.75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0" t="e">
        <f>#REF!</f>
        <v>#REF!</v>
      </c>
      <c r="K20" s="31" t="e">
        <f>#REF!</f>
        <v>#REF!</v>
      </c>
      <c r="L20" s="30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1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0"/>
        <v>#REF!</v>
      </c>
    </row>
    <row r="21" spans="1:29" ht="12.75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0" t="e">
        <f>#REF!</f>
        <v>#REF!</v>
      </c>
      <c r="K21" s="31" t="e">
        <f>#REF!</f>
        <v>#REF!</v>
      </c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1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0"/>
        <v>#REF!</v>
      </c>
    </row>
    <row r="22" spans="1:29" ht="12.75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0" t="e">
        <f>#REF!</f>
        <v>#REF!</v>
      </c>
      <c r="K22" s="31" t="e">
        <f>#REF!</f>
        <v>#REF!</v>
      </c>
      <c r="L22" s="3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1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0"/>
        <v>#REF!</v>
      </c>
    </row>
    <row r="23" spans="1:29" ht="12.75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0" t="e">
        <f>#REF!</f>
        <v>#REF!</v>
      </c>
      <c r="K23" s="31" t="e">
        <f>#REF!</f>
        <v>#REF!</v>
      </c>
      <c r="L23" s="3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1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0"/>
        <v>#REF!</v>
      </c>
    </row>
    <row r="24" spans="1:29" ht="12.75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0" t="e">
        <f>#REF!</f>
        <v>#REF!</v>
      </c>
      <c r="K24" s="31" t="e">
        <f>#REF!</f>
        <v>#REF!</v>
      </c>
      <c r="L24" s="3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1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0"/>
        <v>#REF!</v>
      </c>
    </row>
    <row r="25" spans="1:29" ht="12.75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0" t="e">
        <f>#REF!</f>
        <v>#REF!</v>
      </c>
      <c r="K25" s="31" t="e">
        <f>#REF!</f>
        <v>#REF!</v>
      </c>
      <c r="L25" s="30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1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0"/>
        <v>#REF!</v>
      </c>
    </row>
    <row r="26" spans="1:29" ht="12.75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0" t="e">
        <f>#REF!</f>
        <v>#REF!</v>
      </c>
      <c r="K26" s="31" t="e">
        <f>#REF!</f>
        <v>#REF!</v>
      </c>
      <c r="L26" s="30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1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0"/>
        <v>#REF!</v>
      </c>
    </row>
    <row r="27" spans="1:29" ht="12.75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0" t="e">
        <f>#REF!</f>
        <v>#REF!</v>
      </c>
      <c r="K27" s="31" t="e">
        <f>#REF!</f>
        <v>#REF!</v>
      </c>
      <c r="L27" s="30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1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0"/>
        <v>#REF!</v>
      </c>
    </row>
    <row r="28" spans="1:29" ht="12.75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0" t="e">
        <f>#REF!</f>
        <v>#REF!</v>
      </c>
      <c r="K28" s="31" t="e">
        <f>#REF!</f>
        <v>#REF!</v>
      </c>
      <c r="L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1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0"/>
        <v>#REF!</v>
      </c>
    </row>
    <row r="29" spans="1:29" ht="12.75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0" t="e">
        <f>#REF!</f>
        <v>#REF!</v>
      </c>
      <c r="K29" s="31" t="e">
        <f>#REF!</f>
        <v>#REF!</v>
      </c>
      <c r="L29" s="30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1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0"/>
        <v>#REF!</v>
      </c>
    </row>
    <row r="30" spans="1:29" ht="12.75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0" t="e">
        <f>#REF!</f>
        <v>#REF!</v>
      </c>
      <c r="K30" s="31" t="e">
        <f>#REF!</f>
        <v>#REF!</v>
      </c>
      <c r="L30" s="30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0"/>
        <v>#REF!</v>
      </c>
    </row>
    <row r="31" spans="1:29" ht="12.75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0" t="e">
        <f>#REF!</f>
        <v>#REF!</v>
      </c>
      <c r="K31" s="31" t="e">
        <f>#REF!</f>
        <v>#REF!</v>
      </c>
      <c r="L31" s="30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1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0"/>
        <v>#REF!</v>
      </c>
    </row>
    <row r="32" spans="1:29" ht="12.75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0" t="e">
        <f>#REF!</f>
        <v>#REF!</v>
      </c>
      <c r="K32" s="31" t="e">
        <f>#REF!</f>
        <v>#REF!</v>
      </c>
      <c r="L32" s="30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0"/>
        <v>#REF!</v>
      </c>
    </row>
    <row r="33" spans="1:29" ht="12.75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0" t="e">
        <f>#REF!</f>
        <v>#REF!</v>
      </c>
      <c r="K33" s="31" t="e">
        <f>#REF!</f>
        <v>#REF!</v>
      </c>
      <c r="L33" s="30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1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0"/>
        <v>#REF!</v>
      </c>
    </row>
    <row r="34" spans="1:29" ht="12.75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0" t="e">
        <f>#REF!</f>
        <v>#REF!</v>
      </c>
      <c r="K34" s="31" t="e">
        <f>#REF!</f>
        <v>#REF!</v>
      </c>
      <c r="L34" s="30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1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0"/>
        <v>#REF!</v>
      </c>
    </row>
    <row r="35" spans="1:29" ht="12.75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0" t="e">
        <f>#REF!</f>
        <v>#REF!</v>
      </c>
      <c r="K35" s="31" t="e">
        <f>#REF!</f>
        <v>#REF!</v>
      </c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1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0"/>
        <v>#REF!</v>
      </c>
    </row>
    <row r="36" spans="1:29" ht="12.75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0" t="e">
        <f>#REF!</f>
        <v>#REF!</v>
      </c>
      <c r="K36" s="31" t="e">
        <f>#REF!</f>
        <v>#REF!</v>
      </c>
      <c r="L36" s="30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1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0"/>
        <v>#REF!</v>
      </c>
    </row>
    <row r="37" spans="1:29" ht="12.75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0" t="e">
        <f>#REF!</f>
        <v>#REF!</v>
      </c>
      <c r="K37" s="31" t="e">
        <f>#REF!</f>
        <v>#REF!</v>
      </c>
      <c r="L37" s="3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1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0"/>
        <v>#REF!</v>
      </c>
    </row>
    <row r="38" spans="1:29" ht="12.75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0" t="e">
        <f>#REF!</f>
        <v>#REF!</v>
      </c>
      <c r="K38" s="31" t="e">
        <f>#REF!</f>
        <v>#REF!</v>
      </c>
      <c r="L38" s="30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1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0"/>
        <v>#REF!</v>
      </c>
    </row>
    <row r="39" spans="1:29" ht="12.75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0" t="e">
        <f>#REF!</f>
        <v>#REF!</v>
      </c>
      <c r="K39" s="31" t="e">
        <f>#REF!</f>
        <v>#REF!</v>
      </c>
      <c r="L39" s="30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1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0"/>
        <v>#REF!</v>
      </c>
    </row>
    <row r="40" spans="1:29" ht="12.75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0" t="e">
        <f>#REF!</f>
        <v>#REF!</v>
      </c>
      <c r="K40" s="31" t="e">
        <f>#REF!</f>
        <v>#REF!</v>
      </c>
      <c r="L40" s="3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1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0"/>
        <v>#REF!</v>
      </c>
    </row>
    <row r="41" spans="1:29" ht="12.75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0" t="e">
        <f>#REF!</f>
        <v>#REF!</v>
      </c>
      <c r="K41" s="31" t="e">
        <f>#REF!</f>
        <v>#REF!</v>
      </c>
      <c r="L41" s="30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1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0"/>
        <v>#REF!</v>
      </c>
    </row>
    <row r="42" spans="1:29" ht="12.75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0" t="e">
        <f>#REF!</f>
        <v>#REF!</v>
      </c>
      <c r="K42" s="31" t="e">
        <f>#REF!</f>
        <v>#REF!</v>
      </c>
      <c r="L42" s="3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1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0"/>
        <v>#REF!</v>
      </c>
    </row>
    <row r="43" spans="1:29" ht="12.75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0" t="e">
        <f>#REF!</f>
        <v>#REF!</v>
      </c>
      <c r="K43" s="31" t="e">
        <f>#REF!</f>
        <v>#REF!</v>
      </c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1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0"/>
        <v>#REF!</v>
      </c>
    </row>
    <row r="44" spans="1:29" ht="12.75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0" t="e">
        <f>#REF!</f>
        <v>#REF!</v>
      </c>
      <c r="K44" s="31" t="e">
        <f>#REF!</f>
        <v>#REF!</v>
      </c>
      <c r="L44" s="30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1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0"/>
        <v>#REF!</v>
      </c>
    </row>
    <row r="45" spans="1:29" ht="12.75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aca="true" t="shared" si="3" ref="H45:H60">J45/100*F45+2*K45/100*F45</f>
        <v>#REF!</v>
      </c>
      <c r="I45" t="e">
        <f aca="true" t="shared" si="4" ref="I45:I60">ABS(ROUND(J45,0)-J45)+ABS(ROUND(K45,0)-K45)</f>
        <v>#REF!</v>
      </c>
      <c r="J45" s="30" t="e">
        <f>#REF!</f>
        <v>#REF!</v>
      </c>
      <c r="K45" s="31" t="e">
        <f>#REF!</f>
        <v>#REF!</v>
      </c>
      <c r="L45" s="30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1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0"/>
        <v>#REF!</v>
      </c>
    </row>
    <row r="46" spans="1:29" ht="12.75">
      <c r="A46" t="s">
        <v>39</v>
      </c>
      <c r="B46" s="8" t="e">
        <f>IF(#REF!&lt;&gt;0,"DA","NE")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0" t="e">
        <f>#REF!</f>
        <v>#REF!</v>
      </c>
      <c r="K46" s="31" t="e">
        <f>#REF!</f>
        <v>#REF!</v>
      </c>
      <c r="L46" s="30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1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0"/>
        <v>#REF!</v>
      </c>
    </row>
    <row r="47" spans="1:29" ht="12.75">
      <c r="A47" t="s">
        <v>38</v>
      </c>
      <c r="B47" s="8" t="e">
        <f>IF(#REF!&lt;&gt;0,"DA","NE")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0" t="e">
        <f>#REF!</f>
        <v>#REF!</v>
      </c>
      <c r="K47" s="31" t="e">
        <f>#REF!</f>
        <v>#REF!</v>
      </c>
      <c r="L47" s="30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1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0"/>
        <v>#REF!</v>
      </c>
    </row>
    <row r="48" spans="1:29" ht="12.75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0" t="e">
        <f>#REF!</f>
        <v>#REF!</v>
      </c>
      <c r="K48" s="31" t="e">
        <f>#REF!</f>
        <v>#REF!</v>
      </c>
      <c r="L48" s="30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1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0"/>
        <v>#REF!</v>
      </c>
    </row>
    <row r="49" spans="1:29" ht="12.75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0" t="e">
        <f>#REF!</f>
        <v>#REF!</v>
      </c>
      <c r="K49" s="31" t="e">
        <f>#REF!</f>
        <v>#REF!</v>
      </c>
      <c r="L49" s="30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1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0"/>
        <v>#REF!</v>
      </c>
    </row>
    <row r="50" spans="1:29" ht="12.75">
      <c r="A50" t="s">
        <v>41</v>
      </c>
      <c r="B50" s="8" t="e">
        <f>IF(#REF!&lt;&gt;0,"DA","NE")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0" t="e">
        <f>#REF!</f>
        <v>#REF!</v>
      </c>
      <c r="K50" s="31" t="e">
        <f>#REF!</f>
        <v>#REF!</v>
      </c>
      <c r="L50" s="30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1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0"/>
        <v>#REF!</v>
      </c>
    </row>
    <row r="51" spans="1:29" ht="12.75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0" t="e">
        <f>#REF!</f>
        <v>#REF!</v>
      </c>
      <c r="K51" s="31" t="e">
        <f>#REF!</f>
        <v>#REF!</v>
      </c>
      <c r="L51" s="30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1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0"/>
        <v>#REF!</v>
      </c>
    </row>
    <row r="52" spans="1:29" ht="12.75">
      <c r="A52" t="s">
        <v>92</v>
      </c>
      <c r="B52" s="8" t="e">
        <f>IF(#REF!&gt;0,"DA","NE")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0" t="e">
        <f>#REF!</f>
        <v>#REF!</v>
      </c>
      <c r="K52" s="31" t="e">
        <f>#REF!</f>
        <v>#REF!</v>
      </c>
      <c r="L52" s="30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1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0"/>
        <v>#REF!</v>
      </c>
    </row>
    <row r="53" spans="1:29" ht="12.75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0" t="e">
        <f>#REF!</f>
        <v>#REF!</v>
      </c>
      <c r="K53" s="31" t="e">
        <f>#REF!</f>
        <v>#REF!</v>
      </c>
      <c r="L53" s="30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1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0"/>
        <v>#REF!</v>
      </c>
    </row>
    <row r="54" spans="1:29" ht="12.75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0" t="e">
        <f>#REF!</f>
        <v>#REF!</v>
      </c>
      <c r="K54" s="31" t="e">
        <f>#REF!</f>
        <v>#REF!</v>
      </c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1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0"/>
        <v>#REF!</v>
      </c>
    </row>
    <row r="55" spans="1:29" ht="12.75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0" t="e">
        <f>#REF!</f>
        <v>#REF!</v>
      </c>
      <c r="K55" s="31" t="e">
        <f>#REF!</f>
        <v>#REF!</v>
      </c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1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0"/>
        <v>#REF!</v>
      </c>
    </row>
    <row r="56" spans="1:29" ht="12.75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0" t="e">
        <f>#REF!</f>
        <v>#REF!</v>
      </c>
      <c r="K56" s="31" t="e">
        <f>#REF!</f>
        <v>#REF!</v>
      </c>
      <c r="L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1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0"/>
        <v>#REF!</v>
      </c>
    </row>
    <row r="57" spans="1:29" ht="12.75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0" t="e">
        <f>#REF!</f>
        <v>#REF!</v>
      </c>
      <c r="K57" s="31" t="e">
        <f>#REF!</f>
        <v>#REF!</v>
      </c>
      <c r="L57" s="30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1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0"/>
        <v>#REF!</v>
      </c>
    </row>
    <row r="58" spans="1:29" ht="12.75">
      <c r="A58" t="s">
        <v>0</v>
      </c>
      <c r="B58" s="8" t="e">
        <f>IF(#REF!&gt;0,"NE","DA")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0" t="e">
        <f>#REF!</f>
        <v>#REF!</v>
      </c>
      <c r="K58" s="31" t="e">
        <f>#REF!</f>
        <v>#REF!</v>
      </c>
      <c r="L58" s="30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1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0"/>
        <v>#REF!</v>
      </c>
    </row>
    <row r="59" spans="1:29" ht="12.75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0" t="e">
        <f>#REF!</f>
        <v>#REF!</v>
      </c>
      <c r="K59" s="31" t="e">
        <f>#REF!</f>
        <v>#REF!</v>
      </c>
      <c r="L59" s="30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1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0"/>
        <v>#REF!</v>
      </c>
    </row>
    <row r="60" spans="1:29" ht="12.75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0" t="e">
        <f>#REF!</f>
        <v>#REF!</v>
      </c>
      <c r="K60" s="31" t="e">
        <f>#REF!</f>
        <v>#REF!</v>
      </c>
      <c r="L60" s="30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1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0"/>
        <v>#REF!</v>
      </c>
    </row>
    <row r="61" spans="1:29" ht="12.75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0" t="e">
        <f>#REF!</f>
        <v>#REF!</v>
      </c>
      <c r="K61" s="31" t="e">
        <f>#REF!</f>
        <v>#REF!</v>
      </c>
      <c r="L61" s="30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1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0"/>
        <v>#REF!</v>
      </c>
    </row>
    <row r="62" spans="1:29" ht="12.75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0" t="e">
        <f>#REF!</f>
        <v>#REF!</v>
      </c>
      <c r="K62" s="31" t="e">
        <f>#REF!</f>
        <v>#REF!</v>
      </c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1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0"/>
        <v>#REF!</v>
      </c>
    </row>
    <row r="63" spans="4:29" ht="12.75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0" t="e">
        <f>#REF!</f>
        <v>#REF!</v>
      </c>
      <c r="K63" s="31" t="e">
        <f>#REF!</f>
        <v>#REF!</v>
      </c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1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0"/>
        <v>#REF!</v>
      </c>
    </row>
    <row r="64" spans="4:29" ht="12.75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0" t="e">
        <f>#REF!</f>
        <v>#REF!</v>
      </c>
      <c r="K64" s="31" t="e">
        <f>#REF!</f>
        <v>#REF!</v>
      </c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1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0"/>
        <v>#REF!</v>
      </c>
    </row>
    <row r="65" spans="4:29" ht="12.75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aca="true" t="shared" si="5" ref="H65:H98">J65/100*F65+2*K65/100*F65</f>
        <v>#REF!</v>
      </c>
      <c r="I65" t="e">
        <f aca="true" t="shared" si="6" ref="I65:I98">ABS(ROUND(J65,0)-J65)+ABS(ROUND(K65,0)-K65)</f>
        <v>#REF!</v>
      </c>
      <c r="J65" s="30" t="e">
        <f>#REF!</f>
        <v>#REF!</v>
      </c>
      <c r="K65" s="31" t="e">
        <f>#REF!</f>
        <v>#REF!</v>
      </c>
      <c r="L65" s="30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1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0"/>
        <v>#REF!</v>
      </c>
    </row>
    <row r="66" spans="4:29" ht="12.75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0" t="e">
        <f>#REF!</f>
        <v>#REF!</v>
      </c>
      <c r="K66" s="31" t="e">
        <f>#REF!</f>
        <v>#REF!</v>
      </c>
      <c r="L66" s="30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1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0"/>
        <v>#REF!</v>
      </c>
    </row>
    <row r="67" spans="4:29" ht="12.75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0" t="e">
        <f>#REF!</f>
        <v>#REF!</v>
      </c>
      <c r="K67" s="31" t="e">
        <f>#REF!</f>
        <v>#REF!</v>
      </c>
      <c r="L67" s="30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1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0" t="e">
        <f>#REF!</f>
        <v>#REF!</v>
      </c>
      <c r="K68" s="31" t="e">
        <f>#REF!</f>
        <v>#REF!</v>
      </c>
      <c r="L68" s="30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1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7"/>
        <v>#REF!</v>
      </c>
    </row>
    <row r="69" spans="4:29" ht="12.75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0" t="e">
        <f>#REF!</f>
        <v>#REF!</v>
      </c>
      <c r="K69" s="31" t="e">
        <f>#REF!</f>
        <v>#REF!</v>
      </c>
      <c r="L69" s="30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1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7"/>
        <v>#REF!</v>
      </c>
    </row>
    <row r="70" spans="4:29" ht="12.75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0" t="e">
        <f>#REF!</f>
        <v>#REF!</v>
      </c>
      <c r="K70" s="31" t="e">
        <f>#REF!</f>
        <v>#REF!</v>
      </c>
      <c r="L70" s="30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1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7"/>
        <v>#REF!</v>
      </c>
    </row>
    <row r="71" spans="4:29" ht="12.75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0" t="e">
        <f>#REF!</f>
        <v>#REF!</v>
      </c>
      <c r="K71" s="31" t="e">
        <f>#REF!</f>
        <v>#REF!</v>
      </c>
      <c r="L71" s="3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1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7"/>
        <v>#REF!</v>
      </c>
    </row>
    <row r="72" spans="4:29" ht="12.75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0" t="e">
        <f>#REF!</f>
        <v>#REF!</v>
      </c>
      <c r="K72" s="31" t="e">
        <f>#REF!</f>
        <v>#REF!</v>
      </c>
      <c r="L72" s="30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1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7"/>
        <v>#REF!</v>
      </c>
    </row>
    <row r="73" spans="4:29" ht="12.75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0" t="e">
        <f>#REF!</f>
        <v>#REF!</v>
      </c>
      <c r="K73" s="31" t="e">
        <f>#REF!</f>
        <v>#REF!</v>
      </c>
      <c r="L73" s="30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1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7"/>
        <v>#REF!</v>
      </c>
    </row>
    <row r="74" spans="4:29" ht="12.75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0" t="e">
        <f>#REF!</f>
        <v>#REF!</v>
      </c>
      <c r="K74" s="31" t="e">
        <f>#REF!</f>
        <v>#REF!</v>
      </c>
      <c r="L74" s="30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1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7"/>
        <v>#REF!</v>
      </c>
    </row>
    <row r="75" spans="4:29" ht="12.75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0" t="e">
        <f>#REF!</f>
        <v>#REF!</v>
      </c>
      <c r="K75" s="31" t="e">
        <f>#REF!</f>
        <v>#REF!</v>
      </c>
      <c r="L75" s="30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1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7"/>
        <v>#REF!</v>
      </c>
    </row>
    <row r="76" spans="4:29" ht="12.75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0" t="e">
        <f>#REF!</f>
        <v>#REF!</v>
      </c>
      <c r="K76" s="31" t="e">
        <f>#REF!</f>
        <v>#REF!</v>
      </c>
      <c r="L76" s="30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1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7"/>
        <v>#REF!</v>
      </c>
    </row>
    <row r="77" spans="4:29" ht="12.75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0" t="e">
        <f>#REF!</f>
        <v>#REF!</v>
      </c>
      <c r="K77" s="31" t="e">
        <f>#REF!</f>
        <v>#REF!</v>
      </c>
      <c r="L77" s="30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1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7"/>
        <v>#REF!</v>
      </c>
    </row>
    <row r="78" spans="4:29" ht="12.75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0" t="e">
        <f>#REF!</f>
        <v>#REF!</v>
      </c>
      <c r="K78" s="31" t="e">
        <f>#REF!</f>
        <v>#REF!</v>
      </c>
      <c r="L78" s="30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1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7"/>
        <v>#REF!</v>
      </c>
    </row>
    <row r="79" spans="4:29" ht="12.75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0" t="e">
        <f>#REF!</f>
        <v>#REF!</v>
      </c>
      <c r="K79" s="31" t="e">
        <f>#REF!</f>
        <v>#REF!</v>
      </c>
      <c r="L79" s="30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1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7"/>
        <v>#REF!</v>
      </c>
    </row>
    <row r="80" spans="4:29" ht="12.75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0" t="e">
        <f>#REF!</f>
        <v>#REF!</v>
      </c>
      <c r="K80" s="31" t="e">
        <f>#REF!</f>
        <v>#REF!</v>
      </c>
      <c r="L80" s="30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1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7"/>
        <v>#REF!</v>
      </c>
    </row>
    <row r="81" spans="4:29" ht="12.75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0" t="e">
        <f>#REF!</f>
        <v>#REF!</v>
      </c>
      <c r="K81" s="31" t="e">
        <f>#REF!</f>
        <v>#REF!</v>
      </c>
      <c r="L81" s="30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1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7"/>
        <v>#REF!</v>
      </c>
    </row>
    <row r="82" spans="4:29" ht="12.75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0" t="e">
        <f>#REF!</f>
        <v>#REF!</v>
      </c>
      <c r="K82" s="31" t="e">
        <f>#REF!</f>
        <v>#REF!</v>
      </c>
      <c r="L82" s="30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1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7"/>
        <v>#REF!</v>
      </c>
    </row>
    <row r="83" spans="4:29" ht="12.75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0" t="e">
        <f>#REF!</f>
        <v>#REF!</v>
      </c>
      <c r="K83" s="31" t="e">
        <f>#REF!</f>
        <v>#REF!</v>
      </c>
      <c r="L83" s="30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1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7"/>
        <v>#REF!</v>
      </c>
    </row>
    <row r="84" spans="4:29" ht="12.75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0" t="e">
        <f>#REF!</f>
        <v>#REF!</v>
      </c>
      <c r="K84" s="31" t="e">
        <f>#REF!</f>
        <v>#REF!</v>
      </c>
      <c r="L84" s="30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1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7"/>
        <v>#REF!</v>
      </c>
    </row>
    <row r="85" spans="4:29" ht="12.75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0" t="e">
        <f>#REF!</f>
        <v>#REF!</v>
      </c>
      <c r="K85" s="31" t="e">
        <f>#REF!</f>
        <v>#REF!</v>
      </c>
      <c r="L85" s="30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1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7"/>
        <v>#REF!</v>
      </c>
    </row>
    <row r="86" spans="4:29" ht="12.75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0" t="e">
        <f>#REF!</f>
        <v>#REF!</v>
      </c>
      <c r="K86" s="31" t="e">
        <f>#REF!</f>
        <v>#REF!</v>
      </c>
      <c r="L86" s="30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1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7"/>
        <v>#REF!</v>
      </c>
    </row>
    <row r="87" spans="4:29" ht="12.75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0" t="e">
        <f>#REF!</f>
        <v>#REF!</v>
      </c>
      <c r="K87" s="31" t="e">
        <f>#REF!</f>
        <v>#REF!</v>
      </c>
      <c r="L87" s="30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1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7"/>
        <v>#REF!</v>
      </c>
    </row>
    <row r="88" spans="4:29" ht="12.75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0" t="e">
        <f>#REF!</f>
        <v>#REF!</v>
      </c>
      <c r="K88" s="31" t="e">
        <f>#REF!</f>
        <v>#REF!</v>
      </c>
      <c r="L88" s="30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1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7"/>
        <v>#REF!</v>
      </c>
    </row>
    <row r="89" spans="4:29" ht="12.75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0" t="e">
        <f>#REF!</f>
        <v>#REF!</v>
      </c>
      <c r="K89" s="31" t="e">
        <f>#REF!</f>
        <v>#REF!</v>
      </c>
      <c r="L89" s="30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1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7"/>
        <v>#REF!</v>
      </c>
    </row>
    <row r="90" spans="4:29" ht="12.75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0" t="e">
        <f>#REF!</f>
        <v>#REF!</v>
      </c>
      <c r="K90" s="31" t="e">
        <f>#REF!</f>
        <v>#REF!</v>
      </c>
      <c r="L90" s="30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1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7"/>
        <v>#REF!</v>
      </c>
    </row>
    <row r="91" spans="4:29" ht="12.75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0" t="e">
        <f>#REF!</f>
        <v>#REF!</v>
      </c>
      <c r="K91" s="31" t="e">
        <f>#REF!</f>
        <v>#REF!</v>
      </c>
      <c r="L91" s="30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1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7"/>
        <v>#REF!</v>
      </c>
    </row>
    <row r="92" spans="4:29" ht="12.75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0" t="e">
        <f>#REF!</f>
        <v>#REF!</v>
      </c>
      <c r="K92" s="31" t="e">
        <f>#REF!</f>
        <v>#REF!</v>
      </c>
      <c r="L92" s="30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1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7"/>
        <v>#REF!</v>
      </c>
    </row>
    <row r="93" spans="4:29" ht="12.75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0" t="e">
        <f>#REF!</f>
        <v>#REF!</v>
      </c>
      <c r="K93" s="31" t="e">
        <f>#REF!</f>
        <v>#REF!</v>
      </c>
      <c r="L93" s="30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1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7"/>
        <v>#REF!</v>
      </c>
    </row>
    <row r="94" spans="4:29" ht="12.75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0" t="e">
        <f>#REF!</f>
        <v>#REF!</v>
      </c>
      <c r="K94" s="31" t="e">
        <f>#REF!</f>
        <v>#REF!</v>
      </c>
      <c r="L94" s="30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1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7"/>
        <v>#REF!</v>
      </c>
    </row>
    <row r="95" spans="4:29" ht="12.75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0" t="e">
        <f>#REF!</f>
        <v>#REF!</v>
      </c>
      <c r="K95" s="31" t="e">
        <f>#REF!</f>
        <v>#REF!</v>
      </c>
      <c r="L95" s="30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1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7"/>
        <v>#REF!</v>
      </c>
    </row>
    <row r="96" spans="4:29" ht="12.75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0" t="e">
        <f>#REF!</f>
        <v>#REF!</v>
      </c>
      <c r="K96" s="31" t="e">
        <f>#REF!</f>
        <v>#REF!</v>
      </c>
      <c r="L96" s="30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1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7"/>
        <v>#REF!</v>
      </c>
    </row>
    <row r="97" spans="4:29" ht="12.75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0" t="e">
        <f>#REF!</f>
        <v>#REF!</v>
      </c>
      <c r="K97" s="31" t="e">
        <f>#REF!</f>
        <v>#REF!</v>
      </c>
      <c r="L97" s="30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1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7"/>
        <v>#REF!</v>
      </c>
    </row>
    <row r="98" spans="4:29" ht="12.75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0" t="e">
        <f>#REF!</f>
        <v>#REF!</v>
      </c>
      <c r="K98" s="31" t="e">
        <f>#REF!</f>
        <v>#REF!</v>
      </c>
      <c r="L98" s="30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1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7"/>
        <v>#REF!</v>
      </c>
    </row>
    <row r="99" spans="4:29" ht="12.75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aca="true" t="shared" si="8" ref="H99:H107">J99/100*F99+2*K99/100*F99</f>
        <v>#REF!</v>
      </c>
      <c r="I99" t="e">
        <f aca="true" t="shared" si="9" ref="I99:I107">ABS(ROUND(J99,0)-J99)+ABS(ROUND(K99,0)-K99)</f>
        <v>#REF!</v>
      </c>
      <c r="J99" s="30" t="e">
        <f>#REF!</f>
        <v>#REF!</v>
      </c>
      <c r="K99" s="31" t="e">
        <f>#REF!</f>
        <v>#REF!</v>
      </c>
      <c r="L99" s="30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1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7"/>
        <v>#REF!</v>
      </c>
    </row>
    <row r="100" spans="4:29" ht="12.75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0" t="e">
        <f>#REF!</f>
        <v>#REF!</v>
      </c>
      <c r="K100" s="31" t="e">
        <f>#REF!</f>
        <v>#REF!</v>
      </c>
      <c r="L100" s="30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1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7"/>
        <v>#REF!</v>
      </c>
    </row>
    <row r="101" spans="4:29" ht="12.75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0" t="e">
        <f>#REF!</f>
        <v>#REF!</v>
      </c>
      <c r="K101" s="31" t="e">
        <f>#REF!</f>
        <v>#REF!</v>
      </c>
      <c r="L101" s="30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1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7"/>
        <v>#REF!</v>
      </c>
    </row>
    <row r="102" spans="4:24" ht="12.75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0" t="e">
        <f>#REF!</f>
        <v>#REF!</v>
      </c>
      <c r="K102" s="31" t="e">
        <f>#REF!</f>
        <v>#REF!</v>
      </c>
      <c r="L102" s="30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1"/>
    </row>
    <row r="103" spans="4:24" ht="12.75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0" t="e">
        <f>#REF!</f>
        <v>#REF!</v>
      </c>
      <c r="K103" s="31" t="e">
        <f>#REF!</f>
        <v>#REF!</v>
      </c>
      <c r="L103" s="30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1"/>
    </row>
    <row r="104" spans="4:24" ht="12.75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0" t="e">
        <f>#REF!</f>
        <v>#REF!</v>
      </c>
      <c r="K104" s="31" t="e">
        <f>#REF!</f>
        <v>#REF!</v>
      </c>
      <c r="L104" s="30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1"/>
    </row>
    <row r="105" spans="4:24" ht="12.75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0" t="e">
        <f>#REF!</f>
        <v>#REF!</v>
      </c>
      <c r="K105" s="31" t="e">
        <f>#REF!</f>
        <v>#REF!</v>
      </c>
      <c r="L105" s="30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1"/>
    </row>
    <row r="106" spans="4:24" ht="12.75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0" t="e">
        <f>#REF!</f>
        <v>#REF!</v>
      </c>
      <c r="K106" s="31" t="e">
        <f>#REF!</f>
        <v>#REF!</v>
      </c>
      <c r="L106" s="30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1"/>
    </row>
    <row r="107" spans="4:24" ht="12.75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0" t="e">
        <f>#REF!</f>
        <v>#REF!</v>
      </c>
      <c r="K107" s="31" t="e">
        <f>#REF!</f>
        <v>#REF!</v>
      </c>
      <c r="L107" s="30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1"/>
    </row>
    <row r="108" spans="4:24" ht="12.75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aca="true" t="shared" si="10" ref="H108:H113">J108/100*F108+2*K108/100*F108</f>
        <v>#REF!</v>
      </c>
      <c r="I108" t="e">
        <f aca="true" t="shared" si="11" ref="I108:I113">ABS(ROUND(J108,0)-J108)+ABS(ROUND(K108,0)-K108)</f>
        <v>#REF!</v>
      </c>
      <c r="J108" s="30" t="e">
        <f>#REF!</f>
        <v>#REF!</v>
      </c>
      <c r="K108" s="31" t="e">
        <f>#REF!</f>
        <v>#REF!</v>
      </c>
      <c r="L108" s="30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1"/>
    </row>
    <row r="109" spans="4:24" ht="12.75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0" t="e">
        <f>#REF!</f>
        <v>#REF!</v>
      </c>
      <c r="K109" s="31" t="e">
        <f>#REF!</f>
        <v>#REF!</v>
      </c>
      <c r="L109" s="30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1"/>
    </row>
    <row r="110" spans="4:24" ht="12.75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0" t="e">
        <f>#REF!</f>
        <v>#REF!</v>
      </c>
      <c r="K110" s="31" t="e">
        <f>#REF!</f>
        <v>#REF!</v>
      </c>
      <c r="L110" s="30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1"/>
    </row>
    <row r="111" spans="4:24" ht="12.75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0" t="e">
        <f>#REF!</f>
        <v>#REF!</v>
      </c>
      <c r="K111" s="31" t="e">
        <f>#REF!</f>
        <v>#REF!</v>
      </c>
      <c r="L111" s="30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1"/>
    </row>
    <row r="112" spans="4:24" ht="12.75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0" t="e">
        <f>#REF!</f>
        <v>#REF!</v>
      </c>
      <c r="K112" s="31" t="e">
        <f>#REF!</f>
        <v>#REF!</v>
      </c>
      <c r="L112" s="30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1"/>
    </row>
    <row r="113" spans="4:24" ht="12.75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0" t="e">
        <f>#REF!</f>
        <v>#REF!</v>
      </c>
      <c r="K113" s="31" t="e">
        <f>#REF!</f>
        <v>#REF!</v>
      </c>
      <c r="L113" s="30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1"/>
    </row>
    <row r="114" spans="4:24" ht="12.75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aca="true" t="shared" si="12" ref="H114:H158">J114/100*F114+2*K114/100*F114</f>
        <v>#REF!</v>
      </c>
      <c r="I114" t="e">
        <f aca="true" t="shared" si="13" ref="I114:I158">ABS(ROUND(J114,0)-J114)+ABS(ROUND(K114,0)-K114)</f>
        <v>#REF!</v>
      </c>
      <c r="J114" s="30" t="e">
        <f>#REF!</f>
        <v>#REF!</v>
      </c>
      <c r="K114" s="31" t="e">
        <f>#REF!</f>
        <v>#REF!</v>
      </c>
      <c r="L114" s="30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1"/>
    </row>
    <row r="115" spans="4:24" ht="12.75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0" t="e">
        <f>#REF!</f>
        <v>#REF!</v>
      </c>
      <c r="K115" s="31" t="e">
        <f>#REF!</f>
        <v>#REF!</v>
      </c>
      <c r="L115" s="30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1"/>
    </row>
    <row r="116" spans="4:24" ht="12.75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0" t="e">
        <f>#REF!</f>
        <v>#REF!</v>
      </c>
      <c r="K116" s="31" t="e">
        <f>#REF!</f>
        <v>#REF!</v>
      </c>
      <c r="L116" s="30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1"/>
    </row>
    <row r="117" spans="4:24" ht="12.75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0" t="e">
        <f>#REF!</f>
        <v>#REF!</v>
      </c>
      <c r="K117" s="31" t="e">
        <f>#REF!</f>
        <v>#REF!</v>
      </c>
      <c r="L117" s="30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1"/>
    </row>
    <row r="118" spans="4:24" ht="12.75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0" t="e">
        <f>#REF!</f>
        <v>#REF!</v>
      </c>
      <c r="K118" s="31" t="e">
        <f>#REF!</f>
        <v>#REF!</v>
      </c>
      <c r="L118" s="30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1"/>
    </row>
    <row r="119" spans="4:24" ht="12.75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0" t="e">
        <f>#REF!</f>
        <v>#REF!</v>
      </c>
      <c r="K119" s="31" t="e">
        <f>#REF!</f>
        <v>#REF!</v>
      </c>
      <c r="L119" s="30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1"/>
    </row>
    <row r="120" spans="4:24" ht="12.75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0" t="e">
        <f>#REF!</f>
        <v>#REF!</v>
      </c>
      <c r="K120" s="31" t="e">
        <f>#REF!</f>
        <v>#REF!</v>
      </c>
      <c r="L120" s="30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1"/>
    </row>
    <row r="121" spans="4:24" ht="12.75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0" t="e">
        <f>#REF!</f>
        <v>#REF!</v>
      </c>
      <c r="K121" s="31" t="e">
        <f>#REF!</f>
        <v>#REF!</v>
      </c>
      <c r="L121" s="30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1"/>
    </row>
    <row r="122" spans="4:24" ht="12.75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0" t="e">
        <f>#REF!</f>
        <v>#REF!</v>
      </c>
      <c r="K122" s="31" t="e">
        <f>#REF!</f>
        <v>#REF!</v>
      </c>
      <c r="L122" s="30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1"/>
    </row>
    <row r="123" spans="4:24" ht="12.75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0" t="e">
        <f>#REF!</f>
        <v>#REF!</v>
      </c>
      <c r="K123" s="31" t="e">
        <f>#REF!</f>
        <v>#REF!</v>
      </c>
      <c r="L123" s="30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1"/>
    </row>
    <row r="124" spans="4:24" ht="12.75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0" t="e">
        <f>#REF!</f>
        <v>#REF!</v>
      </c>
      <c r="K124" s="31" t="e">
        <f>#REF!</f>
        <v>#REF!</v>
      </c>
      <c r="L124" s="30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1"/>
    </row>
    <row r="125" spans="4:24" ht="12.75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0" t="e">
        <f>#REF!</f>
        <v>#REF!</v>
      </c>
      <c r="K125" s="31" t="e">
        <f>#REF!</f>
        <v>#REF!</v>
      </c>
      <c r="L125" s="30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1"/>
    </row>
    <row r="126" spans="4:24" ht="12.75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0" t="e">
        <f>#REF!</f>
        <v>#REF!</v>
      </c>
      <c r="K126" s="31" t="e">
        <f>#REF!</f>
        <v>#REF!</v>
      </c>
      <c r="L126" s="30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1"/>
    </row>
    <row r="127" spans="4:24" ht="12.75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0" t="e">
        <f>#REF!</f>
        <v>#REF!</v>
      </c>
      <c r="K127" s="31" t="e">
        <f>#REF!</f>
        <v>#REF!</v>
      </c>
      <c r="L127" s="30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1"/>
    </row>
    <row r="128" spans="4:24" ht="12.75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0" t="e">
        <f>#REF!</f>
        <v>#REF!</v>
      </c>
      <c r="K128" s="31" t="e">
        <f>#REF!</f>
        <v>#REF!</v>
      </c>
      <c r="L128" s="30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1"/>
    </row>
    <row r="129" spans="4:24" ht="12.75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0" t="e">
        <f>#REF!</f>
        <v>#REF!</v>
      </c>
      <c r="K129" s="31" t="e">
        <f>#REF!</f>
        <v>#REF!</v>
      </c>
      <c r="L129" s="30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1"/>
    </row>
    <row r="130" spans="4:24" ht="12.75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0" t="e">
        <f>#REF!</f>
        <v>#REF!</v>
      </c>
      <c r="K130" s="31" t="e">
        <f>#REF!</f>
        <v>#REF!</v>
      </c>
      <c r="L130" s="30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1"/>
    </row>
    <row r="131" spans="4:24" ht="12.75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0" t="e">
        <f>#REF!</f>
        <v>#REF!</v>
      </c>
      <c r="K131" s="31" t="e">
        <f>#REF!</f>
        <v>#REF!</v>
      </c>
      <c r="L131" s="30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1"/>
    </row>
    <row r="132" spans="4:24" ht="12.75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0" t="e">
        <f>#REF!</f>
        <v>#REF!</v>
      </c>
      <c r="K132" s="31" t="e">
        <f>#REF!</f>
        <v>#REF!</v>
      </c>
      <c r="L132" s="30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1"/>
    </row>
    <row r="133" spans="4:24" ht="12.75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0" t="e">
        <f>#REF!</f>
        <v>#REF!</v>
      </c>
      <c r="K133" s="31" t="e">
        <f>#REF!</f>
        <v>#REF!</v>
      </c>
      <c r="L133" s="30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1"/>
    </row>
    <row r="134" spans="4:24" ht="12.75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0" t="e">
        <f>#REF!</f>
        <v>#REF!</v>
      </c>
      <c r="K134" s="31" t="e">
        <f>#REF!</f>
        <v>#REF!</v>
      </c>
      <c r="L134" s="30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1"/>
    </row>
    <row r="135" spans="4:24" ht="12.75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0" t="e">
        <f>#REF!</f>
        <v>#REF!</v>
      </c>
      <c r="K135" s="31" t="e">
        <f>#REF!</f>
        <v>#REF!</v>
      </c>
      <c r="L135" s="30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1"/>
    </row>
    <row r="136" spans="4:24" ht="12.75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0" t="e">
        <f>#REF!</f>
        <v>#REF!</v>
      </c>
      <c r="K136" s="31" t="e">
        <f>#REF!</f>
        <v>#REF!</v>
      </c>
      <c r="L136" s="30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1"/>
    </row>
    <row r="137" spans="4:24" ht="12.75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0" t="e">
        <f>#REF!</f>
        <v>#REF!</v>
      </c>
      <c r="K137" s="31" t="e">
        <f>#REF!</f>
        <v>#REF!</v>
      </c>
      <c r="L137" s="30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1"/>
    </row>
    <row r="138" spans="4:24" ht="12.75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0" t="e">
        <f>#REF!</f>
        <v>#REF!</v>
      </c>
      <c r="K138" s="31" t="e">
        <f>#REF!</f>
        <v>#REF!</v>
      </c>
      <c r="L138" s="30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1"/>
    </row>
    <row r="139" spans="4:24" ht="12.75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0" t="e">
        <f>#REF!</f>
        <v>#REF!</v>
      </c>
      <c r="K139" s="31" t="e">
        <f>#REF!</f>
        <v>#REF!</v>
      </c>
      <c r="L139" s="30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1"/>
    </row>
    <row r="140" spans="4:24" ht="12.75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0" t="e">
        <f>#REF!</f>
        <v>#REF!</v>
      </c>
      <c r="K140" s="31" t="e">
        <f>#REF!</f>
        <v>#REF!</v>
      </c>
      <c r="L140" s="30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1"/>
    </row>
    <row r="141" spans="4:24" ht="12.75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0" t="e">
        <f>#REF!</f>
        <v>#REF!</v>
      </c>
      <c r="K141" s="31" t="e">
        <f>#REF!</f>
        <v>#REF!</v>
      </c>
      <c r="L141" s="30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1"/>
    </row>
    <row r="142" spans="4:24" ht="12.75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0" t="e">
        <f>#REF!</f>
        <v>#REF!</v>
      </c>
      <c r="K142" s="31" t="e">
        <f>#REF!</f>
        <v>#REF!</v>
      </c>
      <c r="L142" s="30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1"/>
    </row>
    <row r="143" spans="4:24" ht="12.75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0" t="e">
        <f>#REF!</f>
        <v>#REF!</v>
      </c>
      <c r="K143" s="31" t="e">
        <f>#REF!</f>
        <v>#REF!</v>
      </c>
      <c r="L143" s="30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1"/>
    </row>
    <row r="144" spans="4:24" ht="12.75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0" t="e">
        <f>#REF!</f>
        <v>#REF!</v>
      </c>
      <c r="K144" s="31" t="e">
        <f>#REF!</f>
        <v>#REF!</v>
      </c>
      <c r="L144" s="30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1"/>
    </row>
    <row r="145" spans="4:24" ht="12.75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0" t="e">
        <f>#REF!</f>
        <v>#REF!</v>
      </c>
      <c r="K145" s="31" t="e">
        <f>#REF!</f>
        <v>#REF!</v>
      </c>
      <c r="L145" s="30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1"/>
    </row>
    <row r="146" spans="4:24" ht="12.75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0" t="e">
        <f>#REF!</f>
        <v>#REF!</v>
      </c>
      <c r="K146" s="31" t="e">
        <f>#REF!</f>
        <v>#REF!</v>
      </c>
      <c r="L146" s="30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1"/>
    </row>
    <row r="147" spans="4:24" ht="12.75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0" t="e">
        <f>#REF!</f>
        <v>#REF!</v>
      </c>
      <c r="K147" s="31" t="e">
        <f>#REF!</f>
        <v>#REF!</v>
      </c>
      <c r="L147" s="30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1"/>
    </row>
    <row r="148" spans="4:24" ht="12.75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0" t="e">
        <f>#REF!</f>
        <v>#REF!</v>
      </c>
      <c r="K148" s="31" t="e">
        <f>#REF!</f>
        <v>#REF!</v>
      </c>
      <c r="L148" s="30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1"/>
    </row>
    <row r="149" spans="4:24" ht="12.75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0" t="e">
        <f>#REF!</f>
        <v>#REF!</v>
      </c>
      <c r="K149" s="31" t="e">
        <f>#REF!</f>
        <v>#REF!</v>
      </c>
      <c r="L149" s="30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1"/>
    </row>
    <row r="150" spans="4:24" ht="12.75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0" t="e">
        <f>#REF!</f>
        <v>#REF!</v>
      </c>
      <c r="K150" s="31" t="e">
        <f>#REF!</f>
        <v>#REF!</v>
      </c>
      <c r="L150" s="30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1"/>
    </row>
    <row r="151" spans="4:24" ht="12.75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0" t="e">
        <f>#REF!</f>
        <v>#REF!</v>
      </c>
      <c r="K151" s="31" t="e">
        <f>#REF!</f>
        <v>#REF!</v>
      </c>
      <c r="L151" s="30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1"/>
    </row>
    <row r="152" spans="4:24" ht="12.75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0" t="e">
        <f>#REF!</f>
        <v>#REF!</v>
      </c>
      <c r="K152" s="31" t="e">
        <f>#REF!</f>
        <v>#REF!</v>
      </c>
      <c r="L152" s="30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1"/>
    </row>
    <row r="153" spans="4:24" ht="12.75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0" t="e">
        <f>#REF!</f>
        <v>#REF!</v>
      </c>
      <c r="K153" s="31" t="e">
        <f>#REF!</f>
        <v>#REF!</v>
      </c>
      <c r="L153" s="30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1"/>
    </row>
    <row r="154" spans="4:24" ht="12.75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0" t="e">
        <f>#REF!</f>
        <v>#REF!</v>
      </c>
      <c r="K154" s="31" t="e">
        <f>#REF!</f>
        <v>#REF!</v>
      </c>
      <c r="L154" s="30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1"/>
    </row>
    <row r="155" spans="4:24" ht="12.75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0" t="e">
        <f>#REF!</f>
        <v>#REF!</v>
      </c>
      <c r="K155" s="31" t="e">
        <f>#REF!</f>
        <v>#REF!</v>
      </c>
      <c r="L155" s="30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1"/>
    </row>
    <row r="156" spans="4:24" ht="12.75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0" t="e">
        <f>#REF!</f>
        <v>#REF!</v>
      </c>
      <c r="K156" s="31" t="e">
        <f>#REF!</f>
        <v>#REF!</v>
      </c>
      <c r="L156" s="30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1"/>
    </row>
    <row r="157" spans="4:24" ht="12.75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0" t="e">
        <f>#REF!</f>
        <v>#REF!</v>
      </c>
      <c r="K157" s="31" t="e">
        <f>#REF!</f>
        <v>#REF!</v>
      </c>
      <c r="L157" s="30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1"/>
    </row>
    <row r="158" spans="4:24" ht="12.75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0" t="e">
        <f>#REF!</f>
        <v>#REF!</v>
      </c>
      <c r="K158" s="31" t="e">
        <f>#REF!</f>
        <v>#REF!</v>
      </c>
      <c r="L158" s="30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1"/>
    </row>
    <row r="159" spans="4:24" ht="12.75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aca="true" t="shared" si="14" ref="H159:H171">J159/100*F159+2*K159/100*F159</f>
        <v>#REF!</v>
      </c>
      <c r="I159" t="e">
        <f aca="true" t="shared" si="15" ref="I159:I171">ABS(ROUND(J159,0)-J159)+ABS(ROUND(K159,0)-K159)</f>
        <v>#REF!</v>
      </c>
      <c r="J159" s="30" t="e">
        <f>#REF!</f>
        <v>#REF!</v>
      </c>
      <c r="K159" s="31" t="e">
        <f>#REF!</f>
        <v>#REF!</v>
      </c>
      <c r="L159" s="30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1"/>
    </row>
    <row r="160" spans="4:24" ht="12.75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0" t="e">
        <f>#REF!</f>
        <v>#REF!</v>
      </c>
      <c r="K160" s="31" t="e">
        <f>#REF!</f>
        <v>#REF!</v>
      </c>
      <c r="L160" s="30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1"/>
    </row>
    <row r="161" spans="4:24" ht="12.75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0" t="e">
        <f>#REF!</f>
        <v>#REF!</v>
      </c>
      <c r="K161" s="31" t="e">
        <f>#REF!</f>
        <v>#REF!</v>
      </c>
      <c r="L161" s="30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1"/>
    </row>
    <row r="162" spans="4:24" ht="12.75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0" t="e">
        <f>#REF!</f>
        <v>#REF!</v>
      </c>
      <c r="K162" s="31" t="e">
        <f>#REF!</f>
        <v>#REF!</v>
      </c>
      <c r="L162" s="30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1"/>
    </row>
    <row r="163" spans="4:24" ht="12.75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0" t="e">
        <f>#REF!</f>
        <v>#REF!</v>
      </c>
      <c r="K163" s="31" t="e">
        <f>#REF!</f>
        <v>#REF!</v>
      </c>
      <c r="L163" s="30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1"/>
    </row>
    <row r="164" spans="4:24" ht="12.75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0" t="e">
        <f>#REF!</f>
        <v>#REF!</v>
      </c>
      <c r="K164" s="31" t="e">
        <f>#REF!</f>
        <v>#REF!</v>
      </c>
      <c r="L164" s="30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1"/>
    </row>
    <row r="165" spans="4:24" ht="12.75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0" t="e">
        <f>#REF!</f>
        <v>#REF!</v>
      </c>
      <c r="K165" s="31" t="e">
        <f>#REF!</f>
        <v>#REF!</v>
      </c>
      <c r="L165" s="30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1"/>
    </row>
    <row r="166" spans="4:24" ht="12.75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0" t="e">
        <f>#REF!</f>
        <v>#REF!</v>
      </c>
      <c r="K166" s="31" t="e">
        <f>#REF!</f>
        <v>#REF!</v>
      </c>
      <c r="L166" s="30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1"/>
    </row>
    <row r="167" spans="4:24" ht="12.75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0" t="e">
        <f>#REF!</f>
        <v>#REF!</v>
      </c>
      <c r="K167" s="31" t="e">
        <f>#REF!</f>
        <v>#REF!</v>
      </c>
      <c r="L167" s="30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1"/>
    </row>
    <row r="168" spans="4:24" ht="12.75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0" t="e">
        <f>#REF!</f>
        <v>#REF!</v>
      </c>
      <c r="K168" s="31" t="e">
        <f>#REF!</f>
        <v>#REF!</v>
      </c>
      <c r="L168" s="30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1"/>
    </row>
    <row r="169" spans="4:24" ht="12.75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0" t="e">
        <f>#REF!</f>
        <v>#REF!</v>
      </c>
      <c r="K169" s="31" t="e">
        <f>#REF!</f>
        <v>#REF!</v>
      </c>
      <c r="L169" s="30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1"/>
    </row>
    <row r="170" spans="4:24" ht="12.75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0" t="e">
        <f>#REF!</f>
        <v>#REF!</v>
      </c>
      <c r="K170" s="31" t="e">
        <f>#REF!</f>
        <v>#REF!</v>
      </c>
      <c r="L170" s="30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1"/>
    </row>
    <row r="171" spans="4:24" ht="12.75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0" t="e">
        <f>#REF!</f>
        <v>#REF!</v>
      </c>
      <c r="K171" s="31" t="e">
        <f>#REF!</f>
        <v>#REF!</v>
      </c>
      <c r="L171" s="30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1"/>
    </row>
    <row r="172" spans="4:24" ht="12.75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0" t="e">
        <f>#REF!</f>
        <v>#REF!</v>
      </c>
      <c r="K172" s="31" t="e">
        <f>#REF!</f>
        <v>#REF!</v>
      </c>
      <c r="L172" s="30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1"/>
    </row>
    <row r="173" spans="4:24" ht="12.75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0" t="e">
        <f>#REF!</f>
        <v>#REF!</v>
      </c>
      <c r="K173" s="31" t="e">
        <f>#REF!</f>
        <v>#REF!</v>
      </c>
      <c r="L173" s="30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1"/>
    </row>
    <row r="174" spans="4:24" ht="12.75">
      <c r="D174" t="s">
        <v>47</v>
      </c>
      <c r="E174">
        <v>3</v>
      </c>
      <c r="F174" t="e">
        <f>#REF!</f>
        <v>#REF!</v>
      </c>
      <c r="H174" s="1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30" t="e">
        <f>#REF!</f>
        <v>#REF!</v>
      </c>
      <c r="K174" s="31" t="e">
        <f>#REF!</f>
        <v>#REF!</v>
      </c>
      <c r="L174" s="30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1"/>
    </row>
    <row r="175" spans="4:24" ht="12.75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0" t="e">
        <f>#REF!</f>
        <v>#REF!</v>
      </c>
      <c r="K175" s="31" t="e">
        <f>#REF!</f>
        <v>#REF!</v>
      </c>
      <c r="L175" s="30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1"/>
    </row>
    <row r="176" spans="4:24" ht="12.75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0" t="e">
        <f>#REF!</f>
        <v>#REF!</v>
      </c>
      <c r="K176" s="31" t="e">
        <f>#REF!</f>
        <v>#REF!</v>
      </c>
      <c r="L176" s="30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1"/>
    </row>
    <row r="177" spans="4:24" ht="12.75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0" t="e">
        <f>#REF!</f>
        <v>#REF!</v>
      </c>
      <c r="K177" s="31" t="e">
        <f>#REF!</f>
        <v>#REF!</v>
      </c>
      <c r="L177" s="30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1"/>
    </row>
    <row r="178" spans="4:24" ht="12.75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0" t="e">
        <f>#REF!</f>
        <v>#REF!</v>
      </c>
      <c r="K178" s="31" t="e">
        <f>#REF!</f>
        <v>#REF!</v>
      </c>
      <c r="L178" s="30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1"/>
    </row>
    <row r="179" spans="4:24" ht="12.75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0" t="e">
        <f>#REF!</f>
        <v>#REF!</v>
      </c>
      <c r="K179" s="31" t="e">
        <f>#REF!</f>
        <v>#REF!</v>
      </c>
      <c r="L179" s="30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1"/>
    </row>
    <row r="180" spans="4:24" ht="12.75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0" t="e">
        <f>#REF!</f>
        <v>#REF!</v>
      </c>
      <c r="K180" s="31" t="e">
        <f>#REF!</f>
        <v>#REF!</v>
      </c>
      <c r="L180" s="30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1"/>
    </row>
    <row r="181" spans="4:24" ht="12.75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0" t="e">
        <f>#REF!</f>
        <v>#REF!</v>
      </c>
      <c r="K181" s="31" t="e">
        <f>#REF!</f>
        <v>#REF!</v>
      </c>
      <c r="L181" s="30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1"/>
    </row>
    <row r="182" spans="4:24" ht="12.75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0" t="e">
        <f>#REF!</f>
        <v>#REF!</v>
      </c>
      <c r="K182" s="31" t="e">
        <f>#REF!</f>
        <v>#REF!</v>
      </c>
      <c r="L182" s="30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1"/>
    </row>
    <row r="183" spans="4:24" ht="12.75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0" t="e">
        <f>#REF!</f>
        <v>#REF!</v>
      </c>
      <c r="K183" s="31" t="e">
        <f>#REF!</f>
        <v>#REF!</v>
      </c>
      <c r="L183" s="30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1"/>
    </row>
    <row r="184" spans="4:24" ht="12.75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0" t="e">
        <f>#REF!</f>
        <v>#REF!</v>
      </c>
      <c r="K184" s="31" t="e">
        <f>#REF!</f>
        <v>#REF!</v>
      </c>
      <c r="L184" s="30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1"/>
    </row>
    <row r="185" spans="4:24" ht="12.75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0" t="e">
        <f>#REF!</f>
        <v>#REF!</v>
      </c>
      <c r="K185" s="31" t="e">
        <f>#REF!</f>
        <v>#REF!</v>
      </c>
      <c r="L185" s="30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1"/>
    </row>
    <row r="186" spans="4:24" ht="12.75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0" t="e">
        <f>#REF!</f>
        <v>#REF!</v>
      </c>
      <c r="K186" s="31" t="e">
        <f>#REF!</f>
        <v>#REF!</v>
      </c>
      <c r="L186" s="30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1"/>
    </row>
    <row r="187" spans="4:24" ht="12.75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0" t="e">
        <f>#REF!</f>
        <v>#REF!</v>
      </c>
      <c r="K187" s="31" t="e">
        <f>#REF!</f>
        <v>#REF!</v>
      </c>
      <c r="L187" s="30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1"/>
    </row>
    <row r="188" spans="4:24" ht="12.75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0" t="e">
        <f>#REF!</f>
        <v>#REF!</v>
      </c>
      <c r="K188" s="31" t="e">
        <f>#REF!</f>
        <v>#REF!</v>
      </c>
      <c r="L188" s="30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1"/>
    </row>
    <row r="189" spans="4:24" ht="12.75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0" t="e">
        <f>#REF!</f>
        <v>#REF!</v>
      </c>
      <c r="K189" s="31" t="e">
        <f>#REF!</f>
        <v>#REF!</v>
      </c>
      <c r="L189" s="30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1"/>
    </row>
    <row r="190" spans="4:24" ht="12.75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0" t="e">
        <f>#REF!</f>
        <v>#REF!</v>
      </c>
      <c r="K190" s="31" t="e">
        <f>#REF!</f>
        <v>#REF!</v>
      </c>
      <c r="L190" s="30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1"/>
    </row>
    <row r="191" spans="4:24" ht="12.75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0" t="e">
        <f>#REF!</f>
        <v>#REF!</v>
      </c>
      <c r="K191" s="31" t="e">
        <f>#REF!</f>
        <v>#REF!</v>
      </c>
      <c r="L191" s="30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1"/>
    </row>
    <row r="192" spans="4:24" ht="12.75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0" t="e">
        <f>#REF!</f>
        <v>#REF!</v>
      </c>
      <c r="K192" s="31" t="e">
        <f>#REF!</f>
        <v>#REF!</v>
      </c>
      <c r="L192" s="30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1"/>
    </row>
    <row r="193" spans="4:24" ht="12.75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0" t="e">
        <f>#REF!</f>
        <v>#REF!</v>
      </c>
      <c r="K193" s="31" t="e">
        <f>#REF!</f>
        <v>#REF!</v>
      </c>
      <c r="L193" s="30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1"/>
    </row>
    <row r="194" spans="4:24" ht="12.75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0" t="e">
        <f>#REF!</f>
        <v>#REF!</v>
      </c>
      <c r="K194" s="31" t="e">
        <f>#REF!</f>
        <v>#REF!</v>
      </c>
      <c r="L194" s="30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1"/>
    </row>
    <row r="195" spans="4:24" ht="12.75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0" t="e">
        <f>#REF!</f>
        <v>#REF!</v>
      </c>
      <c r="K195" s="31" t="e">
        <f>#REF!</f>
        <v>#REF!</v>
      </c>
      <c r="L195" s="30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1"/>
    </row>
    <row r="196" spans="4:24" ht="12.75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0" t="e">
        <f>#REF!</f>
        <v>#REF!</v>
      </c>
      <c r="K196" s="31" t="e">
        <f>#REF!</f>
        <v>#REF!</v>
      </c>
      <c r="L196" s="30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1"/>
    </row>
    <row r="197" spans="4:24" ht="12.75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0" t="e">
        <f>#REF!</f>
        <v>#REF!</v>
      </c>
      <c r="K197" s="31" t="e">
        <f>#REF!</f>
        <v>#REF!</v>
      </c>
      <c r="L197" s="30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1"/>
    </row>
    <row r="198" spans="4:24" ht="12.75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0" t="e">
        <f>#REF!</f>
        <v>#REF!</v>
      </c>
      <c r="K198" s="31" t="e">
        <f>#REF!</f>
        <v>#REF!</v>
      </c>
      <c r="L198" s="30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1"/>
    </row>
    <row r="199" spans="4:24" ht="12.75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0" t="e">
        <f>#REF!</f>
        <v>#REF!</v>
      </c>
      <c r="K199" s="31" t="e">
        <f>#REF!</f>
        <v>#REF!</v>
      </c>
      <c r="L199" s="30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1"/>
    </row>
    <row r="200" spans="4:24" ht="12.75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0" t="e">
        <f>#REF!</f>
        <v>#REF!</v>
      </c>
      <c r="K200" s="31" t="e">
        <f>#REF!</f>
        <v>#REF!</v>
      </c>
      <c r="L200" s="30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1"/>
    </row>
    <row r="201" spans="4:24" ht="12.75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0" t="e">
        <f>#REF!</f>
        <v>#REF!</v>
      </c>
      <c r="K201" s="31" t="e">
        <f>#REF!</f>
        <v>#REF!</v>
      </c>
      <c r="L201" s="30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1"/>
    </row>
    <row r="202" spans="4:24" ht="12.75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0" t="e">
        <f>#REF!</f>
        <v>#REF!</v>
      </c>
      <c r="K202" s="31" t="e">
        <f>#REF!</f>
        <v>#REF!</v>
      </c>
      <c r="L202" s="30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1"/>
    </row>
    <row r="203" spans="4:24" ht="12.75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0" t="e">
        <f>#REF!</f>
        <v>#REF!</v>
      </c>
      <c r="K203" s="31" t="e">
        <f>#REF!</f>
        <v>#REF!</v>
      </c>
      <c r="L203" s="30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1"/>
    </row>
    <row r="204" spans="4:24" ht="12.75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0" t="e">
        <f>#REF!</f>
        <v>#REF!</v>
      </c>
      <c r="K204" s="31" t="e">
        <f>#REF!</f>
        <v>#REF!</v>
      </c>
      <c r="L204" s="30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1"/>
    </row>
    <row r="205" spans="4:24" ht="12.75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0" t="e">
        <f>#REF!</f>
        <v>#REF!</v>
      </c>
      <c r="K205" s="31" t="e">
        <f>#REF!</f>
        <v>#REF!</v>
      </c>
      <c r="L205" s="30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1"/>
    </row>
    <row r="206" spans="4:24" ht="12.75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0" t="e">
        <f>#REF!</f>
        <v>#REF!</v>
      </c>
      <c r="K206" s="31" t="e">
        <f>#REF!</f>
        <v>#REF!</v>
      </c>
      <c r="L206" s="30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1"/>
    </row>
    <row r="207" spans="4:24" ht="12.75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0" t="e">
        <f>#REF!</f>
        <v>#REF!</v>
      </c>
      <c r="K207" s="31" t="e">
        <f>#REF!</f>
        <v>#REF!</v>
      </c>
      <c r="L207" s="30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1"/>
    </row>
    <row r="208" spans="4:24" ht="12.75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0" t="e">
        <f>#REF!</f>
        <v>#REF!</v>
      </c>
      <c r="K208" s="31" t="e">
        <f>#REF!</f>
        <v>#REF!</v>
      </c>
      <c r="L208" s="30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1"/>
    </row>
    <row r="209" spans="4:24" ht="12.75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0" t="e">
        <f>#REF!</f>
        <v>#REF!</v>
      </c>
      <c r="K209" s="31" t="e">
        <f>#REF!</f>
        <v>#REF!</v>
      </c>
      <c r="L209" s="30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1"/>
    </row>
    <row r="210" spans="4:24" ht="12.75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0" t="e">
        <f>#REF!</f>
        <v>#REF!</v>
      </c>
      <c r="K210" s="31" t="e">
        <f>#REF!</f>
        <v>#REF!</v>
      </c>
      <c r="L210" s="30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1"/>
    </row>
    <row r="211" spans="4:24" ht="12.75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0" t="e">
        <f>#REF!</f>
        <v>#REF!</v>
      </c>
      <c r="K211" s="31" t="e">
        <f>#REF!</f>
        <v>#REF!</v>
      </c>
      <c r="L211" s="30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1"/>
    </row>
    <row r="212" spans="4:24" ht="12.75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0" t="e">
        <f>#REF!</f>
        <v>#REF!</v>
      </c>
      <c r="K212" s="31" t="e">
        <f>#REF!</f>
        <v>#REF!</v>
      </c>
      <c r="L212" s="30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1"/>
    </row>
    <row r="213" spans="4:24" ht="12.75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0" t="e">
        <f>#REF!</f>
        <v>#REF!</v>
      </c>
      <c r="K213" s="31" t="e">
        <f>#REF!</f>
        <v>#REF!</v>
      </c>
      <c r="L213" s="30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1"/>
    </row>
    <row r="214" spans="4:24" ht="12.75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0" t="e">
        <f>#REF!</f>
        <v>#REF!</v>
      </c>
      <c r="K214" s="31" t="e">
        <f>#REF!</f>
        <v>#REF!</v>
      </c>
      <c r="L214" s="30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1"/>
    </row>
    <row r="215" spans="4:24" ht="12.75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0" t="e">
        <f>#REF!</f>
        <v>#REF!</v>
      </c>
      <c r="K215" s="31" t="e">
        <f>#REF!</f>
        <v>#REF!</v>
      </c>
      <c r="L215" s="30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1"/>
    </row>
    <row r="216" spans="4:24" ht="12.75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0" t="e">
        <f>#REF!</f>
        <v>#REF!</v>
      </c>
      <c r="K216" s="31" t="e">
        <f>#REF!</f>
        <v>#REF!</v>
      </c>
      <c r="L216" s="30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1"/>
    </row>
    <row r="217" spans="4:24" ht="12.75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0" t="e">
        <f>#REF!</f>
        <v>#REF!</v>
      </c>
      <c r="K217" s="31" t="e">
        <f>#REF!</f>
        <v>#REF!</v>
      </c>
      <c r="L217" s="30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1"/>
    </row>
    <row r="218" spans="4:24" ht="12.75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0" t="e">
        <f>#REF!</f>
        <v>#REF!</v>
      </c>
      <c r="K218" s="31" t="e">
        <f>#REF!</f>
        <v>#REF!</v>
      </c>
      <c r="L218" s="30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1"/>
    </row>
    <row r="219" spans="4:24" ht="12.75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0" t="e">
        <f>#REF!</f>
        <v>#REF!</v>
      </c>
      <c r="K219" s="31" t="e">
        <f>#REF!</f>
        <v>#REF!</v>
      </c>
      <c r="L219" s="30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1"/>
    </row>
    <row r="220" spans="4:24" ht="12.75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0" t="e">
        <f>#REF!</f>
        <v>#REF!</v>
      </c>
      <c r="K220" s="31" t="e">
        <f>#REF!</f>
        <v>#REF!</v>
      </c>
      <c r="L220" s="30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1"/>
    </row>
    <row r="221" spans="4:24" ht="12.75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0" t="e">
        <f>#REF!</f>
        <v>#REF!</v>
      </c>
      <c r="K221" s="31" t="e">
        <f>#REF!</f>
        <v>#REF!</v>
      </c>
      <c r="L221" s="30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1"/>
    </row>
    <row r="222" spans="4:24" ht="12.75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0" t="e">
        <f>#REF!</f>
        <v>#REF!</v>
      </c>
      <c r="K222" s="31" t="e">
        <f>#REF!</f>
        <v>#REF!</v>
      </c>
      <c r="L222" s="30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1"/>
    </row>
    <row r="223" spans="4:24" ht="12.75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0" t="e">
        <f>#REF!</f>
        <v>#REF!</v>
      </c>
      <c r="K223" s="31" t="e">
        <f>#REF!</f>
        <v>#REF!</v>
      </c>
      <c r="L223" s="30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1"/>
    </row>
    <row r="224" spans="4:24" ht="12.75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0" t="e">
        <f>#REF!</f>
        <v>#REF!</v>
      </c>
      <c r="K224" s="31" t="e">
        <f>#REF!</f>
        <v>#REF!</v>
      </c>
      <c r="L224" s="30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1"/>
    </row>
    <row r="225" spans="4:24" ht="12.75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0" t="e">
        <f>#REF!</f>
        <v>#REF!</v>
      </c>
      <c r="K225" s="31" t="e">
        <f>#REF!</f>
        <v>#REF!</v>
      </c>
      <c r="L225" s="30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1"/>
    </row>
    <row r="226" spans="4:24" ht="12.75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0" t="e">
        <f>#REF!</f>
        <v>#REF!</v>
      </c>
      <c r="K226" s="31" t="e">
        <f>#REF!</f>
        <v>#REF!</v>
      </c>
      <c r="L226" s="30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1"/>
    </row>
    <row r="227" spans="4:24" ht="12.75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0" t="e">
        <f>#REF!</f>
        <v>#REF!</v>
      </c>
      <c r="K227" s="31" t="e">
        <f>#REF!</f>
        <v>#REF!</v>
      </c>
      <c r="L227" s="30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1"/>
    </row>
    <row r="228" spans="4:24" ht="12.75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0" t="e">
        <f>#REF!</f>
        <v>#REF!</v>
      </c>
      <c r="K228" s="31" t="e">
        <f>#REF!</f>
        <v>#REF!</v>
      </c>
      <c r="L228" s="30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1"/>
    </row>
    <row r="229" spans="4:24" ht="12.75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0" t="e">
        <f>#REF!</f>
        <v>#REF!</v>
      </c>
      <c r="K229" s="31" t="e">
        <f>#REF!</f>
        <v>#REF!</v>
      </c>
      <c r="L229" s="30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1"/>
    </row>
    <row r="230" spans="4:24" ht="12.75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0" t="e">
        <f>#REF!</f>
        <v>#REF!</v>
      </c>
      <c r="K230" s="31" t="e">
        <f>#REF!</f>
        <v>#REF!</v>
      </c>
      <c r="L230" s="30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1"/>
    </row>
    <row r="231" spans="4:24" ht="12.75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0" t="e">
        <f>#REF!</f>
        <v>#REF!</v>
      </c>
      <c r="K231" s="31" t="e">
        <f>#REF!</f>
        <v>#REF!</v>
      </c>
      <c r="L231" s="30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1"/>
    </row>
    <row r="232" spans="4:24" ht="12.75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0" t="e">
        <f>#REF!</f>
        <v>#REF!</v>
      </c>
      <c r="K232" s="31" t="e">
        <f>#REF!</f>
        <v>#REF!</v>
      </c>
      <c r="L232" s="30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1"/>
    </row>
    <row r="233" spans="4:24" ht="12.75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0" t="e">
        <f>#REF!</f>
        <v>#REF!</v>
      </c>
      <c r="K233" s="31" t="e">
        <f>#REF!</f>
        <v>#REF!</v>
      </c>
      <c r="L233" s="30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1"/>
    </row>
    <row r="234" spans="4:24" ht="12.75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0" t="e">
        <f>#REF!</f>
        <v>#REF!</v>
      </c>
      <c r="K234" s="31" t="e">
        <f>#REF!</f>
        <v>#REF!</v>
      </c>
      <c r="L234" s="30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1"/>
    </row>
    <row r="235" spans="4:24" ht="12.75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0" t="e">
        <f>#REF!</f>
        <v>#REF!</v>
      </c>
      <c r="K235" s="31" t="e">
        <f>#REF!</f>
        <v>#REF!</v>
      </c>
      <c r="L235" s="30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1"/>
    </row>
    <row r="236" spans="4:24" ht="12.75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0" t="e">
        <f>#REF!</f>
        <v>#REF!</v>
      </c>
      <c r="K236" s="31" t="e">
        <f>#REF!</f>
        <v>#REF!</v>
      </c>
      <c r="L236" s="30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1"/>
    </row>
    <row r="237" spans="4:24" ht="12.75">
      <c r="D237" t="s">
        <v>47</v>
      </c>
      <c r="E237">
        <v>3</v>
      </c>
      <c r="F237" t="e">
        <f>#REF!</f>
        <v>#REF!</v>
      </c>
      <c r="H237" s="1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30" t="e">
        <f>#REF!</f>
        <v>#REF!</v>
      </c>
      <c r="K237" s="31" t="e">
        <f>#REF!</f>
        <v>#REF!</v>
      </c>
      <c r="L237" s="30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1"/>
    </row>
    <row r="238" spans="4:24" ht="12.75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0" t="e">
        <f>#REF!</f>
        <v>#REF!</v>
      </c>
      <c r="K238" s="31" t="e">
        <f>#REF!</f>
        <v>#REF!</v>
      </c>
      <c r="L238" s="30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1"/>
    </row>
    <row r="239" spans="4:24" ht="12.75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0" t="e">
        <f>#REF!</f>
        <v>#REF!</v>
      </c>
      <c r="K239" s="31" t="e">
        <f>#REF!</f>
        <v>#REF!</v>
      </c>
      <c r="L239" s="30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1"/>
    </row>
    <row r="240" spans="4:24" ht="12.75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0" t="e">
        <f>#REF!</f>
        <v>#REF!</v>
      </c>
      <c r="K240" s="31" t="e">
        <f>#REF!</f>
        <v>#REF!</v>
      </c>
      <c r="L240" s="30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1"/>
    </row>
    <row r="241" spans="4:24" ht="12.75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0" t="e">
        <f>#REF!</f>
        <v>#REF!</v>
      </c>
      <c r="K241" s="31" t="e">
        <f>#REF!</f>
        <v>#REF!</v>
      </c>
      <c r="L241" s="30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1"/>
    </row>
    <row r="242" spans="4:24" ht="12.75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0" t="e">
        <f>#REF!</f>
        <v>#REF!</v>
      </c>
      <c r="K242" s="31" t="e">
        <f>#REF!</f>
        <v>#REF!</v>
      </c>
      <c r="L242" s="30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1"/>
    </row>
    <row r="243" spans="4:24" ht="12.75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0" t="e">
        <f>#REF!</f>
        <v>#REF!</v>
      </c>
      <c r="K243" s="31" t="e">
        <f>#REF!</f>
        <v>#REF!</v>
      </c>
      <c r="L243" s="30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1"/>
    </row>
    <row r="244" spans="4:24" ht="12.75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0" t="e">
        <f>#REF!</f>
        <v>#REF!</v>
      </c>
      <c r="K244" s="31" t="e">
        <f>#REF!</f>
        <v>#REF!</v>
      </c>
      <c r="L244" s="30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1"/>
    </row>
    <row r="245" spans="4:24" ht="12.75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0" t="e">
        <f>#REF!</f>
        <v>#REF!</v>
      </c>
      <c r="K245" s="31" t="e">
        <f>#REF!</f>
        <v>#REF!</v>
      </c>
      <c r="L245" s="30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1"/>
    </row>
    <row r="246" spans="4:24" ht="12.75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0" t="e">
        <f>#REF!</f>
        <v>#REF!</v>
      </c>
      <c r="K246" s="31" t="e">
        <f>#REF!</f>
        <v>#REF!</v>
      </c>
      <c r="L246" s="30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1"/>
    </row>
    <row r="247" spans="4:24" ht="12.75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0" t="e">
        <f>#REF!</f>
        <v>#REF!</v>
      </c>
      <c r="K247" s="31" t="e">
        <f>#REF!</f>
        <v>#REF!</v>
      </c>
      <c r="L247" s="30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1"/>
    </row>
    <row r="248" spans="4:24" ht="12.75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0" t="e">
        <f>#REF!</f>
        <v>#REF!</v>
      </c>
      <c r="K248" s="31" t="e">
        <f>#REF!</f>
        <v>#REF!</v>
      </c>
      <c r="L248" s="30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1"/>
    </row>
    <row r="249" spans="4:24" ht="12.75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0" t="e">
        <f>#REF!</f>
        <v>#REF!</v>
      </c>
      <c r="K249" s="31" t="e">
        <f>#REF!</f>
        <v>#REF!</v>
      </c>
      <c r="L249" s="30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1"/>
    </row>
    <row r="250" spans="4:24" ht="12.75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0" t="e">
        <f>#REF!</f>
        <v>#REF!</v>
      </c>
      <c r="K250" s="31" t="e">
        <f>#REF!</f>
        <v>#REF!</v>
      </c>
      <c r="L250" s="30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1"/>
    </row>
    <row r="251" spans="4:24" ht="12.75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0" t="e">
        <f>#REF!</f>
        <v>#REF!</v>
      </c>
      <c r="K251" s="31" t="e">
        <f>#REF!</f>
        <v>#REF!</v>
      </c>
      <c r="L251" s="30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1"/>
    </row>
    <row r="252" spans="4:24" ht="12.75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0" t="e">
        <f>#REF!</f>
        <v>#REF!</v>
      </c>
      <c r="K252" s="31" t="e">
        <f>#REF!</f>
        <v>#REF!</v>
      </c>
      <c r="L252" s="30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1"/>
    </row>
    <row r="253" spans="4:24" ht="12.75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0" t="e">
        <f>#REF!</f>
        <v>#REF!</v>
      </c>
      <c r="K253" s="31" t="e">
        <f>#REF!</f>
        <v>#REF!</v>
      </c>
      <c r="L253" s="30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1"/>
    </row>
    <row r="254" spans="4:24" ht="12.75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0" t="e">
        <f>#REF!</f>
        <v>#REF!</v>
      </c>
      <c r="K254" s="31" t="e">
        <f>#REF!</f>
        <v>#REF!</v>
      </c>
      <c r="L254" s="30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1"/>
    </row>
    <row r="255" spans="4:24" ht="12.75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0" t="e">
        <f>#REF!</f>
        <v>#REF!</v>
      </c>
      <c r="K255" s="31" t="e">
        <f>#REF!</f>
        <v>#REF!</v>
      </c>
      <c r="L255" s="30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1"/>
    </row>
    <row r="256" spans="4:24" ht="12.75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0" t="e">
        <f>#REF!</f>
        <v>#REF!</v>
      </c>
      <c r="K256" s="31" t="e">
        <f>#REF!</f>
        <v>#REF!</v>
      </c>
      <c r="L256" s="30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1"/>
    </row>
    <row r="257" spans="4:24" ht="12.75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0" t="e">
        <f>#REF!</f>
        <v>#REF!</v>
      </c>
      <c r="K257" s="31" t="e">
        <f>#REF!</f>
        <v>#REF!</v>
      </c>
      <c r="L257" s="30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1"/>
    </row>
    <row r="258" spans="4:24" ht="12.75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0" t="e">
        <f>#REF!</f>
        <v>#REF!</v>
      </c>
      <c r="K258" s="31" t="e">
        <f>#REF!</f>
        <v>#REF!</v>
      </c>
      <c r="L258" s="30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1"/>
    </row>
    <row r="259" spans="4:24" ht="12.75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0" t="e">
        <f>#REF!</f>
        <v>#REF!</v>
      </c>
      <c r="K259" s="31" t="e">
        <f>#REF!</f>
        <v>#REF!</v>
      </c>
      <c r="L259" s="30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1"/>
    </row>
    <row r="260" spans="4:24" ht="12.75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0" t="e">
        <f>#REF!</f>
        <v>#REF!</v>
      </c>
      <c r="K260" s="31" t="e">
        <f>#REF!</f>
        <v>#REF!</v>
      </c>
      <c r="L260" s="30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1"/>
    </row>
    <row r="261" spans="4:24" ht="12.75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0" t="e">
        <f>#REF!</f>
        <v>#REF!</v>
      </c>
      <c r="K261" s="31" t="e">
        <f>#REF!</f>
        <v>#REF!</v>
      </c>
      <c r="L261" s="30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1"/>
    </row>
    <row r="262" spans="4:24" ht="12.75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0" t="e">
        <f>#REF!</f>
        <v>#REF!</v>
      </c>
      <c r="K262" s="31" t="e">
        <f>#REF!</f>
        <v>#REF!</v>
      </c>
      <c r="L262" s="30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1"/>
    </row>
    <row r="263" spans="4:24" ht="12.75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0" t="e">
        <f>#REF!</f>
        <v>#REF!</v>
      </c>
      <c r="K263" s="31" t="e">
        <f>#REF!</f>
        <v>#REF!</v>
      </c>
      <c r="L263" s="30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1"/>
    </row>
    <row r="264" spans="4:24" ht="12.75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0" t="e">
        <f>#REF!</f>
        <v>#REF!</v>
      </c>
      <c r="K264" s="31" t="e">
        <f>#REF!</f>
        <v>#REF!</v>
      </c>
      <c r="L264" s="30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1"/>
    </row>
    <row r="265" spans="4:24" ht="12.75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0" t="e">
        <f>#REF!</f>
        <v>#REF!</v>
      </c>
      <c r="K265" s="31" t="e">
        <f>#REF!</f>
        <v>#REF!</v>
      </c>
      <c r="L265" s="30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1"/>
    </row>
    <row r="266" spans="4:24" ht="12.75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0" t="e">
        <f>#REF!</f>
        <v>#REF!</v>
      </c>
      <c r="K266" s="31" t="e">
        <f>#REF!</f>
        <v>#REF!</v>
      </c>
      <c r="L266" s="30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1"/>
    </row>
    <row r="267" spans="4:24" ht="12.75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0" t="e">
        <f>#REF!</f>
        <v>#REF!</v>
      </c>
      <c r="K267" s="31" t="e">
        <f>#REF!</f>
        <v>#REF!</v>
      </c>
      <c r="L267" s="30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1"/>
    </row>
    <row r="268" spans="4:24" ht="12.75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0" t="e">
        <f>#REF!</f>
        <v>#REF!</v>
      </c>
      <c r="K268" s="31" t="e">
        <f>#REF!</f>
        <v>#REF!</v>
      </c>
      <c r="L268" s="30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1"/>
    </row>
    <row r="269" spans="4:24" ht="12.75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0" t="e">
        <f>#REF!</f>
        <v>#REF!</v>
      </c>
      <c r="K269" s="31" t="e">
        <f>#REF!</f>
        <v>#REF!</v>
      </c>
      <c r="L269" s="30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1"/>
    </row>
    <row r="270" spans="4:24" ht="12.75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0" t="e">
        <f>#REF!</f>
        <v>#REF!</v>
      </c>
      <c r="K270" s="31" t="e">
        <f>#REF!</f>
        <v>#REF!</v>
      </c>
      <c r="L270" s="30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1"/>
    </row>
    <row r="271" spans="4:24" ht="12.75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0" t="e">
        <f>#REF!</f>
        <v>#REF!</v>
      </c>
      <c r="K271" s="31" t="e">
        <f>#REF!</f>
        <v>#REF!</v>
      </c>
      <c r="L271" s="30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1"/>
    </row>
    <row r="272" spans="4:24" ht="12.75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0" t="e">
        <f>#REF!</f>
        <v>#REF!</v>
      </c>
      <c r="K272" s="31" t="e">
        <f>#REF!</f>
        <v>#REF!</v>
      </c>
      <c r="L272" s="30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1"/>
    </row>
    <row r="273" spans="4:24" ht="12.75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0" t="e">
        <f>#REF!</f>
        <v>#REF!</v>
      </c>
      <c r="K273" s="31" t="e">
        <f>#REF!</f>
        <v>#REF!</v>
      </c>
      <c r="L273" s="30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1"/>
    </row>
    <row r="274" spans="4:24" ht="12.75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0" t="e">
        <f>#REF!</f>
        <v>#REF!</v>
      </c>
      <c r="K274" s="31" t="e">
        <f>#REF!</f>
        <v>#REF!</v>
      </c>
      <c r="L274" s="30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1"/>
    </row>
    <row r="275" spans="4:24" ht="12.75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0" t="e">
        <f>#REF!</f>
        <v>#REF!</v>
      </c>
      <c r="K275" s="31" t="e">
        <f>#REF!</f>
        <v>#REF!</v>
      </c>
      <c r="L275" s="30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1"/>
    </row>
    <row r="276" spans="4:24" ht="12.75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0" t="e">
        <f>#REF!</f>
        <v>#REF!</v>
      </c>
      <c r="K276" s="31" t="e">
        <f>#REF!</f>
        <v>#REF!</v>
      </c>
      <c r="L276" s="30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1"/>
    </row>
    <row r="277" spans="4:24" ht="12.75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0" t="e">
        <f>#REF!</f>
        <v>#REF!</v>
      </c>
      <c r="K277" s="31" t="e">
        <f>#REF!</f>
        <v>#REF!</v>
      </c>
      <c r="L277" s="30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1"/>
    </row>
    <row r="278" spans="4:24" ht="12.75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0" t="e">
        <f>#REF!</f>
        <v>#REF!</v>
      </c>
      <c r="K278" s="31" t="e">
        <f>#REF!</f>
        <v>#REF!</v>
      </c>
      <c r="L278" s="30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1"/>
    </row>
    <row r="279" spans="4:24" ht="12.75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0" t="e">
        <f>#REF!</f>
        <v>#REF!</v>
      </c>
      <c r="K279" s="31" t="e">
        <f>#REF!</f>
        <v>#REF!</v>
      </c>
      <c r="L279" s="30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1"/>
    </row>
    <row r="280" spans="4:24" ht="12.75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0" t="e">
        <f>#REF!</f>
        <v>#REF!</v>
      </c>
      <c r="K280" s="31" t="e">
        <f>#REF!</f>
        <v>#REF!</v>
      </c>
      <c r="L280" s="30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1"/>
    </row>
    <row r="281" spans="4:24" ht="12.75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0" t="e">
        <f>#REF!</f>
        <v>#REF!</v>
      </c>
      <c r="K281" s="31" t="e">
        <f>#REF!</f>
        <v>#REF!</v>
      </c>
      <c r="L281" s="30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1"/>
    </row>
    <row r="282" spans="4:24" ht="12.75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0" t="e">
        <f>#REF!</f>
        <v>#REF!</v>
      </c>
      <c r="K282" s="31" t="e">
        <f>#REF!</f>
        <v>#REF!</v>
      </c>
      <c r="L282" s="30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1"/>
    </row>
    <row r="283" spans="4:24" ht="12.75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0" t="e">
        <f>#REF!</f>
        <v>#REF!</v>
      </c>
      <c r="K283" s="31" t="e">
        <f>#REF!</f>
        <v>#REF!</v>
      </c>
      <c r="L283" s="30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1"/>
    </row>
    <row r="284" spans="4:24" ht="12.75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0" t="e">
        <f>#REF!</f>
        <v>#REF!</v>
      </c>
      <c r="K284" s="31" t="e">
        <f>#REF!</f>
        <v>#REF!</v>
      </c>
      <c r="L284" s="30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1"/>
    </row>
    <row r="285" spans="4:24" ht="12.75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0" t="e">
        <f>#REF!</f>
        <v>#REF!</v>
      </c>
      <c r="K285" s="31" t="e">
        <f>#REF!</f>
        <v>#REF!</v>
      </c>
      <c r="L285" s="30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1"/>
    </row>
    <row r="286" spans="4:24" ht="12.75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0" t="e">
        <f>#REF!</f>
        <v>#REF!</v>
      </c>
      <c r="K286" s="31" t="e">
        <f>#REF!</f>
        <v>#REF!</v>
      </c>
      <c r="L286" s="30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1"/>
    </row>
    <row r="287" spans="4:24" ht="12.75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0" t="e">
        <f>#REF!</f>
        <v>#REF!</v>
      </c>
      <c r="K287" s="31" t="e">
        <f>#REF!</f>
        <v>#REF!</v>
      </c>
      <c r="L287" s="30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1"/>
    </row>
    <row r="288" spans="4:24" ht="12.75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0" t="e">
        <f>#REF!</f>
        <v>#REF!</v>
      </c>
      <c r="K288" s="31" t="e">
        <f>#REF!</f>
        <v>#REF!</v>
      </c>
      <c r="L288" s="30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1"/>
    </row>
    <row r="289" spans="4:24" ht="12.75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0" t="e">
        <f>#REF!</f>
        <v>#REF!</v>
      </c>
      <c r="K289" s="31" t="e">
        <f>#REF!</f>
        <v>#REF!</v>
      </c>
      <c r="L289" s="30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1"/>
    </row>
    <row r="290" spans="4:24" ht="12.75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0" t="e">
        <f>#REF!</f>
        <v>#REF!</v>
      </c>
      <c r="K290" s="31" t="e">
        <f>#REF!</f>
        <v>#REF!</v>
      </c>
      <c r="L290" s="30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1"/>
    </row>
    <row r="291" spans="4:24" ht="12.75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0" t="e">
        <f>#REF!</f>
        <v>#REF!</v>
      </c>
      <c r="K291" s="31" t="e">
        <f>#REF!</f>
        <v>#REF!</v>
      </c>
      <c r="L291" s="30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1"/>
    </row>
    <row r="292" spans="4:24" ht="12.75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0" t="e">
        <f>#REF!</f>
        <v>#REF!</v>
      </c>
      <c r="K292" s="31" t="e">
        <f>#REF!</f>
        <v>#REF!</v>
      </c>
      <c r="L292" s="30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1"/>
    </row>
    <row r="293" spans="4:24" ht="12.75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0" t="e">
        <f>#REF!</f>
        <v>#REF!</v>
      </c>
      <c r="K293" s="31" t="e">
        <f>#REF!</f>
        <v>#REF!</v>
      </c>
      <c r="L293" s="30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1"/>
    </row>
    <row r="294" spans="4:24" ht="12.75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0" t="e">
        <f>#REF!</f>
        <v>#REF!</v>
      </c>
      <c r="K294" s="31" t="e">
        <f>#REF!</f>
        <v>#REF!</v>
      </c>
      <c r="L294" s="30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1"/>
    </row>
    <row r="295" spans="4:24" ht="12.75">
      <c r="D295" t="s">
        <v>47</v>
      </c>
      <c r="E295">
        <v>3</v>
      </c>
      <c r="F295" t="e">
        <f>#REF!</f>
        <v>#REF!</v>
      </c>
      <c r="H295" s="1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30" t="e">
        <f>#REF!</f>
        <v>#REF!</v>
      </c>
      <c r="K295" s="31" t="e">
        <f>#REF!</f>
        <v>#REF!</v>
      </c>
      <c r="L295" s="30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1"/>
    </row>
    <row r="296" spans="4:24" ht="12.75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0" t="e">
        <f>#REF!</f>
        <v>#REF!</v>
      </c>
      <c r="K296" s="31" t="e">
        <f>#REF!</f>
        <v>#REF!</v>
      </c>
      <c r="L296" s="30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1"/>
    </row>
    <row r="297" spans="4:24" ht="12.75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0" t="e">
        <f>#REF!</f>
        <v>#REF!</v>
      </c>
      <c r="K297" s="31" t="e">
        <f>#REF!</f>
        <v>#REF!</v>
      </c>
      <c r="L297" s="30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1"/>
    </row>
    <row r="298" spans="4:24" ht="12.75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0" t="e">
        <f>#REF!</f>
        <v>#REF!</v>
      </c>
      <c r="K298" s="31" t="e">
        <f>#REF!</f>
        <v>#REF!</v>
      </c>
      <c r="L298" s="30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1"/>
    </row>
    <row r="299" spans="4:24" ht="12.75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0" t="e">
        <f>#REF!</f>
        <v>#REF!</v>
      </c>
      <c r="K299" s="31" t="e">
        <f>#REF!</f>
        <v>#REF!</v>
      </c>
      <c r="L299" s="30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1"/>
    </row>
    <row r="300" spans="4:24" ht="12.75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0" t="e">
        <f>#REF!</f>
        <v>#REF!</v>
      </c>
      <c r="K300" s="31" t="e">
        <f>#REF!</f>
        <v>#REF!</v>
      </c>
      <c r="L300" s="30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1"/>
    </row>
    <row r="301" spans="4:24" ht="12.75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0" t="e">
        <f>#REF!</f>
        <v>#REF!</v>
      </c>
      <c r="K301" s="31" t="e">
        <f>#REF!</f>
        <v>#REF!</v>
      </c>
      <c r="L301" s="30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1"/>
    </row>
    <row r="302" spans="4:24" ht="12.75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0" t="e">
        <f>#REF!</f>
        <v>#REF!</v>
      </c>
      <c r="K302" s="31" t="e">
        <f>#REF!</f>
        <v>#REF!</v>
      </c>
      <c r="L302" s="30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1"/>
    </row>
    <row r="303" spans="4:24" ht="12.75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0" t="e">
        <f>#REF!</f>
        <v>#REF!</v>
      </c>
      <c r="K303" s="31" t="e">
        <f>#REF!</f>
        <v>#REF!</v>
      </c>
      <c r="L303" s="30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1"/>
    </row>
    <row r="304" spans="4:24" ht="12.75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aca="true" t="shared" si="22" ref="H304:H346">J304/100*F304+2*K304/100*F304</f>
        <v>#REF!</v>
      </c>
      <c r="I304" t="e">
        <f aca="true" t="shared" si="23" ref="I304:I347">ABS(ROUND(J304,0)-J304)+ABS(ROUND(K304,0)-K304)</f>
        <v>#REF!</v>
      </c>
      <c r="J304" s="30" t="e">
        <f>#REF!</f>
        <v>#REF!</v>
      </c>
      <c r="K304" s="31" t="e">
        <f>#REF!</f>
        <v>#REF!</v>
      </c>
      <c r="L304" s="30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1"/>
    </row>
    <row r="305" spans="4:24" ht="12.75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0" t="e">
        <f>#REF!</f>
        <v>#REF!</v>
      </c>
      <c r="K305" s="31" t="e">
        <f>#REF!</f>
        <v>#REF!</v>
      </c>
      <c r="L305" s="30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1"/>
    </row>
    <row r="306" spans="4:24" ht="12.75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0" t="e">
        <f>#REF!</f>
        <v>#REF!</v>
      </c>
      <c r="K306" s="31" t="e">
        <f>#REF!</f>
        <v>#REF!</v>
      </c>
      <c r="L306" s="30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1"/>
    </row>
    <row r="307" spans="4:24" ht="12.75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0" t="e">
        <f>#REF!</f>
        <v>#REF!</v>
      </c>
      <c r="K307" s="31" t="e">
        <f>#REF!</f>
        <v>#REF!</v>
      </c>
      <c r="L307" s="30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1"/>
    </row>
    <row r="308" spans="4:24" ht="12.75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0" t="e">
        <f>#REF!</f>
        <v>#REF!</v>
      </c>
      <c r="K308" s="31" t="e">
        <f>#REF!</f>
        <v>#REF!</v>
      </c>
      <c r="L308" s="30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1"/>
    </row>
    <row r="309" spans="4:24" ht="12.75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0" t="e">
        <f>#REF!</f>
        <v>#REF!</v>
      </c>
      <c r="K309" s="31" t="e">
        <f>#REF!</f>
        <v>#REF!</v>
      </c>
      <c r="L309" s="30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1"/>
    </row>
    <row r="310" spans="4:24" ht="12.75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0" t="e">
        <f>#REF!</f>
        <v>#REF!</v>
      </c>
      <c r="K310" s="31" t="e">
        <f>#REF!</f>
        <v>#REF!</v>
      </c>
      <c r="L310" s="30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1"/>
    </row>
    <row r="311" spans="4:24" ht="12.75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0" t="e">
        <f>#REF!</f>
        <v>#REF!</v>
      </c>
      <c r="K311" s="31" t="e">
        <f>#REF!</f>
        <v>#REF!</v>
      </c>
      <c r="L311" s="30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1"/>
    </row>
    <row r="312" spans="4:24" ht="12.75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0" t="e">
        <f>#REF!</f>
        <v>#REF!</v>
      </c>
      <c r="K312" s="31" t="e">
        <f>#REF!</f>
        <v>#REF!</v>
      </c>
      <c r="L312" s="30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1"/>
    </row>
    <row r="313" spans="4:24" ht="12.75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0" t="e">
        <f>#REF!</f>
        <v>#REF!</v>
      </c>
      <c r="K313" s="31" t="e">
        <f>#REF!</f>
        <v>#REF!</v>
      </c>
      <c r="L313" s="30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1"/>
    </row>
    <row r="314" spans="4:24" ht="12.75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0" t="e">
        <f>#REF!</f>
        <v>#REF!</v>
      </c>
      <c r="K314" s="31" t="e">
        <f>#REF!</f>
        <v>#REF!</v>
      </c>
      <c r="L314" s="30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1"/>
    </row>
    <row r="315" spans="4:24" ht="12.75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0" t="e">
        <f>#REF!</f>
        <v>#REF!</v>
      </c>
      <c r="K315" s="31" t="e">
        <f>#REF!</f>
        <v>#REF!</v>
      </c>
      <c r="L315" s="30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1"/>
    </row>
    <row r="316" spans="4:24" ht="12.75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0" t="e">
        <f>#REF!</f>
        <v>#REF!</v>
      </c>
      <c r="K316" s="31" t="e">
        <f>#REF!</f>
        <v>#REF!</v>
      </c>
      <c r="L316" s="30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1"/>
    </row>
    <row r="317" spans="4:24" ht="12.75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0" t="e">
        <f>#REF!</f>
        <v>#REF!</v>
      </c>
      <c r="K317" s="31" t="e">
        <f>#REF!</f>
        <v>#REF!</v>
      </c>
      <c r="L317" s="30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1"/>
    </row>
    <row r="318" spans="4:24" ht="12.75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0" t="e">
        <f>#REF!</f>
        <v>#REF!</v>
      </c>
      <c r="K318" s="31" t="e">
        <f>#REF!</f>
        <v>#REF!</v>
      </c>
      <c r="L318" s="30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1"/>
    </row>
    <row r="319" spans="4:24" ht="12.75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0" t="e">
        <f>#REF!</f>
        <v>#REF!</v>
      </c>
      <c r="K319" s="31" t="e">
        <f>#REF!</f>
        <v>#REF!</v>
      </c>
      <c r="L319" s="30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1"/>
    </row>
    <row r="320" spans="4:24" ht="12.75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0" t="e">
        <f>#REF!</f>
        <v>#REF!</v>
      </c>
      <c r="K320" s="31" t="e">
        <f>#REF!</f>
        <v>#REF!</v>
      </c>
      <c r="L320" s="30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1"/>
    </row>
    <row r="321" spans="4:24" ht="12.75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0" t="e">
        <f>#REF!</f>
        <v>#REF!</v>
      </c>
      <c r="K321" s="31" t="e">
        <f>#REF!</f>
        <v>#REF!</v>
      </c>
      <c r="L321" s="30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1"/>
    </row>
    <row r="322" spans="4:24" ht="12.75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0" t="e">
        <f>#REF!</f>
        <v>#REF!</v>
      </c>
      <c r="K322" s="31" t="e">
        <f>#REF!</f>
        <v>#REF!</v>
      </c>
      <c r="L322" s="30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1"/>
    </row>
    <row r="323" spans="4:24" ht="12.75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0" t="e">
        <f>#REF!</f>
        <v>#REF!</v>
      </c>
      <c r="K323" s="31" t="e">
        <f>#REF!</f>
        <v>#REF!</v>
      </c>
      <c r="L323" s="30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1"/>
    </row>
    <row r="324" spans="4:24" ht="12.75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0" t="e">
        <f>#REF!</f>
        <v>#REF!</v>
      </c>
      <c r="K324" s="31" t="e">
        <f>#REF!</f>
        <v>#REF!</v>
      </c>
      <c r="L324" s="30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1"/>
    </row>
    <row r="325" spans="4:24" ht="12.75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0" t="e">
        <f>#REF!</f>
        <v>#REF!</v>
      </c>
      <c r="K325" s="31" t="e">
        <f>#REF!</f>
        <v>#REF!</v>
      </c>
      <c r="L325" s="30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1"/>
    </row>
    <row r="326" spans="4:24" ht="12.75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0" t="e">
        <f>#REF!</f>
        <v>#REF!</v>
      </c>
      <c r="K326" s="31" t="e">
        <f>#REF!</f>
        <v>#REF!</v>
      </c>
      <c r="L326" s="30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1"/>
    </row>
    <row r="327" spans="4:24" ht="12.75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0" t="e">
        <f>#REF!</f>
        <v>#REF!</v>
      </c>
      <c r="K327" s="31" t="e">
        <f>#REF!</f>
        <v>#REF!</v>
      </c>
      <c r="L327" s="30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1"/>
    </row>
    <row r="328" spans="4:24" ht="12.75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0" t="e">
        <f>#REF!</f>
        <v>#REF!</v>
      </c>
      <c r="K328" s="31" t="e">
        <f>#REF!</f>
        <v>#REF!</v>
      </c>
      <c r="L328" s="30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1"/>
    </row>
    <row r="329" spans="4:24" ht="12.75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0" t="e">
        <f>#REF!</f>
        <v>#REF!</v>
      </c>
      <c r="K329" s="31" t="e">
        <f>#REF!</f>
        <v>#REF!</v>
      </c>
      <c r="L329" s="30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1"/>
    </row>
    <row r="330" spans="4:24" ht="12.75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0" t="e">
        <f>#REF!</f>
        <v>#REF!</v>
      </c>
      <c r="K330" s="31" t="e">
        <f>#REF!</f>
        <v>#REF!</v>
      </c>
      <c r="L330" s="30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1"/>
    </row>
    <row r="331" spans="4:24" ht="12.75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0" t="e">
        <f>#REF!</f>
        <v>#REF!</v>
      </c>
      <c r="K331" s="31" t="e">
        <f>#REF!</f>
        <v>#REF!</v>
      </c>
      <c r="L331" s="30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1"/>
    </row>
    <row r="332" spans="4:24" ht="12.75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0" t="e">
        <f>#REF!</f>
        <v>#REF!</v>
      </c>
      <c r="K332" s="31" t="e">
        <f>#REF!</f>
        <v>#REF!</v>
      </c>
      <c r="L332" s="30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1"/>
    </row>
    <row r="333" spans="4:24" ht="12.75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0" t="e">
        <f>#REF!</f>
        <v>#REF!</v>
      </c>
      <c r="K333" s="31" t="e">
        <f>#REF!</f>
        <v>#REF!</v>
      </c>
      <c r="L333" s="30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1"/>
    </row>
    <row r="334" spans="4:24" ht="12.75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0" t="e">
        <f>#REF!</f>
        <v>#REF!</v>
      </c>
      <c r="K334" s="31" t="e">
        <f>#REF!</f>
        <v>#REF!</v>
      </c>
      <c r="L334" s="30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1"/>
    </row>
    <row r="335" spans="4:24" ht="12.75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0" t="e">
        <f>#REF!</f>
        <v>#REF!</v>
      </c>
      <c r="K335" s="31" t="e">
        <f>#REF!</f>
        <v>#REF!</v>
      </c>
      <c r="L335" s="30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1"/>
    </row>
    <row r="336" spans="4:24" ht="12.75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0" t="e">
        <f>#REF!</f>
        <v>#REF!</v>
      </c>
      <c r="K336" s="31" t="e">
        <f>#REF!</f>
        <v>#REF!</v>
      </c>
      <c r="L336" s="30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1"/>
    </row>
    <row r="337" spans="4:24" ht="12.75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0" t="e">
        <f>#REF!</f>
        <v>#REF!</v>
      </c>
      <c r="K337" s="31" t="e">
        <f>#REF!</f>
        <v>#REF!</v>
      </c>
      <c r="L337" s="30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1"/>
    </row>
    <row r="338" spans="4:24" ht="12.75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0" t="e">
        <f>#REF!</f>
        <v>#REF!</v>
      </c>
      <c r="K338" s="31" t="e">
        <f>#REF!</f>
        <v>#REF!</v>
      </c>
      <c r="L338" s="30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1"/>
    </row>
    <row r="339" spans="4:24" ht="12.75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0" t="e">
        <f>#REF!</f>
        <v>#REF!</v>
      </c>
      <c r="K339" s="31" t="e">
        <f>#REF!</f>
        <v>#REF!</v>
      </c>
      <c r="L339" s="30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1"/>
    </row>
    <row r="340" spans="4:24" ht="12.75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0" t="e">
        <f>#REF!</f>
        <v>#REF!</v>
      </c>
      <c r="K340" s="31" t="e">
        <f>#REF!</f>
        <v>#REF!</v>
      </c>
      <c r="L340" s="30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1"/>
    </row>
    <row r="341" spans="4:24" ht="12.75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0" t="e">
        <f>#REF!</f>
        <v>#REF!</v>
      </c>
      <c r="K341" s="31" t="e">
        <f>#REF!</f>
        <v>#REF!</v>
      </c>
      <c r="L341" s="30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1"/>
    </row>
    <row r="342" spans="4:24" ht="12.75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0" t="e">
        <f>#REF!</f>
        <v>#REF!</v>
      </c>
      <c r="K342" s="31" t="e">
        <f>#REF!</f>
        <v>#REF!</v>
      </c>
      <c r="L342" s="30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1"/>
    </row>
    <row r="343" spans="4:24" ht="12.75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0" t="e">
        <f>#REF!</f>
        <v>#REF!</v>
      </c>
      <c r="K343" s="31" t="e">
        <f>#REF!</f>
        <v>#REF!</v>
      </c>
      <c r="L343" s="30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1"/>
    </row>
    <row r="344" spans="4:24" ht="12.75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0" t="e">
        <f>#REF!</f>
        <v>#REF!</v>
      </c>
      <c r="K344" s="31" t="e">
        <f>#REF!</f>
        <v>#REF!</v>
      </c>
      <c r="L344" s="30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1"/>
    </row>
    <row r="345" spans="4:24" ht="12.75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0" t="e">
        <f>#REF!</f>
        <v>#REF!</v>
      </c>
      <c r="K345" s="31" t="e">
        <f>#REF!</f>
        <v>#REF!</v>
      </c>
      <c r="L345" s="30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1"/>
    </row>
    <row r="346" spans="4:24" ht="12.75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0" t="e">
        <f>#REF!</f>
        <v>#REF!</v>
      </c>
      <c r="K346" s="31" t="e">
        <f>#REF!</f>
        <v>#REF!</v>
      </c>
      <c r="L346" s="30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1"/>
    </row>
    <row r="347" spans="4:24" ht="12.75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aca="true" t="shared" si="24" ref="H347:H392">J347/100*F347+2*K347/100*F347</f>
        <v>#REF!</v>
      </c>
      <c r="I347" t="e">
        <f t="shared" si="23"/>
        <v>#REF!</v>
      </c>
      <c r="J347" s="30" t="e">
        <f>#REF!</f>
        <v>#REF!</v>
      </c>
      <c r="K347" s="31" t="e">
        <f>#REF!</f>
        <v>#REF!</v>
      </c>
      <c r="L347" s="30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1"/>
    </row>
    <row r="348" spans="4:24" ht="12.75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aca="true" t="shared" si="25" ref="I348:I392">ABS(ROUND(J348,0)-J348)+ABS(ROUND(K348,0)-K348)</f>
        <v>#REF!</v>
      </c>
      <c r="J348" s="30" t="e">
        <f>#REF!</f>
        <v>#REF!</v>
      </c>
      <c r="K348" s="31" t="e">
        <f>#REF!</f>
        <v>#REF!</v>
      </c>
      <c r="L348" s="30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1"/>
    </row>
    <row r="349" spans="4:24" ht="12.75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0" t="e">
        <f>#REF!</f>
        <v>#REF!</v>
      </c>
      <c r="K349" s="31" t="e">
        <f>#REF!</f>
        <v>#REF!</v>
      </c>
      <c r="L349" s="30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1"/>
    </row>
    <row r="350" spans="4:24" ht="12.75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0" t="e">
        <f>#REF!</f>
        <v>#REF!</v>
      </c>
      <c r="K350" s="31" t="e">
        <f>#REF!</f>
        <v>#REF!</v>
      </c>
      <c r="L350" s="30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1"/>
    </row>
    <row r="351" spans="4:24" ht="12.75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0" t="e">
        <f>#REF!</f>
        <v>#REF!</v>
      </c>
      <c r="K351" s="31" t="e">
        <f>#REF!</f>
        <v>#REF!</v>
      </c>
      <c r="L351" s="30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1"/>
    </row>
    <row r="352" spans="4:24" ht="12.75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0" t="e">
        <f>#REF!</f>
        <v>#REF!</v>
      </c>
      <c r="K352" s="31" t="e">
        <f>#REF!</f>
        <v>#REF!</v>
      </c>
      <c r="L352" s="30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1"/>
    </row>
    <row r="353" spans="4:24" ht="12.75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0" t="e">
        <f>#REF!</f>
        <v>#REF!</v>
      </c>
      <c r="K353" s="31" t="e">
        <f>#REF!</f>
        <v>#REF!</v>
      </c>
      <c r="L353" s="30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1"/>
    </row>
    <row r="354" spans="4:24" ht="12.75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0" t="e">
        <f>#REF!</f>
        <v>#REF!</v>
      </c>
      <c r="K354" s="31" t="e">
        <f>#REF!</f>
        <v>#REF!</v>
      </c>
      <c r="L354" s="30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1"/>
    </row>
    <row r="355" spans="4:24" ht="12.75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0" t="e">
        <f>#REF!</f>
        <v>#REF!</v>
      </c>
      <c r="K355" s="31" t="e">
        <f>#REF!</f>
        <v>#REF!</v>
      </c>
      <c r="L355" s="30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1"/>
    </row>
    <row r="356" spans="4:24" ht="12.75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0" t="e">
        <f>#REF!</f>
        <v>#REF!</v>
      </c>
      <c r="K356" s="31" t="e">
        <f>#REF!</f>
        <v>#REF!</v>
      </c>
      <c r="L356" s="30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1"/>
    </row>
    <row r="357" spans="4:24" ht="12.75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0" t="e">
        <f>#REF!</f>
        <v>#REF!</v>
      </c>
      <c r="K357" s="31" t="e">
        <f>#REF!</f>
        <v>#REF!</v>
      </c>
      <c r="L357" s="30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1"/>
    </row>
    <row r="358" spans="4:24" ht="12.75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0" t="e">
        <f>#REF!</f>
        <v>#REF!</v>
      </c>
      <c r="K358" s="31" t="e">
        <f>#REF!</f>
        <v>#REF!</v>
      </c>
      <c r="L358" s="30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1"/>
    </row>
    <row r="359" spans="4:24" ht="12.75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0" t="e">
        <f>#REF!</f>
        <v>#REF!</v>
      </c>
      <c r="K359" s="31" t="e">
        <f>#REF!</f>
        <v>#REF!</v>
      </c>
      <c r="L359" s="30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1"/>
    </row>
    <row r="360" spans="4:24" ht="12.75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0" t="e">
        <f>#REF!</f>
        <v>#REF!</v>
      </c>
      <c r="K360" s="31" t="e">
        <f>#REF!</f>
        <v>#REF!</v>
      </c>
      <c r="L360" s="30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1"/>
    </row>
    <row r="361" spans="4:24" ht="12.75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0" t="e">
        <f>#REF!</f>
        <v>#REF!</v>
      </c>
      <c r="K361" s="31" t="e">
        <f>#REF!</f>
        <v>#REF!</v>
      </c>
      <c r="L361" s="30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1"/>
    </row>
    <row r="362" spans="4:24" ht="12.75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0" t="e">
        <f>#REF!</f>
        <v>#REF!</v>
      </c>
      <c r="K362" s="31" t="e">
        <f>#REF!</f>
        <v>#REF!</v>
      </c>
      <c r="L362" s="30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1"/>
    </row>
    <row r="363" spans="4:24" ht="12.75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0" t="e">
        <f>#REF!</f>
        <v>#REF!</v>
      </c>
      <c r="K363" s="31" t="e">
        <f>#REF!</f>
        <v>#REF!</v>
      </c>
      <c r="L363" s="30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1"/>
    </row>
    <row r="364" spans="4:24" ht="12.75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0" t="e">
        <f>#REF!</f>
        <v>#REF!</v>
      </c>
      <c r="K364" s="31" t="e">
        <f>#REF!</f>
        <v>#REF!</v>
      </c>
      <c r="L364" s="30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1"/>
    </row>
    <row r="365" spans="4:24" ht="12.75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0" t="e">
        <f>#REF!</f>
        <v>#REF!</v>
      </c>
      <c r="K365" s="31" t="e">
        <f>#REF!</f>
        <v>#REF!</v>
      </c>
      <c r="L365" s="30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1"/>
    </row>
    <row r="366" spans="4:24" ht="12.75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0" t="e">
        <f>#REF!</f>
        <v>#REF!</v>
      </c>
      <c r="K366" s="31" t="e">
        <f>#REF!</f>
        <v>#REF!</v>
      </c>
      <c r="L366" s="30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1"/>
    </row>
    <row r="367" spans="4:24" ht="12.75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0" t="e">
        <f>#REF!</f>
        <v>#REF!</v>
      </c>
      <c r="K367" s="31" t="e">
        <f>#REF!</f>
        <v>#REF!</v>
      </c>
      <c r="L367" s="30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1"/>
    </row>
    <row r="368" spans="4:24" ht="12.75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0" t="e">
        <f>#REF!</f>
        <v>#REF!</v>
      </c>
      <c r="K368" s="31" t="e">
        <f>#REF!</f>
        <v>#REF!</v>
      </c>
      <c r="L368" s="30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1"/>
    </row>
    <row r="369" spans="4:24" ht="12.75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0" t="e">
        <f>#REF!</f>
        <v>#REF!</v>
      </c>
      <c r="K369" s="31" t="e">
        <f>#REF!</f>
        <v>#REF!</v>
      </c>
      <c r="L369" s="30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1"/>
    </row>
    <row r="370" spans="4:24" ht="12.75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0" t="e">
        <f>#REF!</f>
        <v>#REF!</v>
      </c>
      <c r="K370" s="31" t="e">
        <f>#REF!</f>
        <v>#REF!</v>
      </c>
      <c r="L370" s="30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1"/>
    </row>
    <row r="371" spans="4:24" ht="12.75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0" t="e">
        <f>#REF!</f>
        <v>#REF!</v>
      </c>
      <c r="K371" s="31" t="e">
        <f>#REF!</f>
        <v>#REF!</v>
      </c>
      <c r="L371" s="30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1"/>
    </row>
    <row r="372" spans="4:24" ht="12.75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0" t="e">
        <f>#REF!</f>
        <v>#REF!</v>
      </c>
      <c r="K372" s="31" t="e">
        <f>#REF!</f>
        <v>#REF!</v>
      </c>
      <c r="L372" s="30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1"/>
    </row>
    <row r="373" spans="4:24" ht="12.75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0" t="e">
        <f>#REF!</f>
        <v>#REF!</v>
      </c>
      <c r="K373" s="31" t="e">
        <f>#REF!</f>
        <v>#REF!</v>
      </c>
      <c r="L373" s="30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1"/>
    </row>
    <row r="374" spans="4:24" ht="12.75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0" t="e">
        <f>#REF!</f>
        <v>#REF!</v>
      </c>
      <c r="K374" s="31" t="e">
        <f>#REF!</f>
        <v>#REF!</v>
      </c>
      <c r="L374" s="30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1"/>
    </row>
    <row r="375" spans="4:24" ht="12.75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0" t="e">
        <f>#REF!</f>
        <v>#REF!</v>
      </c>
      <c r="K375" s="31" t="e">
        <f>#REF!</f>
        <v>#REF!</v>
      </c>
      <c r="L375" s="30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1"/>
    </row>
    <row r="376" spans="4:24" ht="12.75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0" t="e">
        <f>#REF!</f>
        <v>#REF!</v>
      </c>
      <c r="K376" s="31" t="e">
        <f>#REF!</f>
        <v>#REF!</v>
      </c>
      <c r="L376" s="30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1"/>
    </row>
    <row r="377" spans="4:24" ht="12.75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0" t="e">
        <f>#REF!</f>
        <v>#REF!</v>
      </c>
      <c r="K377" s="31" t="e">
        <f>#REF!</f>
        <v>#REF!</v>
      </c>
      <c r="L377" s="30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1"/>
    </row>
    <row r="378" spans="4:24" ht="12.75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0" t="e">
        <f>#REF!</f>
        <v>#REF!</v>
      </c>
      <c r="K378" s="31" t="e">
        <f>#REF!</f>
        <v>#REF!</v>
      </c>
      <c r="L378" s="30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1"/>
    </row>
    <row r="379" spans="4:24" ht="12.75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0" t="e">
        <f>#REF!</f>
        <v>#REF!</v>
      </c>
      <c r="K379" s="31" t="e">
        <f>#REF!</f>
        <v>#REF!</v>
      </c>
      <c r="L379" s="30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1"/>
    </row>
    <row r="380" spans="4:24" ht="12.75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0" t="e">
        <f>#REF!</f>
        <v>#REF!</v>
      </c>
      <c r="K380" s="31" t="e">
        <f>#REF!</f>
        <v>#REF!</v>
      </c>
      <c r="L380" s="30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1"/>
    </row>
    <row r="381" spans="4:24" ht="12.75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0" t="e">
        <f>#REF!</f>
        <v>#REF!</v>
      </c>
      <c r="K381" s="31" t="e">
        <f>#REF!</f>
        <v>#REF!</v>
      </c>
      <c r="L381" s="30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1"/>
    </row>
    <row r="382" spans="4:24" ht="12.75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0" t="e">
        <f>#REF!</f>
        <v>#REF!</v>
      </c>
      <c r="K382" s="31" t="e">
        <f>#REF!</f>
        <v>#REF!</v>
      </c>
      <c r="L382" s="30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1"/>
    </row>
    <row r="383" spans="4:24" ht="12.75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0" t="e">
        <f>#REF!</f>
        <v>#REF!</v>
      </c>
      <c r="K383" s="31" t="e">
        <f>#REF!</f>
        <v>#REF!</v>
      </c>
      <c r="L383" s="30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1"/>
    </row>
    <row r="384" spans="4:24" ht="12.75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0" t="e">
        <f>#REF!</f>
        <v>#REF!</v>
      </c>
      <c r="K384" s="31" t="e">
        <f>#REF!</f>
        <v>#REF!</v>
      </c>
      <c r="L384" s="30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1"/>
    </row>
    <row r="385" spans="4:24" ht="12.75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0" t="e">
        <f>#REF!</f>
        <v>#REF!</v>
      </c>
      <c r="K385" s="31" t="e">
        <f>#REF!</f>
        <v>#REF!</v>
      </c>
      <c r="L385" s="30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1"/>
    </row>
    <row r="386" spans="4:24" ht="12.75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0" t="e">
        <f>#REF!</f>
        <v>#REF!</v>
      </c>
      <c r="K386" s="31" t="e">
        <f>#REF!</f>
        <v>#REF!</v>
      </c>
      <c r="L386" s="30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1"/>
    </row>
    <row r="387" spans="4:24" ht="12.75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0" t="e">
        <f>#REF!</f>
        <v>#REF!</v>
      </c>
      <c r="K387" s="31" t="e">
        <f>#REF!</f>
        <v>#REF!</v>
      </c>
      <c r="L387" s="30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1"/>
    </row>
    <row r="388" spans="4:24" ht="12.75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0" t="e">
        <f>#REF!</f>
        <v>#REF!</v>
      </c>
      <c r="K388" s="31" t="e">
        <f>#REF!</f>
        <v>#REF!</v>
      </c>
      <c r="L388" s="30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1"/>
    </row>
    <row r="389" spans="4:24" ht="12.75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0" t="e">
        <f>#REF!</f>
        <v>#REF!</v>
      </c>
      <c r="K389" s="31" t="e">
        <f>#REF!</f>
        <v>#REF!</v>
      </c>
      <c r="L389" s="30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1"/>
    </row>
    <row r="390" spans="4:24" ht="12.75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0" t="e">
        <f>#REF!</f>
        <v>#REF!</v>
      </c>
      <c r="K390" s="31" t="e">
        <f>#REF!</f>
        <v>#REF!</v>
      </c>
      <c r="L390" s="30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1"/>
    </row>
    <row r="391" spans="4:24" ht="12.75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0" t="e">
        <f>#REF!</f>
        <v>#REF!</v>
      </c>
      <c r="K391" s="31" t="e">
        <f>#REF!</f>
        <v>#REF!</v>
      </c>
      <c r="L391" s="30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1"/>
    </row>
    <row r="392" spans="4:24" ht="12.75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0" t="e">
        <f>#REF!</f>
        <v>#REF!</v>
      </c>
      <c r="K392" s="31" t="e">
        <f>#REF!</f>
        <v>#REF!</v>
      </c>
      <c r="L392" s="30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1"/>
    </row>
  </sheetData>
  <sheetProtection password="C79A" sheet="1" objects="1"/>
  <conditionalFormatting sqref="F2:G392">
    <cfRule type="cellIs" priority="1" dxfId="3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1" max="1" width="9.140625" style="35" customWidth="1"/>
    <col min="2" max="2" width="13.00390625" style="35" customWidth="1"/>
    <col min="3" max="6" width="9.140625" style="35" customWidth="1"/>
    <col min="7" max="7" width="15.140625" style="35" customWidth="1"/>
    <col min="8" max="8" width="19.28125" style="35" customWidth="1"/>
    <col min="9" max="9" width="14.421875" style="35" customWidth="1"/>
    <col min="10" max="16384" width="9.140625" style="35" customWidth="1"/>
  </cols>
  <sheetData>
    <row r="1" spans="1:12" ht="15">
      <c r="A1" s="177" t="s">
        <v>111</v>
      </c>
      <c r="B1" s="178"/>
      <c r="C1" s="178"/>
      <c r="D1" s="105"/>
      <c r="E1" s="105"/>
      <c r="F1" s="105"/>
      <c r="G1" s="105"/>
      <c r="H1" s="105"/>
      <c r="I1" s="106"/>
      <c r="J1" s="34"/>
      <c r="K1" s="34"/>
      <c r="L1" s="34"/>
    </row>
    <row r="2" spans="1:12" ht="12.75">
      <c r="A2" s="214" t="s">
        <v>112</v>
      </c>
      <c r="B2" s="215"/>
      <c r="C2" s="215"/>
      <c r="D2" s="216"/>
      <c r="E2" s="97" t="s">
        <v>400</v>
      </c>
      <c r="F2" s="36"/>
      <c r="G2" s="37" t="s">
        <v>113</v>
      </c>
      <c r="H2" s="97" t="s">
        <v>399</v>
      </c>
      <c r="I2" s="107"/>
      <c r="J2" s="34"/>
      <c r="K2" s="34"/>
      <c r="L2" s="34"/>
    </row>
    <row r="3" spans="1:12" ht="12.75">
      <c r="A3" s="108"/>
      <c r="B3" s="38"/>
      <c r="C3" s="38"/>
      <c r="D3" s="38"/>
      <c r="E3" s="39"/>
      <c r="F3" s="39"/>
      <c r="G3" s="38"/>
      <c r="H3" s="38"/>
      <c r="I3" s="109"/>
      <c r="J3" s="34"/>
      <c r="K3" s="34"/>
      <c r="L3" s="34"/>
    </row>
    <row r="4" spans="1:12" ht="15">
      <c r="A4" s="217" t="s">
        <v>388</v>
      </c>
      <c r="B4" s="218"/>
      <c r="C4" s="218"/>
      <c r="D4" s="218"/>
      <c r="E4" s="218"/>
      <c r="F4" s="218"/>
      <c r="G4" s="218"/>
      <c r="H4" s="218"/>
      <c r="I4" s="219"/>
      <c r="J4" s="34"/>
      <c r="K4" s="34"/>
      <c r="L4" s="34"/>
    </row>
    <row r="5" spans="1:12" ht="12.75">
      <c r="A5" s="110"/>
      <c r="B5" s="40"/>
      <c r="C5" s="40"/>
      <c r="D5" s="40"/>
      <c r="E5" s="41"/>
      <c r="F5" s="111"/>
      <c r="G5" s="42"/>
      <c r="H5" s="43"/>
      <c r="I5" s="112"/>
      <c r="J5" s="34"/>
      <c r="K5" s="34"/>
      <c r="L5" s="34"/>
    </row>
    <row r="6" spans="1:12" ht="12.75">
      <c r="A6" s="187" t="s">
        <v>114</v>
      </c>
      <c r="B6" s="188"/>
      <c r="C6" s="179" t="s">
        <v>99</v>
      </c>
      <c r="D6" s="171"/>
      <c r="E6" s="197"/>
      <c r="F6" s="197"/>
      <c r="G6" s="197"/>
      <c r="H6" s="197"/>
      <c r="I6" s="113"/>
      <c r="J6" s="34"/>
      <c r="K6" s="34"/>
      <c r="L6" s="34"/>
    </row>
    <row r="7" spans="1:12" ht="12.75">
      <c r="A7" s="114"/>
      <c r="B7" s="47"/>
      <c r="C7" s="40"/>
      <c r="D7" s="40"/>
      <c r="E7" s="197"/>
      <c r="F7" s="197"/>
      <c r="G7" s="197"/>
      <c r="H7" s="197"/>
      <c r="I7" s="113"/>
      <c r="J7" s="34"/>
      <c r="K7" s="34"/>
      <c r="L7" s="34"/>
    </row>
    <row r="8" spans="1:12" ht="19.5" customHeight="1">
      <c r="A8" s="220" t="s">
        <v>115</v>
      </c>
      <c r="B8" s="221"/>
      <c r="C8" s="179" t="s">
        <v>100</v>
      </c>
      <c r="D8" s="171"/>
      <c r="E8" s="197"/>
      <c r="F8" s="197"/>
      <c r="G8" s="197"/>
      <c r="H8" s="197"/>
      <c r="I8" s="115"/>
      <c r="J8" s="34"/>
      <c r="K8" s="34"/>
      <c r="L8" s="34"/>
    </row>
    <row r="9" spans="1:12" ht="12.75">
      <c r="A9" s="116"/>
      <c r="B9" s="87"/>
      <c r="C9" s="45"/>
      <c r="D9" s="40"/>
      <c r="E9" s="40"/>
      <c r="F9" s="40"/>
      <c r="G9" s="40"/>
      <c r="H9" s="40"/>
      <c r="I9" s="115"/>
      <c r="J9" s="34"/>
      <c r="K9" s="34"/>
      <c r="L9" s="34"/>
    </row>
    <row r="10" spans="1:12" ht="12.75">
      <c r="A10" s="182" t="s">
        <v>116</v>
      </c>
      <c r="B10" s="222"/>
      <c r="C10" s="179" t="s">
        <v>101</v>
      </c>
      <c r="D10" s="171"/>
      <c r="E10" s="40"/>
      <c r="F10" s="40"/>
      <c r="G10" s="40"/>
      <c r="H10" s="40"/>
      <c r="I10" s="115"/>
      <c r="J10" s="34"/>
      <c r="K10" s="34"/>
      <c r="L10" s="34"/>
    </row>
    <row r="11" spans="1:12" ht="12.75">
      <c r="A11" s="223"/>
      <c r="B11" s="222"/>
      <c r="C11" s="40"/>
      <c r="D11" s="40"/>
      <c r="E11" s="40"/>
      <c r="F11" s="40"/>
      <c r="G11" s="40"/>
      <c r="H11" s="40"/>
      <c r="I11" s="115"/>
      <c r="J11" s="34"/>
      <c r="K11" s="34"/>
      <c r="L11" s="34"/>
    </row>
    <row r="12" spans="1:12" ht="12.75">
      <c r="A12" s="187" t="s">
        <v>117</v>
      </c>
      <c r="B12" s="188"/>
      <c r="C12" s="172" t="s">
        <v>397</v>
      </c>
      <c r="D12" s="213"/>
      <c r="E12" s="213"/>
      <c r="F12" s="213"/>
      <c r="G12" s="213"/>
      <c r="H12" s="213"/>
      <c r="I12" s="190"/>
      <c r="J12" s="34"/>
      <c r="K12" s="34"/>
      <c r="L12" s="34"/>
    </row>
    <row r="13" spans="1:12" ht="12.75">
      <c r="A13" s="114"/>
      <c r="B13" s="47"/>
      <c r="C13" s="46"/>
      <c r="D13" s="40"/>
      <c r="E13" s="40"/>
      <c r="F13" s="40"/>
      <c r="G13" s="40"/>
      <c r="H13" s="40"/>
      <c r="I13" s="115"/>
      <c r="J13" s="34"/>
      <c r="K13" s="34"/>
      <c r="L13" s="34"/>
    </row>
    <row r="14" spans="1:12" ht="12.75">
      <c r="A14" s="187" t="s">
        <v>118</v>
      </c>
      <c r="B14" s="188"/>
      <c r="C14" s="211">
        <v>44320</v>
      </c>
      <c r="D14" s="212"/>
      <c r="E14" s="40"/>
      <c r="F14" s="172" t="s">
        <v>102</v>
      </c>
      <c r="G14" s="213"/>
      <c r="H14" s="213"/>
      <c r="I14" s="190"/>
      <c r="J14" s="34"/>
      <c r="K14" s="34"/>
      <c r="L14" s="34"/>
    </row>
    <row r="15" spans="1:12" ht="12.75">
      <c r="A15" s="114"/>
      <c r="B15" s="47"/>
      <c r="C15" s="40"/>
      <c r="D15" s="40"/>
      <c r="E15" s="40"/>
      <c r="F15" s="40"/>
      <c r="G15" s="40"/>
      <c r="H15" s="40"/>
      <c r="I15" s="115"/>
      <c r="J15" s="34"/>
      <c r="K15" s="34"/>
      <c r="L15" s="34"/>
    </row>
    <row r="16" spans="1:12" ht="12.75">
      <c r="A16" s="187" t="s">
        <v>119</v>
      </c>
      <c r="B16" s="188"/>
      <c r="C16" s="172" t="s">
        <v>103</v>
      </c>
      <c r="D16" s="213"/>
      <c r="E16" s="213"/>
      <c r="F16" s="213"/>
      <c r="G16" s="213"/>
      <c r="H16" s="213"/>
      <c r="I16" s="190"/>
      <c r="J16" s="34"/>
      <c r="K16" s="34"/>
      <c r="L16" s="34"/>
    </row>
    <row r="17" spans="1:12" ht="12.75">
      <c r="A17" s="114"/>
      <c r="B17" s="47"/>
      <c r="C17" s="40"/>
      <c r="D17" s="40"/>
      <c r="E17" s="40"/>
      <c r="F17" s="40"/>
      <c r="G17" s="40"/>
      <c r="H17" s="40"/>
      <c r="I17" s="115"/>
      <c r="J17" s="34"/>
      <c r="K17" s="34"/>
      <c r="L17" s="34"/>
    </row>
    <row r="18" spans="1:12" ht="12.75">
      <c r="A18" s="187" t="s">
        <v>120</v>
      </c>
      <c r="B18" s="188"/>
      <c r="C18" s="208" t="s">
        <v>104</v>
      </c>
      <c r="D18" s="209"/>
      <c r="E18" s="209"/>
      <c r="F18" s="209"/>
      <c r="G18" s="209"/>
      <c r="H18" s="209"/>
      <c r="I18" s="210"/>
      <c r="J18" s="34"/>
      <c r="K18" s="34"/>
      <c r="L18" s="34"/>
    </row>
    <row r="19" spans="1:12" ht="12.75">
      <c r="A19" s="114"/>
      <c r="B19" s="47"/>
      <c r="C19" s="46"/>
      <c r="D19" s="40"/>
      <c r="E19" s="40"/>
      <c r="F19" s="40"/>
      <c r="G19" s="40"/>
      <c r="H19" s="40"/>
      <c r="I19" s="115"/>
      <c r="J19" s="34"/>
      <c r="K19" s="34"/>
      <c r="L19" s="34"/>
    </row>
    <row r="20" spans="1:12" ht="12.75">
      <c r="A20" s="187" t="s">
        <v>121</v>
      </c>
      <c r="B20" s="188"/>
      <c r="C20" s="208" t="s">
        <v>105</v>
      </c>
      <c r="D20" s="209"/>
      <c r="E20" s="209"/>
      <c r="F20" s="209"/>
      <c r="G20" s="209"/>
      <c r="H20" s="209"/>
      <c r="I20" s="210"/>
      <c r="J20" s="34"/>
      <c r="K20" s="34"/>
      <c r="L20" s="34"/>
    </row>
    <row r="21" spans="1:12" ht="12.75">
      <c r="A21" s="114"/>
      <c r="B21" s="47"/>
      <c r="C21" s="46"/>
      <c r="D21" s="40"/>
      <c r="E21" s="40"/>
      <c r="F21" s="40"/>
      <c r="G21" s="40"/>
      <c r="H21" s="40"/>
      <c r="I21" s="115"/>
      <c r="J21" s="34"/>
      <c r="K21" s="34"/>
      <c r="L21" s="34"/>
    </row>
    <row r="22" spans="1:12" ht="12.75">
      <c r="A22" s="187" t="s">
        <v>122</v>
      </c>
      <c r="B22" s="188"/>
      <c r="C22" s="98">
        <v>220</v>
      </c>
      <c r="D22" s="172" t="s">
        <v>102</v>
      </c>
      <c r="E22" s="198"/>
      <c r="F22" s="199"/>
      <c r="G22" s="187"/>
      <c r="H22" s="224"/>
      <c r="I22" s="117"/>
      <c r="J22" s="34"/>
      <c r="K22" s="34"/>
      <c r="L22" s="34"/>
    </row>
    <row r="23" spans="1:12" ht="12.75">
      <c r="A23" s="114"/>
      <c r="B23" s="47"/>
      <c r="C23" s="40"/>
      <c r="D23" s="49"/>
      <c r="E23" s="49"/>
      <c r="F23" s="49"/>
      <c r="G23" s="49"/>
      <c r="H23" s="40"/>
      <c r="I23" s="115"/>
      <c r="J23" s="34"/>
      <c r="K23" s="34"/>
      <c r="L23" s="34"/>
    </row>
    <row r="24" spans="1:12" ht="12.75">
      <c r="A24" s="187" t="s">
        <v>123</v>
      </c>
      <c r="B24" s="188"/>
      <c r="C24" s="98">
        <v>3</v>
      </c>
      <c r="D24" s="172" t="s">
        <v>106</v>
      </c>
      <c r="E24" s="198"/>
      <c r="F24" s="198"/>
      <c r="G24" s="199"/>
      <c r="H24" s="118" t="s">
        <v>125</v>
      </c>
      <c r="I24" s="100">
        <v>2313</v>
      </c>
      <c r="J24" s="34"/>
      <c r="K24" s="34"/>
      <c r="L24" s="34"/>
    </row>
    <row r="25" spans="1:12" ht="12.75">
      <c r="A25" s="114"/>
      <c r="B25" s="47"/>
      <c r="C25" s="40"/>
      <c r="D25" s="49"/>
      <c r="E25" s="49"/>
      <c r="F25" s="49"/>
      <c r="G25" s="47"/>
      <c r="H25" s="47" t="s">
        <v>126</v>
      </c>
      <c r="I25" s="119"/>
      <c r="J25" s="34"/>
      <c r="K25" s="34"/>
      <c r="L25" s="34"/>
    </row>
    <row r="26" spans="1:12" ht="12.75">
      <c r="A26" s="187" t="s">
        <v>124</v>
      </c>
      <c r="B26" s="188"/>
      <c r="C26" s="99" t="s">
        <v>396</v>
      </c>
      <c r="D26" s="50"/>
      <c r="E26" s="57"/>
      <c r="F26" s="49"/>
      <c r="G26" s="200" t="s">
        <v>127</v>
      </c>
      <c r="H26" s="188"/>
      <c r="I26" s="101" t="s">
        <v>401</v>
      </c>
      <c r="J26" s="34"/>
      <c r="K26" s="34"/>
      <c r="L26" s="34"/>
    </row>
    <row r="27" spans="1:12" ht="12.75">
      <c r="A27" s="114"/>
      <c r="B27" s="47"/>
      <c r="C27" s="40"/>
      <c r="D27" s="49"/>
      <c r="E27" s="49"/>
      <c r="F27" s="49"/>
      <c r="G27" s="49"/>
      <c r="H27" s="40"/>
      <c r="I27" s="120"/>
      <c r="J27" s="34"/>
      <c r="K27" s="34"/>
      <c r="L27" s="34"/>
    </row>
    <row r="28" spans="1:12" ht="12.75">
      <c r="A28" s="201" t="s">
        <v>128</v>
      </c>
      <c r="B28" s="202"/>
      <c r="C28" s="203"/>
      <c r="D28" s="203"/>
      <c r="E28" s="204" t="s">
        <v>129</v>
      </c>
      <c r="F28" s="205"/>
      <c r="G28" s="205"/>
      <c r="H28" s="206" t="s">
        <v>130</v>
      </c>
      <c r="I28" s="207"/>
      <c r="J28" s="34"/>
      <c r="K28" s="34"/>
      <c r="L28" s="34"/>
    </row>
    <row r="29" spans="1:12" ht="12.75">
      <c r="A29" s="121"/>
      <c r="B29" s="57"/>
      <c r="C29" s="57"/>
      <c r="D29" s="44"/>
      <c r="E29" s="40"/>
      <c r="F29" s="40"/>
      <c r="G29" s="40"/>
      <c r="H29" s="51"/>
      <c r="I29" s="120"/>
      <c r="J29" s="34"/>
      <c r="K29" s="34"/>
      <c r="L29" s="34"/>
    </row>
    <row r="30" spans="1:12" ht="12.75">
      <c r="A30" s="163"/>
      <c r="B30" s="173"/>
      <c r="C30" s="173"/>
      <c r="D30" s="170"/>
      <c r="E30" s="163"/>
      <c r="F30" s="173"/>
      <c r="G30" s="173"/>
      <c r="H30" s="179"/>
      <c r="I30" s="171"/>
      <c r="J30" s="34"/>
      <c r="K30" s="34"/>
      <c r="L30" s="34"/>
    </row>
    <row r="31" spans="1:12" ht="12.75">
      <c r="A31" s="114"/>
      <c r="B31" s="47"/>
      <c r="C31" s="46"/>
      <c r="D31" s="164"/>
      <c r="E31" s="164"/>
      <c r="F31" s="164"/>
      <c r="G31" s="197"/>
      <c r="H31" s="40"/>
      <c r="I31" s="122"/>
      <c r="J31" s="34"/>
      <c r="K31" s="34"/>
      <c r="L31" s="34"/>
    </row>
    <row r="32" spans="1:12" ht="12.75">
      <c r="A32" s="163"/>
      <c r="B32" s="173"/>
      <c r="C32" s="173"/>
      <c r="D32" s="170"/>
      <c r="E32" s="163"/>
      <c r="F32" s="173"/>
      <c r="G32" s="170"/>
      <c r="H32" s="179"/>
      <c r="I32" s="171"/>
      <c r="J32" s="34"/>
      <c r="K32" s="34"/>
      <c r="L32" s="34"/>
    </row>
    <row r="33" spans="1:12" ht="12.75">
      <c r="A33" s="114"/>
      <c r="B33" s="47"/>
      <c r="C33" s="46"/>
      <c r="D33" s="52"/>
      <c r="E33" s="52"/>
      <c r="F33" s="52"/>
      <c r="G33" s="53"/>
      <c r="H33" s="40"/>
      <c r="I33" s="123"/>
      <c r="J33" s="34"/>
      <c r="K33" s="34"/>
      <c r="L33" s="34"/>
    </row>
    <row r="34" spans="1:12" ht="12.75">
      <c r="A34" s="163"/>
      <c r="B34" s="173"/>
      <c r="C34" s="173"/>
      <c r="D34" s="170"/>
      <c r="E34" s="163"/>
      <c r="F34" s="173"/>
      <c r="G34" s="173"/>
      <c r="H34" s="179"/>
      <c r="I34" s="171"/>
      <c r="J34" s="34"/>
      <c r="K34" s="34"/>
      <c r="L34" s="34"/>
    </row>
    <row r="35" spans="1:12" ht="12.75">
      <c r="A35" s="114"/>
      <c r="B35" s="47"/>
      <c r="C35" s="46"/>
      <c r="D35" s="52"/>
      <c r="E35" s="52"/>
      <c r="F35" s="52"/>
      <c r="G35" s="53"/>
      <c r="H35" s="40"/>
      <c r="I35" s="123"/>
      <c r="J35" s="34"/>
      <c r="K35" s="34"/>
      <c r="L35" s="34"/>
    </row>
    <row r="36" spans="1:12" ht="12.75">
      <c r="A36" s="163"/>
      <c r="B36" s="173"/>
      <c r="C36" s="173"/>
      <c r="D36" s="170"/>
      <c r="E36" s="163"/>
      <c r="F36" s="173"/>
      <c r="G36" s="173"/>
      <c r="H36" s="179"/>
      <c r="I36" s="171"/>
      <c r="J36" s="34"/>
      <c r="K36" s="34"/>
      <c r="L36" s="34"/>
    </row>
    <row r="37" spans="1:12" ht="12.75">
      <c r="A37" s="124"/>
      <c r="B37" s="54"/>
      <c r="C37" s="165"/>
      <c r="D37" s="166"/>
      <c r="E37" s="40"/>
      <c r="F37" s="165"/>
      <c r="G37" s="166"/>
      <c r="H37" s="40"/>
      <c r="I37" s="115"/>
      <c r="J37" s="34"/>
      <c r="K37" s="34"/>
      <c r="L37" s="34"/>
    </row>
    <row r="38" spans="1:12" ht="12.75">
      <c r="A38" s="163"/>
      <c r="B38" s="173"/>
      <c r="C38" s="173"/>
      <c r="D38" s="170"/>
      <c r="E38" s="163"/>
      <c r="F38" s="173"/>
      <c r="G38" s="173"/>
      <c r="H38" s="179"/>
      <c r="I38" s="171"/>
      <c r="J38" s="34"/>
      <c r="K38" s="34"/>
      <c r="L38" s="34"/>
    </row>
    <row r="39" spans="1:12" ht="12.75">
      <c r="A39" s="125"/>
      <c r="B39" s="102"/>
      <c r="C39" s="85"/>
      <c r="D39" s="86"/>
      <c r="E39" s="44"/>
      <c r="F39" s="85"/>
      <c r="G39" s="86"/>
      <c r="H39" s="44"/>
      <c r="I39" s="112"/>
      <c r="J39" s="34"/>
      <c r="K39" s="34"/>
      <c r="L39" s="34"/>
    </row>
    <row r="40" spans="1:12" ht="12.75">
      <c r="A40" s="163"/>
      <c r="B40" s="173"/>
      <c r="C40" s="173"/>
      <c r="D40" s="170"/>
      <c r="E40" s="163"/>
      <c r="F40" s="173"/>
      <c r="G40" s="173"/>
      <c r="H40" s="179"/>
      <c r="I40" s="171"/>
      <c r="J40" s="34"/>
      <c r="K40" s="34"/>
      <c r="L40" s="34"/>
    </row>
    <row r="41" spans="1:12" ht="12.75">
      <c r="A41" s="126"/>
      <c r="B41" s="103"/>
      <c r="C41" s="103"/>
      <c r="D41" s="103"/>
      <c r="E41" s="48"/>
      <c r="F41" s="103"/>
      <c r="G41" s="103"/>
      <c r="H41" s="104"/>
      <c r="I41" s="127"/>
      <c r="J41" s="34"/>
      <c r="K41" s="34"/>
      <c r="L41" s="34"/>
    </row>
    <row r="42" spans="1:12" ht="12.75">
      <c r="A42" s="124"/>
      <c r="B42" s="54"/>
      <c r="C42" s="55"/>
      <c r="D42" s="56"/>
      <c r="E42" s="40"/>
      <c r="F42" s="55"/>
      <c r="G42" s="56"/>
      <c r="H42" s="40"/>
      <c r="I42" s="115"/>
      <c r="J42" s="34"/>
      <c r="K42" s="34"/>
      <c r="L42" s="34"/>
    </row>
    <row r="43" spans="1:12" ht="12.75">
      <c r="A43" s="128"/>
      <c r="B43" s="58"/>
      <c r="C43" s="58"/>
      <c r="D43" s="45"/>
      <c r="E43" s="45"/>
      <c r="F43" s="58"/>
      <c r="G43" s="45"/>
      <c r="H43" s="45"/>
      <c r="I43" s="129"/>
      <c r="J43" s="34"/>
      <c r="K43" s="34"/>
      <c r="L43" s="34"/>
    </row>
    <row r="44" spans="1:12" ht="12.75">
      <c r="A44" s="182" t="s">
        <v>131</v>
      </c>
      <c r="B44" s="183"/>
      <c r="C44" s="179"/>
      <c r="D44" s="171"/>
      <c r="E44" s="44"/>
      <c r="F44" s="172"/>
      <c r="G44" s="173"/>
      <c r="H44" s="173"/>
      <c r="I44" s="170"/>
      <c r="J44" s="34"/>
      <c r="K44" s="34"/>
      <c r="L44" s="34"/>
    </row>
    <row r="45" spans="1:12" ht="12.75">
      <c r="A45" s="124"/>
      <c r="B45" s="54"/>
      <c r="C45" s="165"/>
      <c r="D45" s="166"/>
      <c r="E45" s="40"/>
      <c r="F45" s="165"/>
      <c r="G45" s="167"/>
      <c r="H45" s="59"/>
      <c r="I45" s="130"/>
      <c r="J45" s="34"/>
      <c r="K45" s="34"/>
      <c r="L45" s="34"/>
    </row>
    <row r="46" spans="1:12" ht="12.75">
      <c r="A46" s="182" t="s">
        <v>132</v>
      </c>
      <c r="B46" s="183"/>
      <c r="C46" s="172" t="s">
        <v>107</v>
      </c>
      <c r="D46" s="168"/>
      <c r="E46" s="168"/>
      <c r="F46" s="168"/>
      <c r="G46" s="168"/>
      <c r="H46" s="168"/>
      <c r="I46" s="169"/>
      <c r="J46" s="34"/>
      <c r="K46" s="34"/>
      <c r="L46" s="34"/>
    </row>
    <row r="47" spans="1:12" ht="12.75">
      <c r="A47" s="114"/>
      <c r="B47" s="47"/>
      <c r="C47" s="46" t="s">
        <v>133</v>
      </c>
      <c r="D47" s="40"/>
      <c r="E47" s="40"/>
      <c r="F47" s="40"/>
      <c r="G47" s="40"/>
      <c r="H47" s="40"/>
      <c r="I47" s="115"/>
      <c r="J47" s="34"/>
      <c r="K47" s="34"/>
      <c r="L47" s="34"/>
    </row>
    <row r="48" spans="1:12" ht="12.75">
      <c r="A48" s="182" t="s">
        <v>134</v>
      </c>
      <c r="B48" s="183"/>
      <c r="C48" s="189" t="s">
        <v>108</v>
      </c>
      <c r="D48" s="185"/>
      <c r="E48" s="186"/>
      <c r="F48" s="40"/>
      <c r="G48" s="118" t="s">
        <v>135</v>
      </c>
      <c r="H48" s="189" t="s">
        <v>109</v>
      </c>
      <c r="I48" s="186"/>
      <c r="J48" s="34"/>
      <c r="K48" s="34"/>
      <c r="L48" s="34"/>
    </row>
    <row r="49" spans="1:12" ht="12.75">
      <c r="A49" s="114"/>
      <c r="B49" s="47"/>
      <c r="C49" s="46"/>
      <c r="D49" s="40"/>
      <c r="E49" s="40"/>
      <c r="F49" s="40"/>
      <c r="G49" s="40"/>
      <c r="H49" s="40"/>
      <c r="I49" s="115"/>
      <c r="J49" s="34"/>
      <c r="K49" s="34"/>
      <c r="L49" s="34"/>
    </row>
    <row r="50" spans="1:12" ht="12.75">
      <c r="A50" s="182" t="s">
        <v>120</v>
      </c>
      <c r="B50" s="183"/>
      <c r="C50" s="184" t="s">
        <v>110</v>
      </c>
      <c r="D50" s="185"/>
      <c r="E50" s="185"/>
      <c r="F50" s="185"/>
      <c r="G50" s="185"/>
      <c r="H50" s="185"/>
      <c r="I50" s="186"/>
      <c r="J50" s="34"/>
      <c r="K50" s="34"/>
      <c r="L50" s="34"/>
    </row>
    <row r="51" spans="1:12" ht="12.75">
      <c r="A51" s="114"/>
      <c r="B51" s="47"/>
      <c r="C51" s="40"/>
      <c r="D51" s="40"/>
      <c r="E51" s="40"/>
      <c r="F51" s="40"/>
      <c r="G51" s="40"/>
      <c r="H51" s="40"/>
      <c r="I51" s="115"/>
      <c r="J51" s="34"/>
      <c r="K51" s="34"/>
      <c r="L51" s="34"/>
    </row>
    <row r="52" spans="1:12" ht="12.75">
      <c r="A52" s="187" t="s">
        <v>136</v>
      </c>
      <c r="B52" s="188"/>
      <c r="C52" s="189" t="s">
        <v>393</v>
      </c>
      <c r="D52" s="185"/>
      <c r="E52" s="185"/>
      <c r="F52" s="185"/>
      <c r="G52" s="185"/>
      <c r="H52" s="185"/>
      <c r="I52" s="190"/>
      <c r="J52" s="34"/>
      <c r="K52" s="34"/>
      <c r="L52" s="34"/>
    </row>
    <row r="53" spans="1:12" ht="12.75">
      <c r="A53" s="131"/>
      <c r="B53" s="45"/>
      <c r="C53" s="193" t="s">
        <v>137</v>
      </c>
      <c r="D53" s="193"/>
      <c r="E53" s="193"/>
      <c r="F53" s="193"/>
      <c r="G53" s="193"/>
      <c r="H53" s="193"/>
      <c r="I53" s="132"/>
      <c r="J53" s="34"/>
      <c r="K53" s="34"/>
      <c r="L53" s="34"/>
    </row>
    <row r="54" spans="1:12" ht="12.75">
      <c r="A54" s="131"/>
      <c r="B54" s="45"/>
      <c r="C54" s="60"/>
      <c r="D54" s="60"/>
      <c r="E54" s="60"/>
      <c r="F54" s="60"/>
      <c r="G54" s="60"/>
      <c r="H54" s="60"/>
      <c r="I54" s="132"/>
      <c r="J54" s="34"/>
      <c r="K54" s="34"/>
      <c r="L54" s="34"/>
    </row>
    <row r="55" spans="1:12" ht="12.75">
      <c r="A55" s="131"/>
      <c r="B55" s="191" t="s">
        <v>138</v>
      </c>
      <c r="C55" s="192"/>
      <c r="D55" s="192"/>
      <c r="E55" s="192"/>
      <c r="F55" s="73"/>
      <c r="G55" s="73"/>
      <c r="H55" s="74"/>
      <c r="I55" s="133"/>
      <c r="J55" s="34"/>
      <c r="K55" s="34"/>
      <c r="L55" s="34"/>
    </row>
    <row r="56" spans="1:12" ht="12.75">
      <c r="A56" s="131"/>
      <c r="B56" s="174" t="s">
        <v>389</v>
      </c>
      <c r="C56" s="175"/>
      <c r="D56" s="175"/>
      <c r="E56" s="175"/>
      <c r="F56" s="175"/>
      <c r="G56" s="175"/>
      <c r="H56" s="175"/>
      <c r="I56" s="176"/>
      <c r="J56" s="34"/>
      <c r="K56" s="34"/>
      <c r="L56" s="34"/>
    </row>
    <row r="57" spans="1:12" ht="12.75">
      <c r="A57" s="131"/>
      <c r="B57" s="174" t="s">
        <v>390</v>
      </c>
      <c r="C57" s="175"/>
      <c r="D57" s="175"/>
      <c r="E57" s="175"/>
      <c r="F57" s="175"/>
      <c r="G57" s="175"/>
      <c r="H57" s="175"/>
      <c r="I57" s="134"/>
      <c r="J57" s="34"/>
      <c r="K57" s="34"/>
      <c r="L57" s="34"/>
    </row>
    <row r="58" spans="1:12" ht="12.75">
      <c r="A58" s="131"/>
      <c r="B58" s="174" t="s">
        <v>391</v>
      </c>
      <c r="C58" s="175"/>
      <c r="D58" s="175"/>
      <c r="E58" s="175"/>
      <c r="F58" s="175"/>
      <c r="G58" s="175"/>
      <c r="H58" s="175"/>
      <c r="I58" s="176"/>
      <c r="J58" s="34"/>
      <c r="K58" s="34"/>
      <c r="L58" s="34"/>
    </row>
    <row r="59" spans="1:12" ht="12.75">
      <c r="A59" s="131"/>
      <c r="B59" s="174" t="s">
        <v>392</v>
      </c>
      <c r="C59" s="175"/>
      <c r="D59" s="175"/>
      <c r="E59" s="175"/>
      <c r="F59" s="175"/>
      <c r="G59" s="175"/>
      <c r="H59" s="175"/>
      <c r="I59" s="176"/>
      <c r="J59" s="34"/>
      <c r="K59" s="34"/>
      <c r="L59" s="34"/>
    </row>
    <row r="60" spans="1:12" ht="12.75">
      <c r="A60" s="131"/>
      <c r="B60" s="75"/>
      <c r="C60" s="75"/>
      <c r="D60" s="75"/>
      <c r="E60" s="75"/>
      <c r="F60" s="75"/>
      <c r="G60" s="75"/>
      <c r="H60" s="96"/>
      <c r="I60" s="135"/>
      <c r="J60" s="34"/>
      <c r="K60" s="34"/>
      <c r="L60" s="34"/>
    </row>
    <row r="61" spans="1:12" ht="12.75">
      <c r="A61" s="131"/>
      <c r="B61" s="45"/>
      <c r="C61" s="60"/>
      <c r="D61" s="60"/>
      <c r="E61" s="60"/>
      <c r="F61" s="60"/>
      <c r="G61" s="60"/>
      <c r="H61" s="60"/>
      <c r="I61" s="132"/>
      <c r="J61" s="34"/>
      <c r="K61" s="34"/>
      <c r="L61" s="34"/>
    </row>
    <row r="62" spans="1:12" ht="13.5" thickBot="1">
      <c r="A62" s="136" t="s">
        <v>96</v>
      </c>
      <c r="B62" s="40"/>
      <c r="C62" s="40"/>
      <c r="D62" s="40"/>
      <c r="E62" s="40"/>
      <c r="F62" s="40"/>
      <c r="G62" s="61"/>
      <c r="H62" s="62"/>
      <c r="I62" s="137"/>
      <c r="J62" s="34"/>
      <c r="K62" s="34"/>
      <c r="L62" s="34"/>
    </row>
    <row r="63" spans="1:12" ht="12.75">
      <c r="A63" s="110"/>
      <c r="B63" s="40"/>
      <c r="C63" s="40"/>
      <c r="D63" s="40"/>
      <c r="E63" s="45" t="s">
        <v>139</v>
      </c>
      <c r="F63" s="57"/>
      <c r="G63" s="194" t="s">
        <v>140</v>
      </c>
      <c r="H63" s="195"/>
      <c r="I63" s="196"/>
      <c r="J63" s="34"/>
      <c r="K63" s="34"/>
      <c r="L63" s="34"/>
    </row>
    <row r="64" spans="1:12" ht="12.75">
      <c r="A64" s="138"/>
      <c r="B64" s="139"/>
      <c r="C64" s="140"/>
      <c r="D64" s="140"/>
      <c r="E64" s="140"/>
      <c r="F64" s="140"/>
      <c r="G64" s="180"/>
      <c r="H64" s="181"/>
      <c r="I64" s="141"/>
      <c r="J64" s="34"/>
      <c r="K64" s="34"/>
      <c r="L64" s="34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A10:B11"/>
    <mergeCell ref="C10:D10"/>
    <mergeCell ref="A22:B22"/>
    <mergeCell ref="D22:F22"/>
    <mergeCell ref="G22:H22"/>
    <mergeCell ref="A12:B12"/>
    <mergeCell ref="C12:I12"/>
    <mergeCell ref="A14:B14"/>
    <mergeCell ref="A2:D2"/>
    <mergeCell ref="A4:I4"/>
    <mergeCell ref="A6:B6"/>
    <mergeCell ref="C6:D6"/>
    <mergeCell ref="E6:H8"/>
    <mergeCell ref="A8:B8"/>
    <mergeCell ref="C8:D8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@petrokemija.hr"/>
    <hyperlink ref="C20" r:id="rId2" display="www.petrokemija.hr"/>
    <hyperlink ref="C50" r:id="rId3" display="marina.maric@petrokem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2.75"/>
  <cols>
    <col min="8" max="8" width="7.57421875" style="0" customWidth="1"/>
    <col min="9" max="9" width="6.8515625" style="0" customWidth="1"/>
    <col min="10" max="10" width="11.7109375" style="0" customWidth="1"/>
    <col min="11" max="11" width="12.7109375" style="0" customWidth="1"/>
  </cols>
  <sheetData>
    <row r="1" spans="1:11" ht="18" customHeight="1">
      <c r="A1" s="225" t="s">
        <v>279</v>
      </c>
      <c r="B1" s="226"/>
      <c r="C1" s="226"/>
      <c r="D1" s="226"/>
      <c r="E1" s="226"/>
      <c r="F1" s="226"/>
      <c r="G1" s="226"/>
      <c r="H1" s="226"/>
      <c r="I1" s="226"/>
      <c r="J1" s="226"/>
      <c r="K1" s="227"/>
    </row>
    <row r="2" spans="1:11" ht="12.75">
      <c r="A2" s="229" t="s">
        <v>402</v>
      </c>
      <c r="B2" s="230"/>
      <c r="C2" s="230"/>
      <c r="D2" s="230"/>
      <c r="E2" s="230"/>
      <c r="F2" s="230"/>
      <c r="G2" s="230"/>
      <c r="H2" s="230"/>
      <c r="I2" s="230"/>
      <c r="J2" s="230"/>
      <c r="K2" s="228"/>
    </row>
    <row r="3" spans="1:11" ht="12.7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ht="12.75">
      <c r="A4" s="241" t="s">
        <v>398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1.75" thickBot="1">
      <c r="A5" s="244" t="s">
        <v>284</v>
      </c>
      <c r="B5" s="245"/>
      <c r="C5" s="245"/>
      <c r="D5" s="245"/>
      <c r="E5" s="245"/>
      <c r="F5" s="245"/>
      <c r="G5" s="245"/>
      <c r="H5" s="246"/>
      <c r="I5" s="142" t="s">
        <v>281</v>
      </c>
      <c r="J5" s="143" t="s">
        <v>395</v>
      </c>
      <c r="K5" s="144" t="s">
        <v>394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146">
        <v>2</v>
      </c>
      <c r="J6" s="145">
        <v>3</v>
      </c>
      <c r="K6" s="145">
        <v>4</v>
      </c>
    </row>
    <row r="7" spans="1:11" ht="12.75">
      <c r="A7" s="248"/>
      <c r="B7" s="249"/>
      <c r="C7" s="249"/>
      <c r="D7" s="249"/>
      <c r="E7" s="249"/>
      <c r="F7" s="249"/>
      <c r="G7" s="249"/>
      <c r="H7" s="249"/>
      <c r="I7" s="249"/>
      <c r="J7" s="249"/>
      <c r="K7" s="250"/>
    </row>
    <row r="8" spans="1:11" ht="12.75">
      <c r="A8" s="232" t="s">
        <v>285</v>
      </c>
      <c r="B8" s="233"/>
      <c r="C8" s="233"/>
      <c r="D8" s="233"/>
      <c r="E8" s="233"/>
      <c r="F8" s="233"/>
      <c r="G8" s="233"/>
      <c r="H8" s="234"/>
      <c r="I8" s="6">
        <v>1</v>
      </c>
      <c r="J8" s="23"/>
      <c r="K8" s="23"/>
    </row>
    <row r="9" spans="1:11" ht="12.75">
      <c r="A9" s="235" t="s">
        <v>286</v>
      </c>
      <c r="B9" s="236"/>
      <c r="C9" s="236"/>
      <c r="D9" s="236"/>
      <c r="E9" s="236"/>
      <c r="F9" s="236"/>
      <c r="G9" s="236"/>
      <c r="H9" s="237"/>
      <c r="I9" s="4">
        <v>2</v>
      </c>
      <c r="J9" s="89">
        <f>J10+J17+J27+J36+J40</f>
        <v>761842755</v>
      </c>
      <c r="K9" s="89">
        <f>K10+K17+K27+K36+K40</f>
        <v>753033869</v>
      </c>
    </row>
    <row r="10" spans="1:11" ht="12.75">
      <c r="A10" s="238" t="s">
        <v>287</v>
      </c>
      <c r="B10" s="239"/>
      <c r="C10" s="239"/>
      <c r="D10" s="239"/>
      <c r="E10" s="239"/>
      <c r="F10" s="239"/>
      <c r="G10" s="239"/>
      <c r="H10" s="240"/>
      <c r="I10" s="4">
        <v>3</v>
      </c>
      <c r="J10" s="89">
        <f>SUM(J11:J16)</f>
        <v>7671130</v>
      </c>
      <c r="K10" s="89">
        <f>SUM(K11:K16)</f>
        <v>7702268</v>
      </c>
    </row>
    <row r="11" spans="1:11" ht="12.75">
      <c r="A11" s="238" t="s">
        <v>288</v>
      </c>
      <c r="B11" s="239"/>
      <c r="C11" s="239"/>
      <c r="D11" s="239"/>
      <c r="E11" s="239"/>
      <c r="F11" s="239"/>
      <c r="G11" s="239"/>
      <c r="H11" s="240"/>
      <c r="I11" s="4">
        <v>4</v>
      </c>
      <c r="J11" s="24"/>
      <c r="K11" s="24"/>
    </row>
    <row r="12" spans="1:11" ht="12.75">
      <c r="A12" s="238" t="s">
        <v>289</v>
      </c>
      <c r="B12" s="239"/>
      <c r="C12" s="239"/>
      <c r="D12" s="239"/>
      <c r="E12" s="239"/>
      <c r="F12" s="239"/>
      <c r="G12" s="239"/>
      <c r="H12" s="240"/>
      <c r="I12" s="4">
        <v>5</v>
      </c>
      <c r="J12" s="24">
        <v>5696483</v>
      </c>
      <c r="K12" s="24">
        <v>5465620</v>
      </c>
    </row>
    <row r="13" spans="1:11" ht="12.75">
      <c r="A13" s="238" t="s">
        <v>34</v>
      </c>
      <c r="B13" s="239"/>
      <c r="C13" s="239"/>
      <c r="D13" s="239"/>
      <c r="E13" s="239"/>
      <c r="F13" s="239"/>
      <c r="G13" s="239"/>
      <c r="H13" s="240"/>
      <c r="I13" s="4">
        <v>6</v>
      </c>
      <c r="J13" s="24"/>
      <c r="K13" s="24"/>
    </row>
    <row r="14" spans="1:11" ht="12.75">
      <c r="A14" s="238" t="s">
        <v>290</v>
      </c>
      <c r="B14" s="239"/>
      <c r="C14" s="239"/>
      <c r="D14" s="239"/>
      <c r="E14" s="239"/>
      <c r="F14" s="239"/>
      <c r="G14" s="239"/>
      <c r="H14" s="240"/>
      <c r="I14" s="4">
        <v>7</v>
      </c>
      <c r="J14" s="24"/>
      <c r="K14" s="24"/>
    </row>
    <row r="15" spans="1:11" ht="12.75">
      <c r="A15" s="238" t="s">
        <v>291</v>
      </c>
      <c r="B15" s="239"/>
      <c r="C15" s="239"/>
      <c r="D15" s="239"/>
      <c r="E15" s="239"/>
      <c r="F15" s="239"/>
      <c r="G15" s="239"/>
      <c r="H15" s="240"/>
      <c r="I15" s="4">
        <v>8</v>
      </c>
      <c r="J15" s="24">
        <v>1974647</v>
      </c>
      <c r="K15" s="24">
        <v>2236648</v>
      </c>
    </row>
    <row r="16" spans="1:11" ht="12.75">
      <c r="A16" s="238" t="s">
        <v>292</v>
      </c>
      <c r="B16" s="239"/>
      <c r="C16" s="239"/>
      <c r="D16" s="239"/>
      <c r="E16" s="239"/>
      <c r="F16" s="239"/>
      <c r="G16" s="239"/>
      <c r="H16" s="240"/>
      <c r="I16" s="4">
        <v>9</v>
      </c>
      <c r="J16" s="24"/>
      <c r="K16" s="24"/>
    </row>
    <row r="17" spans="1:11" ht="12.75">
      <c r="A17" s="238" t="s">
        <v>293</v>
      </c>
      <c r="B17" s="239"/>
      <c r="C17" s="239"/>
      <c r="D17" s="239"/>
      <c r="E17" s="239"/>
      <c r="F17" s="239"/>
      <c r="G17" s="239"/>
      <c r="H17" s="240"/>
      <c r="I17" s="4">
        <v>10</v>
      </c>
      <c r="J17" s="89">
        <f>SUM(J18:J26)</f>
        <v>739879901</v>
      </c>
      <c r="K17" s="89">
        <f>SUM(K18:K26)</f>
        <v>729665729</v>
      </c>
    </row>
    <row r="18" spans="1:11" ht="12.75">
      <c r="A18" s="238" t="s">
        <v>294</v>
      </c>
      <c r="B18" s="239"/>
      <c r="C18" s="239"/>
      <c r="D18" s="239"/>
      <c r="E18" s="239"/>
      <c r="F18" s="239"/>
      <c r="G18" s="239"/>
      <c r="H18" s="240"/>
      <c r="I18" s="4">
        <v>11</v>
      </c>
      <c r="J18" s="24">
        <v>49411757</v>
      </c>
      <c r="K18" s="24">
        <v>49482153</v>
      </c>
    </row>
    <row r="19" spans="1:11" ht="12.75">
      <c r="A19" s="238" t="s">
        <v>295</v>
      </c>
      <c r="B19" s="239"/>
      <c r="C19" s="239"/>
      <c r="D19" s="239"/>
      <c r="E19" s="239"/>
      <c r="F19" s="239"/>
      <c r="G19" s="239"/>
      <c r="H19" s="240"/>
      <c r="I19" s="4">
        <v>12</v>
      </c>
      <c r="J19" s="24">
        <v>305696063</v>
      </c>
      <c r="K19" s="24">
        <v>301146705</v>
      </c>
    </row>
    <row r="20" spans="1:11" ht="12.75">
      <c r="A20" s="238" t="s">
        <v>296</v>
      </c>
      <c r="B20" s="239"/>
      <c r="C20" s="239"/>
      <c r="D20" s="239"/>
      <c r="E20" s="239"/>
      <c r="F20" s="239"/>
      <c r="G20" s="239"/>
      <c r="H20" s="240"/>
      <c r="I20" s="4">
        <v>13</v>
      </c>
      <c r="J20" s="24">
        <v>354712044</v>
      </c>
      <c r="K20" s="24">
        <v>342669822</v>
      </c>
    </row>
    <row r="21" spans="1:11" ht="12.75">
      <c r="A21" s="238" t="s">
        <v>297</v>
      </c>
      <c r="B21" s="239"/>
      <c r="C21" s="239"/>
      <c r="D21" s="239"/>
      <c r="E21" s="239"/>
      <c r="F21" s="239"/>
      <c r="G21" s="239"/>
      <c r="H21" s="240"/>
      <c r="I21" s="4">
        <v>14</v>
      </c>
      <c r="J21" s="24">
        <v>12656327</v>
      </c>
      <c r="K21" s="24">
        <v>13668899</v>
      </c>
    </row>
    <row r="22" spans="1:11" ht="12.75">
      <c r="A22" s="238" t="s">
        <v>298</v>
      </c>
      <c r="B22" s="239"/>
      <c r="C22" s="239"/>
      <c r="D22" s="239"/>
      <c r="E22" s="239"/>
      <c r="F22" s="239"/>
      <c r="G22" s="239"/>
      <c r="H22" s="240"/>
      <c r="I22" s="4">
        <v>15</v>
      </c>
      <c r="J22" s="24"/>
      <c r="K22" s="24"/>
    </row>
    <row r="23" spans="1:11" ht="12.75">
      <c r="A23" s="238" t="s">
        <v>299</v>
      </c>
      <c r="B23" s="239"/>
      <c r="C23" s="239"/>
      <c r="D23" s="239"/>
      <c r="E23" s="239"/>
      <c r="F23" s="239"/>
      <c r="G23" s="239"/>
      <c r="H23" s="240"/>
      <c r="I23" s="4">
        <v>16</v>
      </c>
      <c r="J23" s="24">
        <v>3081885</v>
      </c>
      <c r="K23" s="24">
        <v>3825692</v>
      </c>
    </row>
    <row r="24" spans="1:11" ht="12.75">
      <c r="A24" s="238" t="s">
        <v>300</v>
      </c>
      <c r="B24" s="239"/>
      <c r="C24" s="239"/>
      <c r="D24" s="239"/>
      <c r="E24" s="239"/>
      <c r="F24" s="239"/>
      <c r="G24" s="239"/>
      <c r="H24" s="240"/>
      <c r="I24" s="4">
        <v>17</v>
      </c>
      <c r="J24" s="24">
        <v>13828060</v>
      </c>
      <c r="K24" s="24">
        <v>18377223</v>
      </c>
    </row>
    <row r="25" spans="1:11" ht="12.75">
      <c r="A25" s="238" t="s">
        <v>301</v>
      </c>
      <c r="B25" s="239"/>
      <c r="C25" s="239"/>
      <c r="D25" s="239"/>
      <c r="E25" s="239"/>
      <c r="F25" s="239"/>
      <c r="G25" s="239"/>
      <c r="H25" s="240"/>
      <c r="I25" s="4">
        <v>18</v>
      </c>
      <c r="J25" s="24">
        <v>493765</v>
      </c>
      <c r="K25" s="24">
        <v>495235</v>
      </c>
    </row>
    <row r="26" spans="1:11" ht="12.75">
      <c r="A26" s="238" t="s">
        <v>302</v>
      </c>
      <c r="B26" s="239"/>
      <c r="C26" s="239"/>
      <c r="D26" s="239"/>
      <c r="E26" s="239"/>
      <c r="F26" s="239"/>
      <c r="G26" s="239"/>
      <c r="H26" s="240"/>
      <c r="I26" s="4">
        <v>19</v>
      </c>
      <c r="J26" s="24"/>
      <c r="K26" s="24"/>
    </row>
    <row r="27" spans="1:11" ht="12.75">
      <c r="A27" s="238" t="s">
        <v>303</v>
      </c>
      <c r="B27" s="239"/>
      <c r="C27" s="239"/>
      <c r="D27" s="239"/>
      <c r="E27" s="239"/>
      <c r="F27" s="239"/>
      <c r="G27" s="239"/>
      <c r="H27" s="240"/>
      <c r="I27" s="4">
        <v>20</v>
      </c>
      <c r="J27" s="89">
        <f>SUM(J28:J35)</f>
        <v>14291724</v>
      </c>
      <c r="K27" s="89">
        <f>SUM(K28:K35)</f>
        <v>15650784</v>
      </c>
    </row>
    <row r="28" spans="1:11" ht="12.75">
      <c r="A28" s="238" t="s">
        <v>304</v>
      </c>
      <c r="B28" s="239"/>
      <c r="C28" s="239"/>
      <c r="D28" s="239"/>
      <c r="E28" s="239"/>
      <c r="F28" s="239"/>
      <c r="G28" s="239"/>
      <c r="H28" s="240"/>
      <c r="I28" s="4">
        <v>21</v>
      </c>
      <c r="J28" s="24"/>
      <c r="K28" s="24"/>
    </row>
    <row r="29" spans="1:11" ht="12.75">
      <c r="A29" s="238" t="s">
        <v>305</v>
      </c>
      <c r="B29" s="239"/>
      <c r="C29" s="239"/>
      <c r="D29" s="239"/>
      <c r="E29" s="239"/>
      <c r="F29" s="239"/>
      <c r="G29" s="239"/>
      <c r="H29" s="240"/>
      <c r="I29" s="4">
        <v>22</v>
      </c>
      <c r="J29" s="24"/>
      <c r="K29" s="24"/>
    </row>
    <row r="30" spans="1:11" ht="12.75">
      <c r="A30" s="238" t="s">
        <v>306</v>
      </c>
      <c r="B30" s="239"/>
      <c r="C30" s="239"/>
      <c r="D30" s="239"/>
      <c r="E30" s="239"/>
      <c r="F30" s="239"/>
      <c r="G30" s="239"/>
      <c r="H30" s="240"/>
      <c r="I30" s="4">
        <v>23</v>
      </c>
      <c r="J30" s="24">
        <v>10766762</v>
      </c>
      <c r="K30" s="24">
        <v>12125822</v>
      </c>
    </row>
    <row r="31" spans="1:11" ht="12.75">
      <c r="A31" s="238" t="s">
        <v>307</v>
      </c>
      <c r="B31" s="239"/>
      <c r="C31" s="239"/>
      <c r="D31" s="239"/>
      <c r="E31" s="239"/>
      <c r="F31" s="239"/>
      <c r="G31" s="239"/>
      <c r="H31" s="240"/>
      <c r="I31" s="4">
        <v>24</v>
      </c>
      <c r="J31" s="24"/>
      <c r="K31" s="24"/>
    </row>
    <row r="32" spans="1:11" ht="12.75">
      <c r="A32" s="238" t="s">
        <v>308</v>
      </c>
      <c r="B32" s="239"/>
      <c r="C32" s="239"/>
      <c r="D32" s="239"/>
      <c r="E32" s="239"/>
      <c r="F32" s="239"/>
      <c r="G32" s="239"/>
      <c r="H32" s="240"/>
      <c r="I32" s="4">
        <v>25</v>
      </c>
      <c r="J32" s="24"/>
      <c r="K32" s="24"/>
    </row>
    <row r="33" spans="1:11" ht="12.75">
      <c r="A33" s="238" t="s">
        <v>365</v>
      </c>
      <c r="B33" s="239"/>
      <c r="C33" s="239"/>
      <c r="D33" s="239"/>
      <c r="E33" s="239"/>
      <c r="F33" s="239"/>
      <c r="G33" s="239"/>
      <c r="H33" s="240"/>
      <c r="I33" s="4">
        <v>26</v>
      </c>
      <c r="J33" s="24"/>
      <c r="K33" s="24"/>
    </row>
    <row r="34" spans="1:11" ht="12.75">
      <c r="A34" s="238" t="s">
        <v>310</v>
      </c>
      <c r="B34" s="239"/>
      <c r="C34" s="239"/>
      <c r="D34" s="239"/>
      <c r="E34" s="239"/>
      <c r="F34" s="239"/>
      <c r="G34" s="239"/>
      <c r="H34" s="240"/>
      <c r="I34" s="4">
        <v>27</v>
      </c>
      <c r="J34" s="24"/>
      <c r="K34" s="24"/>
    </row>
    <row r="35" spans="1:11" ht="12.75">
      <c r="A35" s="238" t="s">
        <v>311</v>
      </c>
      <c r="B35" s="239"/>
      <c r="C35" s="239"/>
      <c r="D35" s="239"/>
      <c r="E35" s="239"/>
      <c r="F35" s="239"/>
      <c r="G35" s="239"/>
      <c r="H35" s="240"/>
      <c r="I35" s="4">
        <v>28</v>
      </c>
      <c r="J35" s="24">
        <v>3524962</v>
      </c>
      <c r="K35" s="24">
        <v>3524962</v>
      </c>
    </row>
    <row r="36" spans="1:11" ht="12.75">
      <c r="A36" s="238" t="s">
        <v>312</v>
      </c>
      <c r="B36" s="239"/>
      <c r="C36" s="239"/>
      <c r="D36" s="239"/>
      <c r="E36" s="239"/>
      <c r="F36" s="239"/>
      <c r="G36" s="239"/>
      <c r="H36" s="240"/>
      <c r="I36" s="4">
        <v>29</v>
      </c>
      <c r="J36" s="89">
        <f>SUM(J37:J39)</f>
        <v>0</v>
      </c>
      <c r="K36" s="89">
        <f>SUM(K37:K39)</f>
        <v>15088</v>
      </c>
    </row>
    <row r="37" spans="1:11" ht="12.75">
      <c r="A37" s="238" t="s">
        <v>313</v>
      </c>
      <c r="B37" s="239"/>
      <c r="C37" s="239"/>
      <c r="D37" s="239"/>
      <c r="E37" s="239"/>
      <c r="F37" s="239"/>
      <c r="G37" s="239"/>
      <c r="H37" s="240"/>
      <c r="I37" s="4">
        <v>30</v>
      </c>
      <c r="J37" s="24"/>
      <c r="K37" s="24"/>
    </row>
    <row r="38" spans="1:11" ht="12.75">
      <c r="A38" s="238" t="s">
        <v>314</v>
      </c>
      <c r="B38" s="239"/>
      <c r="C38" s="239"/>
      <c r="D38" s="239"/>
      <c r="E38" s="239"/>
      <c r="F38" s="239"/>
      <c r="G38" s="239"/>
      <c r="H38" s="240"/>
      <c r="I38" s="4">
        <v>31</v>
      </c>
      <c r="J38" s="24"/>
      <c r="K38" s="24"/>
    </row>
    <row r="39" spans="1:11" ht="12.75">
      <c r="A39" s="238" t="s">
        <v>315</v>
      </c>
      <c r="B39" s="239"/>
      <c r="C39" s="239"/>
      <c r="D39" s="239"/>
      <c r="E39" s="239"/>
      <c r="F39" s="239"/>
      <c r="G39" s="239"/>
      <c r="H39" s="240"/>
      <c r="I39" s="4">
        <v>32</v>
      </c>
      <c r="J39" s="24"/>
      <c r="K39" s="24">
        <v>15088</v>
      </c>
    </row>
    <row r="40" spans="1:11" ht="12.75">
      <c r="A40" s="238" t="s">
        <v>316</v>
      </c>
      <c r="B40" s="239"/>
      <c r="C40" s="239"/>
      <c r="D40" s="239"/>
      <c r="E40" s="239"/>
      <c r="F40" s="239"/>
      <c r="G40" s="239"/>
      <c r="H40" s="240"/>
      <c r="I40" s="4">
        <v>33</v>
      </c>
      <c r="J40" s="24"/>
      <c r="K40" s="24"/>
    </row>
    <row r="41" spans="1:11" ht="12.75">
      <c r="A41" s="235" t="s">
        <v>317</v>
      </c>
      <c r="B41" s="236"/>
      <c r="C41" s="236"/>
      <c r="D41" s="236"/>
      <c r="E41" s="236"/>
      <c r="F41" s="236"/>
      <c r="G41" s="236"/>
      <c r="H41" s="237"/>
      <c r="I41" s="4">
        <v>34</v>
      </c>
      <c r="J41" s="89">
        <f>J42+J50+J57+J65</f>
        <v>878243235</v>
      </c>
      <c r="K41" s="89">
        <f>K42+K50+K57+K65</f>
        <v>967409894</v>
      </c>
    </row>
    <row r="42" spans="1:11" ht="12.75">
      <c r="A42" s="238" t="s">
        <v>318</v>
      </c>
      <c r="B42" s="239"/>
      <c r="C42" s="239"/>
      <c r="D42" s="239"/>
      <c r="E42" s="239"/>
      <c r="F42" s="239"/>
      <c r="G42" s="239"/>
      <c r="H42" s="240"/>
      <c r="I42" s="4">
        <v>35</v>
      </c>
      <c r="J42" s="89">
        <f>SUM(J43:J49)</f>
        <v>653884464</v>
      </c>
      <c r="K42" s="89">
        <f>SUM(K43:K49)</f>
        <v>649353106</v>
      </c>
    </row>
    <row r="43" spans="1:11" ht="12.75">
      <c r="A43" s="238" t="s">
        <v>319</v>
      </c>
      <c r="B43" s="239"/>
      <c r="C43" s="239"/>
      <c r="D43" s="239"/>
      <c r="E43" s="239"/>
      <c r="F43" s="239"/>
      <c r="G43" s="239"/>
      <c r="H43" s="240"/>
      <c r="I43" s="4">
        <v>36</v>
      </c>
      <c r="J43" s="24">
        <v>307619209</v>
      </c>
      <c r="K43" s="24">
        <v>332041183</v>
      </c>
    </row>
    <row r="44" spans="1:11" ht="12.75">
      <c r="A44" s="238" t="s">
        <v>320</v>
      </c>
      <c r="B44" s="239"/>
      <c r="C44" s="239"/>
      <c r="D44" s="239"/>
      <c r="E44" s="239"/>
      <c r="F44" s="239"/>
      <c r="G44" s="239"/>
      <c r="H44" s="240"/>
      <c r="I44" s="4">
        <v>37</v>
      </c>
      <c r="J44" s="24">
        <v>41135157</v>
      </c>
      <c r="K44" s="24">
        <v>39903204</v>
      </c>
    </row>
    <row r="45" spans="1:11" ht="12.75">
      <c r="A45" s="238" t="s">
        <v>321</v>
      </c>
      <c r="B45" s="239"/>
      <c r="C45" s="239"/>
      <c r="D45" s="239"/>
      <c r="E45" s="239"/>
      <c r="F45" s="239"/>
      <c r="G45" s="239"/>
      <c r="H45" s="240"/>
      <c r="I45" s="4">
        <v>38</v>
      </c>
      <c r="J45" s="24">
        <v>300391370</v>
      </c>
      <c r="K45" s="24">
        <v>271542869</v>
      </c>
    </row>
    <row r="46" spans="1:11" ht="12.75">
      <c r="A46" s="238" t="s">
        <v>322</v>
      </c>
      <c r="B46" s="239"/>
      <c r="C46" s="239"/>
      <c r="D46" s="239"/>
      <c r="E46" s="239"/>
      <c r="F46" s="239"/>
      <c r="G46" s="239"/>
      <c r="H46" s="240"/>
      <c r="I46" s="4">
        <v>39</v>
      </c>
      <c r="J46" s="24">
        <v>4302489</v>
      </c>
      <c r="K46" s="24">
        <v>4234021</v>
      </c>
    </row>
    <row r="47" spans="1:11" ht="12.75">
      <c r="A47" s="238" t="s">
        <v>323</v>
      </c>
      <c r="B47" s="239"/>
      <c r="C47" s="239"/>
      <c r="D47" s="239"/>
      <c r="E47" s="239"/>
      <c r="F47" s="239"/>
      <c r="G47" s="239"/>
      <c r="H47" s="240"/>
      <c r="I47" s="4">
        <v>40</v>
      </c>
      <c r="J47" s="24">
        <v>436239</v>
      </c>
      <c r="K47" s="24">
        <v>1631829</v>
      </c>
    </row>
    <row r="48" spans="1:11" ht="12.75">
      <c r="A48" s="238" t="s">
        <v>324</v>
      </c>
      <c r="B48" s="239"/>
      <c r="C48" s="239"/>
      <c r="D48" s="239"/>
      <c r="E48" s="239"/>
      <c r="F48" s="239"/>
      <c r="G48" s="239"/>
      <c r="H48" s="240"/>
      <c r="I48" s="4">
        <v>41</v>
      </c>
      <c r="J48" s="24"/>
      <c r="K48" s="24"/>
    </row>
    <row r="49" spans="1:11" ht="12.75">
      <c r="A49" s="238" t="s">
        <v>325</v>
      </c>
      <c r="B49" s="239"/>
      <c r="C49" s="239"/>
      <c r="D49" s="239"/>
      <c r="E49" s="239"/>
      <c r="F49" s="239"/>
      <c r="G49" s="239"/>
      <c r="H49" s="240"/>
      <c r="I49" s="4">
        <v>42</v>
      </c>
      <c r="J49" s="24"/>
      <c r="K49" s="24"/>
    </row>
    <row r="50" spans="1:11" ht="12.75">
      <c r="A50" s="238" t="s">
        <v>326</v>
      </c>
      <c r="B50" s="239"/>
      <c r="C50" s="239"/>
      <c r="D50" s="239"/>
      <c r="E50" s="239"/>
      <c r="F50" s="239"/>
      <c r="G50" s="239"/>
      <c r="H50" s="240"/>
      <c r="I50" s="4">
        <v>43</v>
      </c>
      <c r="J50" s="89">
        <f>SUM(J51:J56)</f>
        <v>191226074</v>
      </c>
      <c r="K50" s="89">
        <f>SUM(K51:K56)</f>
        <v>258411044</v>
      </c>
    </row>
    <row r="51" spans="1:11" ht="12.75">
      <c r="A51" s="238" t="s">
        <v>327</v>
      </c>
      <c r="B51" s="239"/>
      <c r="C51" s="239"/>
      <c r="D51" s="239"/>
      <c r="E51" s="239"/>
      <c r="F51" s="239"/>
      <c r="G51" s="239"/>
      <c r="H51" s="240"/>
      <c r="I51" s="4">
        <v>44</v>
      </c>
      <c r="J51" s="24"/>
      <c r="K51" s="24"/>
    </row>
    <row r="52" spans="1:11" ht="12.75">
      <c r="A52" s="238" t="s">
        <v>328</v>
      </c>
      <c r="B52" s="239"/>
      <c r="C52" s="239"/>
      <c r="D52" s="239"/>
      <c r="E52" s="239"/>
      <c r="F52" s="239"/>
      <c r="G52" s="239"/>
      <c r="H52" s="240"/>
      <c r="I52" s="4">
        <v>45</v>
      </c>
      <c r="J52" s="24">
        <v>147738558</v>
      </c>
      <c r="K52" s="24">
        <v>208186875</v>
      </c>
    </row>
    <row r="53" spans="1:11" ht="12.75">
      <c r="A53" s="238" t="s">
        <v>329</v>
      </c>
      <c r="B53" s="239"/>
      <c r="C53" s="239"/>
      <c r="D53" s="239"/>
      <c r="E53" s="239"/>
      <c r="F53" s="239"/>
      <c r="G53" s="239"/>
      <c r="H53" s="240"/>
      <c r="I53" s="4">
        <v>46</v>
      </c>
      <c r="J53" s="24"/>
      <c r="K53" s="24"/>
    </row>
    <row r="54" spans="1:11" ht="12.75">
      <c r="A54" s="238" t="s">
        <v>330</v>
      </c>
      <c r="B54" s="239"/>
      <c r="C54" s="239"/>
      <c r="D54" s="239"/>
      <c r="E54" s="239"/>
      <c r="F54" s="239"/>
      <c r="G54" s="239"/>
      <c r="H54" s="240"/>
      <c r="I54" s="4">
        <v>47</v>
      </c>
      <c r="J54" s="24">
        <v>21446</v>
      </c>
      <c r="K54" s="24">
        <v>21610</v>
      </c>
    </row>
    <row r="55" spans="1:11" ht="12.75">
      <c r="A55" s="238" t="s">
        <v>331</v>
      </c>
      <c r="B55" s="239"/>
      <c r="C55" s="239"/>
      <c r="D55" s="239"/>
      <c r="E55" s="239"/>
      <c r="F55" s="239"/>
      <c r="G55" s="239"/>
      <c r="H55" s="240"/>
      <c r="I55" s="4">
        <v>48</v>
      </c>
      <c r="J55" s="24">
        <v>40129810</v>
      </c>
      <c r="K55" s="24">
        <v>48136526</v>
      </c>
    </row>
    <row r="56" spans="1:11" ht="12.75">
      <c r="A56" s="238" t="s">
        <v>332</v>
      </c>
      <c r="B56" s="239"/>
      <c r="C56" s="239"/>
      <c r="D56" s="239"/>
      <c r="E56" s="239"/>
      <c r="F56" s="239"/>
      <c r="G56" s="239"/>
      <c r="H56" s="240"/>
      <c r="I56" s="4">
        <v>49</v>
      </c>
      <c r="J56" s="24">
        <v>3336260</v>
      </c>
      <c r="K56" s="24">
        <v>2066033</v>
      </c>
    </row>
    <row r="57" spans="1:11" ht="12.75">
      <c r="A57" s="238" t="s">
        <v>333</v>
      </c>
      <c r="B57" s="239"/>
      <c r="C57" s="239"/>
      <c r="D57" s="239"/>
      <c r="E57" s="239"/>
      <c r="F57" s="239"/>
      <c r="G57" s="239"/>
      <c r="H57" s="240"/>
      <c r="I57" s="4">
        <v>50</v>
      </c>
      <c r="J57" s="89">
        <f>SUM(J58:J64)</f>
        <v>20211233</v>
      </c>
      <c r="K57" s="89">
        <f>SUM(K58:K64)</f>
        <v>37534062</v>
      </c>
    </row>
    <row r="58" spans="1:11" ht="12.75">
      <c r="A58" s="238" t="s">
        <v>304</v>
      </c>
      <c r="B58" s="239"/>
      <c r="C58" s="239"/>
      <c r="D58" s="239"/>
      <c r="E58" s="239"/>
      <c r="F58" s="239"/>
      <c r="G58" s="239"/>
      <c r="H58" s="240"/>
      <c r="I58" s="4">
        <v>51</v>
      </c>
      <c r="J58" s="24"/>
      <c r="K58" s="24"/>
    </row>
    <row r="59" spans="1:11" ht="12.75">
      <c r="A59" s="238" t="s">
        <v>305</v>
      </c>
      <c r="B59" s="239"/>
      <c r="C59" s="239"/>
      <c r="D59" s="239"/>
      <c r="E59" s="239"/>
      <c r="F59" s="239"/>
      <c r="G59" s="239"/>
      <c r="H59" s="240"/>
      <c r="I59" s="4">
        <v>52</v>
      </c>
      <c r="J59" s="24"/>
      <c r="K59" s="24"/>
    </row>
    <row r="60" spans="1:11" ht="12.75">
      <c r="A60" s="238" t="s">
        <v>334</v>
      </c>
      <c r="B60" s="239"/>
      <c r="C60" s="239"/>
      <c r="D60" s="239"/>
      <c r="E60" s="239"/>
      <c r="F60" s="239"/>
      <c r="G60" s="239"/>
      <c r="H60" s="240"/>
      <c r="I60" s="4">
        <v>53</v>
      </c>
      <c r="J60" s="24"/>
      <c r="K60" s="24"/>
    </row>
    <row r="61" spans="1:11" ht="12.75" customHeight="1">
      <c r="A61" s="238" t="s">
        <v>307</v>
      </c>
      <c r="B61" s="239"/>
      <c r="C61" s="239"/>
      <c r="D61" s="239"/>
      <c r="E61" s="239"/>
      <c r="F61" s="239"/>
      <c r="G61" s="239"/>
      <c r="H61" s="240"/>
      <c r="I61" s="4">
        <v>54</v>
      </c>
      <c r="J61" s="24"/>
      <c r="K61" s="24"/>
    </row>
    <row r="62" spans="1:11" ht="12.75" customHeight="1">
      <c r="A62" s="238" t="s">
        <v>308</v>
      </c>
      <c r="B62" s="239"/>
      <c r="C62" s="239"/>
      <c r="D62" s="239"/>
      <c r="E62" s="239"/>
      <c r="F62" s="239"/>
      <c r="G62" s="239"/>
      <c r="H62" s="240"/>
      <c r="I62" s="4">
        <v>55</v>
      </c>
      <c r="J62" s="24">
        <v>5150393</v>
      </c>
      <c r="K62" s="24">
        <v>5029912</v>
      </c>
    </row>
    <row r="63" spans="1:11" ht="12.75" customHeight="1">
      <c r="A63" s="238" t="s">
        <v>309</v>
      </c>
      <c r="B63" s="239"/>
      <c r="C63" s="239"/>
      <c r="D63" s="239"/>
      <c r="E63" s="239"/>
      <c r="F63" s="239"/>
      <c r="G63" s="239"/>
      <c r="H63" s="240"/>
      <c r="I63" s="4">
        <v>56</v>
      </c>
      <c r="J63" s="24">
        <v>15060840</v>
      </c>
      <c r="K63" s="24">
        <v>32504150</v>
      </c>
    </row>
    <row r="64" spans="1:11" ht="12.75">
      <c r="A64" s="238" t="s">
        <v>335</v>
      </c>
      <c r="B64" s="239"/>
      <c r="C64" s="239"/>
      <c r="D64" s="239"/>
      <c r="E64" s="239"/>
      <c r="F64" s="239"/>
      <c r="G64" s="239"/>
      <c r="H64" s="240"/>
      <c r="I64" s="4">
        <v>57</v>
      </c>
      <c r="J64" s="24"/>
      <c r="K64" s="24"/>
    </row>
    <row r="65" spans="1:11" ht="12.75">
      <c r="A65" s="238" t="s">
        <v>336</v>
      </c>
      <c r="B65" s="239"/>
      <c r="C65" s="239"/>
      <c r="D65" s="239"/>
      <c r="E65" s="239"/>
      <c r="F65" s="239"/>
      <c r="G65" s="239"/>
      <c r="H65" s="240"/>
      <c r="I65" s="4">
        <v>58</v>
      </c>
      <c r="J65" s="24">
        <v>12921464</v>
      </c>
      <c r="K65" s="24">
        <v>22111682</v>
      </c>
    </row>
    <row r="66" spans="1:11" ht="12.75">
      <c r="A66" s="235" t="s">
        <v>337</v>
      </c>
      <c r="B66" s="236"/>
      <c r="C66" s="236"/>
      <c r="D66" s="236"/>
      <c r="E66" s="236"/>
      <c r="F66" s="236"/>
      <c r="G66" s="236"/>
      <c r="H66" s="237"/>
      <c r="I66" s="4">
        <v>59</v>
      </c>
      <c r="J66" s="24">
        <v>2734013</v>
      </c>
      <c r="K66" s="24">
        <v>1745520</v>
      </c>
    </row>
    <row r="67" spans="1:11" ht="12.75">
      <c r="A67" s="235" t="s">
        <v>338</v>
      </c>
      <c r="B67" s="236"/>
      <c r="C67" s="236"/>
      <c r="D67" s="236"/>
      <c r="E67" s="236"/>
      <c r="F67" s="236"/>
      <c r="G67" s="236"/>
      <c r="H67" s="237"/>
      <c r="I67" s="4">
        <v>60</v>
      </c>
      <c r="J67" s="89">
        <f>J8+J9+J41+J66</f>
        <v>1642820003</v>
      </c>
      <c r="K67" s="89">
        <f>K8+K9+K41+K66</f>
        <v>1722189283</v>
      </c>
    </row>
    <row r="68" spans="1:11" ht="12.75">
      <c r="A68" s="251" t="s">
        <v>339</v>
      </c>
      <c r="B68" s="252"/>
      <c r="C68" s="252"/>
      <c r="D68" s="252"/>
      <c r="E68" s="252"/>
      <c r="F68" s="252"/>
      <c r="G68" s="252"/>
      <c r="H68" s="253"/>
      <c r="I68" s="7">
        <v>61</v>
      </c>
      <c r="J68" s="25">
        <v>186462200</v>
      </c>
      <c r="K68" s="25">
        <v>266437700</v>
      </c>
    </row>
    <row r="69" spans="1:11" ht="12.75">
      <c r="A69" s="254" t="s">
        <v>340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6"/>
    </row>
    <row r="70" spans="1:11" ht="12.75">
      <c r="A70" s="232" t="s">
        <v>341</v>
      </c>
      <c r="B70" s="233"/>
      <c r="C70" s="233"/>
      <c r="D70" s="233"/>
      <c r="E70" s="233"/>
      <c r="F70" s="233"/>
      <c r="G70" s="233"/>
      <c r="H70" s="234"/>
      <c r="I70" s="6">
        <v>62</v>
      </c>
      <c r="J70" s="88">
        <f>J71+J72+J73+J79+J80+J83+J86</f>
        <v>763874492</v>
      </c>
      <c r="K70" s="88">
        <f>K71+K72+K73+K79+K80+K83+K86</f>
        <v>761592329</v>
      </c>
    </row>
    <row r="71" spans="1:11" ht="12.75">
      <c r="A71" s="238" t="s">
        <v>342</v>
      </c>
      <c r="B71" s="239"/>
      <c r="C71" s="239"/>
      <c r="D71" s="239"/>
      <c r="E71" s="239"/>
      <c r="F71" s="239"/>
      <c r="G71" s="239"/>
      <c r="H71" s="240"/>
      <c r="I71" s="4">
        <v>63</v>
      </c>
      <c r="J71" s="24">
        <v>902101590</v>
      </c>
      <c r="K71" s="24">
        <v>902101590</v>
      </c>
    </row>
    <row r="72" spans="1:11" ht="12.75">
      <c r="A72" s="238" t="s">
        <v>343</v>
      </c>
      <c r="B72" s="239"/>
      <c r="C72" s="239"/>
      <c r="D72" s="239"/>
      <c r="E72" s="239"/>
      <c r="F72" s="239"/>
      <c r="G72" s="239"/>
      <c r="H72" s="240"/>
      <c r="I72" s="4">
        <v>64</v>
      </c>
      <c r="J72" s="24"/>
      <c r="K72" s="24"/>
    </row>
    <row r="73" spans="1:11" ht="12.75">
      <c r="A73" s="238" t="s">
        <v>344</v>
      </c>
      <c r="B73" s="239"/>
      <c r="C73" s="239"/>
      <c r="D73" s="239"/>
      <c r="E73" s="239"/>
      <c r="F73" s="239"/>
      <c r="G73" s="239"/>
      <c r="H73" s="240"/>
      <c r="I73" s="4">
        <v>65</v>
      </c>
      <c r="J73" s="89">
        <f>J74+J75-J76+J77+J78</f>
        <v>0</v>
      </c>
      <c r="K73" s="89">
        <f>K74+K75-K76+K77+K78</f>
        <v>12490</v>
      </c>
    </row>
    <row r="74" spans="1:11" ht="12.75">
      <c r="A74" s="238" t="s">
        <v>345</v>
      </c>
      <c r="B74" s="239"/>
      <c r="C74" s="239"/>
      <c r="D74" s="239"/>
      <c r="E74" s="239"/>
      <c r="F74" s="239"/>
      <c r="G74" s="239"/>
      <c r="H74" s="240"/>
      <c r="I74" s="4">
        <v>66</v>
      </c>
      <c r="J74" s="24"/>
      <c r="K74" s="24">
        <v>12490</v>
      </c>
    </row>
    <row r="75" spans="1:11" ht="12.75">
      <c r="A75" s="238" t="s">
        <v>346</v>
      </c>
      <c r="B75" s="239"/>
      <c r="C75" s="239"/>
      <c r="D75" s="239"/>
      <c r="E75" s="239"/>
      <c r="F75" s="239"/>
      <c r="G75" s="239"/>
      <c r="H75" s="240"/>
      <c r="I75" s="4">
        <v>67</v>
      </c>
      <c r="J75" s="24"/>
      <c r="K75" s="24"/>
    </row>
    <row r="76" spans="1:11" ht="12.75">
      <c r="A76" s="238" t="s">
        <v>347</v>
      </c>
      <c r="B76" s="239"/>
      <c r="C76" s="239"/>
      <c r="D76" s="239"/>
      <c r="E76" s="239"/>
      <c r="F76" s="239"/>
      <c r="G76" s="239"/>
      <c r="H76" s="240"/>
      <c r="I76" s="4">
        <v>68</v>
      </c>
      <c r="J76" s="24"/>
      <c r="K76" s="24"/>
    </row>
    <row r="77" spans="1:11" ht="12.75">
      <c r="A77" s="238" t="s">
        <v>348</v>
      </c>
      <c r="B77" s="239"/>
      <c r="C77" s="239"/>
      <c r="D77" s="239"/>
      <c r="E77" s="239"/>
      <c r="F77" s="239"/>
      <c r="G77" s="239"/>
      <c r="H77" s="240"/>
      <c r="I77" s="4">
        <v>69</v>
      </c>
      <c r="J77" s="24"/>
      <c r="K77" s="24"/>
    </row>
    <row r="78" spans="1:11" ht="12.75">
      <c r="A78" s="238" t="s">
        <v>349</v>
      </c>
      <c r="B78" s="239"/>
      <c r="C78" s="239"/>
      <c r="D78" s="239"/>
      <c r="E78" s="239"/>
      <c r="F78" s="239"/>
      <c r="G78" s="239"/>
      <c r="H78" s="240"/>
      <c r="I78" s="4">
        <v>70</v>
      </c>
      <c r="J78" s="24"/>
      <c r="K78" s="24"/>
    </row>
    <row r="79" spans="1:11" ht="12.75">
      <c r="A79" s="238" t="s">
        <v>350</v>
      </c>
      <c r="B79" s="239"/>
      <c r="C79" s="239"/>
      <c r="D79" s="239"/>
      <c r="E79" s="239"/>
      <c r="F79" s="239"/>
      <c r="G79" s="239"/>
      <c r="H79" s="240"/>
      <c r="I79" s="4">
        <v>71</v>
      </c>
      <c r="J79" s="24"/>
      <c r="K79" s="24"/>
    </row>
    <row r="80" spans="1:11" ht="12.75">
      <c r="A80" s="238" t="s">
        <v>351</v>
      </c>
      <c r="B80" s="239"/>
      <c r="C80" s="239"/>
      <c r="D80" s="239"/>
      <c r="E80" s="239"/>
      <c r="F80" s="239"/>
      <c r="G80" s="239"/>
      <c r="H80" s="240"/>
      <c r="I80" s="4">
        <v>72</v>
      </c>
      <c r="J80" s="91">
        <f>J81-J82</f>
        <v>-244715097</v>
      </c>
      <c r="K80" s="91">
        <f>K81-K82</f>
        <v>-138343342</v>
      </c>
    </row>
    <row r="81" spans="1:11" ht="12.75">
      <c r="A81" s="257" t="s">
        <v>352</v>
      </c>
      <c r="B81" s="258"/>
      <c r="C81" s="258"/>
      <c r="D81" s="258"/>
      <c r="E81" s="258"/>
      <c r="F81" s="258"/>
      <c r="G81" s="258"/>
      <c r="H81" s="259"/>
      <c r="I81" s="4">
        <v>73</v>
      </c>
      <c r="J81" s="24"/>
      <c r="K81" s="24">
        <v>106473915</v>
      </c>
    </row>
    <row r="82" spans="1:11" ht="12.75">
      <c r="A82" s="257" t="s">
        <v>353</v>
      </c>
      <c r="B82" s="258"/>
      <c r="C82" s="258"/>
      <c r="D82" s="258"/>
      <c r="E82" s="258"/>
      <c r="F82" s="258"/>
      <c r="G82" s="258"/>
      <c r="H82" s="259"/>
      <c r="I82" s="4">
        <v>74</v>
      </c>
      <c r="J82" s="24">
        <v>244715097</v>
      </c>
      <c r="K82" s="24">
        <v>244817257</v>
      </c>
    </row>
    <row r="83" spans="1:11" ht="12.75">
      <c r="A83" s="238" t="s">
        <v>354</v>
      </c>
      <c r="B83" s="239"/>
      <c r="C83" s="239"/>
      <c r="D83" s="239"/>
      <c r="E83" s="239"/>
      <c r="F83" s="239"/>
      <c r="G83" s="239"/>
      <c r="H83" s="240"/>
      <c r="I83" s="4">
        <v>75</v>
      </c>
      <c r="J83" s="91">
        <f>J84-J85</f>
        <v>106487999</v>
      </c>
      <c r="K83" s="91">
        <f>K84-K85</f>
        <v>-2178409</v>
      </c>
    </row>
    <row r="84" spans="1:11" ht="12.75">
      <c r="A84" s="257" t="s">
        <v>355</v>
      </c>
      <c r="B84" s="258"/>
      <c r="C84" s="258"/>
      <c r="D84" s="258"/>
      <c r="E84" s="258"/>
      <c r="F84" s="258"/>
      <c r="G84" s="258"/>
      <c r="H84" s="259"/>
      <c r="I84" s="4">
        <v>76</v>
      </c>
      <c r="J84" s="24">
        <v>106487999</v>
      </c>
      <c r="K84" s="24"/>
    </row>
    <row r="85" spans="1:11" ht="12.75">
      <c r="A85" s="257" t="s">
        <v>356</v>
      </c>
      <c r="B85" s="258"/>
      <c r="C85" s="258"/>
      <c r="D85" s="258"/>
      <c r="E85" s="258"/>
      <c r="F85" s="258"/>
      <c r="G85" s="258"/>
      <c r="H85" s="259"/>
      <c r="I85" s="4">
        <v>77</v>
      </c>
      <c r="J85" s="24"/>
      <c r="K85" s="24">
        <v>2178409</v>
      </c>
    </row>
    <row r="86" spans="1:11" ht="12.75">
      <c r="A86" s="238" t="s">
        <v>357</v>
      </c>
      <c r="B86" s="239"/>
      <c r="C86" s="239"/>
      <c r="D86" s="239"/>
      <c r="E86" s="239"/>
      <c r="F86" s="239"/>
      <c r="G86" s="239"/>
      <c r="H86" s="240"/>
      <c r="I86" s="4">
        <v>78</v>
      </c>
      <c r="J86" s="24"/>
      <c r="K86" s="24"/>
    </row>
    <row r="87" spans="1:11" ht="12.75">
      <c r="A87" s="235" t="s">
        <v>358</v>
      </c>
      <c r="B87" s="236"/>
      <c r="C87" s="236"/>
      <c r="D87" s="236"/>
      <c r="E87" s="236"/>
      <c r="F87" s="236"/>
      <c r="G87" s="236"/>
      <c r="H87" s="237"/>
      <c r="I87" s="4">
        <v>79</v>
      </c>
      <c r="J87" s="89">
        <f>SUM(J88:J90)</f>
        <v>14197080</v>
      </c>
      <c r="K87" s="89">
        <f>SUM(K88:K90)</f>
        <v>14197080</v>
      </c>
    </row>
    <row r="88" spans="1:11" ht="12.75">
      <c r="A88" s="238" t="s">
        <v>359</v>
      </c>
      <c r="B88" s="239"/>
      <c r="C88" s="239"/>
      <c r="D88" s="239"/>
      <c r="E88" s="239"/>
      <c r="F88" s="239"/>
      <c r="G88" s="239"/>
      <c r="H88" s="240"/>
      <c r="I88" s="4">
        <v>80</v>
      </c>
      <c r="J88" s="24">
        <v>12112252</v>
      </c>
      <c r="K88" s="24">
        <v>12112252</v>
      </c>
    </row>
    <row r="89" spans="1:11" ht="12.75">
      <c r="A89" s="238" t="s">
        <v>360</v>
      </c>
      <c r="B89" s="239"/>
      <c r="C89" s="239"/>
      <c r="D89" s="239"/>
      <c r="E89" s="239"/>
      <c r="F89" s="239"/>
      <c r="G89" s="239"/>
      <c r="H89" s="240"/>
      <c r="I89" s="4">
        <v>81</v>
      </c>
      <c r="J89" s="24"/>
      <c r="K89" s="24"/>
    </row>
    <row r="90" spans="1:11" ht="12.75">
      <c r="A90" s="238" t="s">
        <v>361</v>
      </c>
      <c r="B90" s="239"/>
      <c r="C90" s="239"/>
      <c r="D90" s="239"/>
      <c r="E90" s="239"/>
      <c r="F90" s="239"/>
      <c r="G90" s="239"/>
      <c r="H90" s="240"/>
      <c r="I90" s="4">
        <v>82</v>
      </c>
      <c r="J90" s="24">
        <v>2084828</v>
      </c>
      <c r="K90" s="24">
        <v>2084828</v>
      </c>
    </row>
    <row r="91" spans="1:11" ht="12.75">
      <c r="A91" s="235" t="s">
        <v>362</v>
      </c>
      <c r="B91" s="236"/>
      <c r="C91" s="236"/>
      <c r="D91" s="236"/>
      <c r="E91" s="236"/>
      <c r="F91" s="236"/>
      <c r="G91" s="236"/>
      <c r="H91" s="237"/>
      <c r="I91" s="4">
        <v>83</v>
      </c>
      <c r="J91" s="89">
        <f>SUM(J92:J100)</f>
        <v>80000000</v>
      </c>
      <c r="K91" s="89">
        <f>SUM(K92:K100)</f>
        <v>80000000</v>
      </c>
    </row>
    <row r="92" spans="1:11" ht="12.75">
      <c r="A92" s="238" t="s">
        <v>363</v>
      </c>
      <c r="B92" s="239"/>
      <c r="C92" s="239"/>
      <c r="D92" s="239"/>
      <c r="E92" s="239"/>
      <c r="F92" s="239"/>
      <c r="G92" s="239"/>
      <c r="H92" s="240"/>
      <c r="I92" s="4">
        <v>84</v>
      </c>
      <c r="J92" s="24"/>
      <c r="K92" s="24"/>
    </row>
    <row r="93" spans="1:11" ht="12.75">
      <c r="A93" s="238" t="s">
        <v>364</v>
      </c>
      <c r="B93" s="239"/>
      <c r="C93" s="239"/>
      <c r="D93" s="239"/>
      <c r="E93" s="239"/>
      <c r="F93" s="239"/>
      <c r="G93" s="239"/>
      <c r="H93" s="240"/>
      <c r="I93" s="4">
        <v>85</v>
      </c>
      <c r="J93" s="24">
        <v>80000000</v>
      </c>
      <c r="K93" s="24">
        <v>80000000</v>
      </c>
    </row>
    <row r="94" spans="1:11" ht="12.75">
      <c r="A94" s="238" t="s">
        <v>366</v>
      </c>
      <c r="B94" s="239"/>
      <c r="C94" s="239"/>
      <c r="D94" s="239"/>
      <c r="E94" s="239"/>
      <c r="F94" s="239"/>
      <c r="G94" s="239"/>
      <c r="H94" s="240"/>
      <c r="I94" s="4">
        <v>86</v>
      </c>
      <c r="J94" s="24"/>
      <c r="K94" s="24"/>
    </row>
    <row r="95" spans="1:11" ht="12.75">
      <c r="A95" s="238" t="s">
        <v>367</v>
      </c>
      <c r="B95" s="239"/>
      <c r="C95" s="239"/>
      <c r="D95" s="239"/>
      <c r="E95" s="239"/>
      <c r="F95" s="239"/>
      <c r="G95" s="239"/>
      <c r="H95" s="240"/>
      <c r="I95" s="4">
        <v>87</v>
      </c>
      <c r="J95" s="24"/>
      <c r="K95" s="24"/>
    </row>
    <row r="96" spans="1:11" ht="12.75">
      <c r="A96" s="238" t="s">
        <v>368</v>
      </c>
      <c r="B96" s="239"/>
      <c r="C96" s="239"/>
      <c r="D96" s="239"/>
      <c r="E96" s="239"/>
      <c r="F96" s="239"/>
      <c r="G96" s="239"/>
      <c r="H96" s="240"/>
      <c r="I96" s="4">
        <v>88</v>
      </c>
      <c r="J96" s="24"/>
      <c r="K96" s="24"/>
    </row>
    <row r="97" spans="1:11" ht="12.75">
      <c r="A97" s="238" t="s">
        <v>369</v>
      </c>
      <c r="B97" s="239"/>
      <c r="C97" s="239"/>
      <c r="D97" s="239"/>
      <c r="E97" s="239"/>
      <c r="F97" s="239"/>
      <c r="G97" s="239"/>
      <c r="H97" s="240"/>
      <c r="I97" s="4">
        <v>89</v>
      </c>
      <c r="J97" s="24"/>
      <c r="K97" s="24"/>
    </row>
    <row r="98" spans="1:11" ht="12.75">
      <c r="A98" s="238" t="s">
        <v>370</v>
      </c>
      <c r="B98" s="239"/>
      <c r="C98" s="239"/>
      <c r="D98" s="239"/>
      <c r="E98" s="239"/>
      <c r="F98" s="239"/>
      <c r="G98" s="239"/>
      <c r="H98" s="240"/>
      <c r="I98" s="4">
        <v>90</v>
      </c>
      <c r="J98" s="24"/>
      <c r="K98" s="24"/>
    </row>
    <row r="99" spans="1:11" ht="12.75">
      <c r="A99" s="238" t="s">
        <v>371</v>
      </c>
      <c r="B99" s="239"/>
      <c r="C99" s="239"/>
      <c r="D99" s="239"/>
      <c r="E99" s="239"/>
      <c r="F99" s="239"/>
      <c r="G99" s="239"/>
      <c r="H99" s="240"/>
      <c r="I99" s="4">
        <v>91</v>
      </c>
      <c r="J99" s="24"/>
      <c r="K99" s="24"/>
    </row>
    <row r="100" spans="1:11" ht="12.75">
      <c r="A100" s="238" t="s">
        <v>372</v>
      </c>
      <c r="B100" s="239"/>
      <c r="C100" s="239"/>
      <c r="D100" s="239"/>
      <c r="E100" s="239"/>
      <c r="F100" s="239"/>
      <c r="G100" s="239"/>
      <c r="H100" s="240"/>
      <c r="I100" s="4">
        <v>92</v>
      </c>
      <c r="J100" s="24"/>
      <c r="K100" s="24"/>
    </row>
    <row r="101" spans="1:11" ht="12.75">
      <c r="A101" s="235" t="s">
        <v>373</v>
      </c>
      <c r="B101" s="236"/>
      <c r="C101" s="236"/>
      <c r="D101" s="236"/>
      <c r="E101" s="236"/>
      <c r="F101" s="236"/>
      <c r="G101" s="236"/>
      <c r="H101" s="237"/>
      <c r="I101" s="4">
        <v>93</v>
      </c>
      <c r="J101" s="89">
        <f>SUM(J102:J113)</f>
        <v>781285161</v>
      </c>
      <c r="K101" s="89">
        <f>SUM(K102:K113)</f>
        <v>862936604</v>
      </c>
    </row>
    <row r="102" spans="1:11" ht="12.75" customHeight="1">
      <c r="A102" s="238" t="s">
        <v>363</v>
      </c>
      <c r="B102" s="239"/>
      <c r="C102" s="239"/>
      <c r="D102" s="239"/>
      <c r="E102" s="239"/>
      <c r="F102" s="239"/>
      <c r="G102" s="239"/>
      <c r="H102" s="240"/>
      <c r="I102" s="4">
        <v>94</v>
      </c>
      <c r="J102" s="24"/>
      <c r="K102" s="24"/>
    </row>
    <row r="103" spans="1:11" ht="12.75" customHeight="1">
      <c r="A103" s="238" t="s">
        <v>364</v>
      </c>
      <c r="B103" s="239"/>
      <c r="C103" s="239"/>
      <c r="D103" s="239"/>
      <c r="E103" s="239"/>
      <c r="F103" s="239"/>
      <c r="G103" s="239"/>
      <c r="H103" s="240"/>
      <c r="I103" s="4">
        <v>95</v>
      </c>
      <c r="J103" s="24">
        <v>12000000</v>
      </c>
      <c r="K103" s="24">
        <v>10000000</v>
      </c>
    </row>
    <row r="104" spans="1:11" ht="12.75" customHeight="1">
      <c r="A104" s="238" t="s">
        <v>366</v>
      </c>
      <c r="B104" s="239"/>
      <c r="C104" s="239"/>
      <c r="D104" s="239"/>
      <c r="E104" s="239"/>
      <c r="F104" s="239"/>
      <c r="G104" s="239"/>
      <c r="H104" s="240"/>
      <c r="I104" s="4">
        <v>96</v>
      </c>
      <c r="J104" s="24">
        <v>295722222</v>
      </c>
      <c r="K104" s="24">
        <v>191833333</v>
      </c>
    </row>
    <row r="105" spans="1:11" ht="12.75" customHeight="1">
      <c r="A105" s="238" t="s">
        <v>367</v>
      </c>
      <c r="B105" s="239"/>
      <c r="C105" s="239"/>
      <c r="D105" s="239"/>
      <c r="E105" s="239"/>
      <c r="F105" s="239"/>
      <c r="G105" s="239"/>
      <c r="H105" s="240"/>
      <c r="I105" s="4">
        <v>97</v>
      </c>
      <c r="J105" s="24">
        <v>25990680</v>
      </c>
      <c r="K105" s="24">
        <v>10402644</v>
      </c>
    </row>
    <row r="106" spans="1:11" ht="12.75" customHeight="1">
      <c r="A106" s="238" t="s">
        <v>368</v>
      </c>
      <c r="B106" s="239"/>
      <c r="C106" s="239"/>
      <c r="D106" s="239"/>
      <c r="E106" s="239"/>
      <c r="F106" s="239"/>
      <c r="G106" s="239"/>
      <c r="H106" s="240"/>
      <c r="I106" s="4">
        <v>98</v>
      </c>
      <c r="J106" s="24">
        <v>331944083</v>
      </c>
      <c r="K106" s="24">
        <v>539826427</v>
      </c>
    </row>
    <row r="107" spans="1:11" ht="12.75" customHeight="1">
      <c r="A107" s="238" t="s">
        <v>369</v>
      </c>
      <c r="B107" s="239"/>
      <c r="C107" s="239"/>
      <c r="D107" s="239"/>
      <c r="E107" s="239"/>
      <c r="F107" s="239"/>
      <c r="G107" s="239"/>
      <c r="H107" s="240"/>
      <c r="I107" s="4">
        <v>99</v>
      </c>
      <c r="J107" s="24">
        <v>81176464</v>
      </c>
      <c r="K107" s="24">
        <v>81176464</v>
      </c>
    </row>
    <row r="108" spans="1:11" ht="12.75" customHeight="1">
      <c r="A108" s="238" t="s">
        <v>370</v>
      </c>
      <c r="B108" s="239"/>
      <c r="C108" s="239"/>
      <c r="D108" s="239"/>
      <c r="E108" s="239"/>
      <c r="F108" s="239"/>
      <c r="G108" s="239"/>
      <c r="H108" s="240"/>
      <c r="I108" s="4">
        <v>100</v>
      </c>
      <c r="J108" s="24"/>
      <c r="K108" s="24"/>
    </row>
    <row r="109" spans="1:11" ht="12.75">
      <c r="A109" s="238" t="s">
        <v>374</v>
      </c>
      <c r="B109" s="239"/>
      <c r="C109" s="239"/>
      <c r="D109" s="239"/>
      <c r="E109" s="239"/>
      <c r="F109" s="239"/>
      <c r="G109" s="239"/>
      <c r="H109" s="240"/>
      <c r="I109" s="4">
        <v>101</v>
      </c>
      <c r="J109" s="24">
        <v>13650046</v>
      </c>
      <c r="K109" s="24">
        <v>13459293</v>
      </c>
    </row>
    <row r="110" spans="1:11" ht="12.75">
      <c r="A110" s="238" t="s">
        <v>375</v>
      </c>
      <c r="B110" s="239"/>
      <c r="C110" s="239"/>
      <c r="D110" s="239"/>
      <c r="E110" s="239"/>
      <c r="F110" s="239"/>
      <c r="G110" s="239"/>
      <c r="H110" s="240"/>
      <c r="I110" s="4">
        <v>102</v>
      </c>
      <c r="J110" s="24">
        <v>9968720</v>
      </c>
      <c r="K110" s="24">
        <v>11581968</v>
      </c>
    </row>
    <row r="111" spans="1:11" ht="12.75">
      <c r="A111" s="238" t="s">
        <v>376</v>
      </c>
      <c r="B111" s="239"/>
      <c r="C111" s="239"/>
      <c r="D111" s="239"/>
      <c r="E111" s="239"/>
      <c r="F111" s="239"/>
      <c r="G111" s="239"/>
      <c r="H111" s="240"/>
      <c r="I111" s="4">
        <v>103</v>
      </c>
      <c r="J111" s="24"/>
      <c r="K111" s="24"/>
    </row>
    <row r="112" spans="1:11" ht="12.75">
      <c r="A112" s="238" t="s">
        <v>377</v>
      </c>
      <c r="B112" s="239"/>
      <c r="C112" s="239"/>
      <c r="D112" s="239"/>
      <c r="E112" s="239"/>
      <c r="F112" s="239"/>
      <c r="G112" s="239"/>
      <c r="H112" s="240"/>
      <c r="I112" s="4">
        <v>104</v>
      </c>
      <c r="J112" s="24"/>
      <c r="K112" s="24"/>
    </row>
    <row r="113" spans="1:11" ht="12.75">
      <c r="A113" s="238" t="s">
        <v>378</v>
      </c>
      <c r="B113" s="239"/>
      <c r="C113" s="239"/>
      <c r="D113" s="239"/>
      <c r="E113" s="239"/>
      <c r="F113" s="239"/>
      <c r="G113" s="239"/>
      <c r="H113" s="240"/>
      <c r="I113" s="4">
        <v>105</v>
      </c>
      <c r="J113" s="24">
        <v>10832946</v>
      </c>
      <c r="K113" s="24">
        <v>4656475</v>
      </c>
    </row>
    <row r="114" spans="1:11" ht="12.75">
      <c r="A114" s="235" t="s">
        <v>379</v>
      </c>
      <c r="B114" s="236"/>
      <c r="C114" s="236"/>
      <c r="D114" s="236"/>
      <c r="E114" s="236"/>
      <c r="F114" s="236"/>
      <c r="G114" s="236"/>
      <c r="H114" s="237"/>
      <c r="I114" s="4">
        <v>106</v>
      </c>
      <c r="J114" s="24">
        <v>3463270</v>
      </c>
      <c r="K114" s="24">
        <v>3463270</v>
      </c>
    </row>
    <row r="115" spans="1:11" ht="12.75">
      <c r="A115" s="235" t="s">
        <v>380</v>
      </c>
      <c r="B115" s="236"/>
      <c r="C115" s="236"/>
      <c r="D115" s="236"/>
      <c r="E115" s="236"/>
      <c r="F115" s="236"/>
      <c r="G115" s="236"/>
      <c r="H115" s="237"/>
      <c r="I115" s="4">
        <v>107</v>
      </c>
      <c r="J115" s="89">
        <f>J70+J87+J91+J101+J114</f>
        <v>1642820003</v>
      </c>
      <c r="K115" s="89">
        <f>K70+K87+K91+K101+K114</f>
        <v>1722189283</v>
      </c>
    </row>
    <row r="116" spans="1:11" ht="12.75">
      <c r="A116" s="265" t="s">
        <v>381</v>
      </c>
      <c r="B116" s="266"/>
      <c r="C116" s="266"/>
      <c r="D116" s="266"/>
      <c r="E116" s="266"/>
      <c r="F116" s="266"/>
      <c r="G116" s="266"/>
      <c r="H116" s="267"/>
      <c r="I116" s="5">
        <v>108</v>
      </c>
      <c r="J116" s="25">
        <v>186462200</v>
      </c>
      <c r="K116" s="25">
        <v>266437700</v>
      </c>
    </row>
    <row r="117" spans="1:11" ht="12.75">
      <c r="A117" s="254" t="s">
        <v>382</v>
      </c>
      <c r="B117" s="268"/>
      <c r="C117" s="268"/>
      <c r="D117" s="268"/>
      <c r="E117" s="268"/>
      <c r="F117" s="268"/>
      <c r="G117" s="268"/>
      <c r="H117" s="268"/>
      <c r="I117" s="269"/>
      <c r="J117" s="269"/>
      <c r="K117" s="270"/>
    </row>
    <row r="118" spans="1:11" ht="12.75">
      <c r="A118" s="232" t="s">
        <v>383</v>
      </c>
      <c r="B118" s="233"/>
      <c r="C118" s="233"/>
      <c r="D118" s="233"/>
      <c r="E118" s="233"/>
      <c r="F118" s="233"/>
      <c r="G118" s="233"/>
      <c r="H118" s="233"/>
      <c r="I118" s="271"/>
      <c r="J118" s="271"/>
      <c r="K118" s="272"/>
    </row>
    <row r="119" spans="1:11" ht="12.75">
      <c r="A119" s="238" t="s">
        <v>262</v>
      </c>
      <c r="B119" s="239"/>
      <c r="C119" s="239"/>
      <c r="D119" s="239"/>
      <c r="E119" s="239"/>
      <c r="F119" s="239"/>
      <c r="G119" s="239"/>
      <c r="H119" s="240"/>
      <c r="I119" s="4">
        <v>109</v>
      </c>
      <c r="J119" s="24">
        <f>J70</f>
        <v>763874492</v>
      </c>
      <c r="K119" s="24">
        <f>K70</f>
        <v>761592329</v>
      </c>
    </row>
    <row r="120" spans="1:11" ht="12.75">
      <c r="A120" s="260" t="s">
        <v>263</v>
      </c>
      <c r="B120" s="261"/>
      <c r="C120" s="261"/>
      <c r="D120" s="261"/>
      <c r="E120" s="261"/>
      <c r="F120" s="261"/>
      <c r="G120" s="261"/>
      <c r="H120" s="262"/>
      <c r="I120" s="7">
        <v>110</v>
      </c>
      <c r="J120" s="25"/>
      <c r="K120" s="25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63" t="s">
        <v>384</v>
      </c>
      <c r="B122" s="264"/>
      <c r="C122" s="264"/>
      <c r="D122" s="264"/>
      <c r="E122" s="264"/>
      <c r="F122" s="264"/>
      <c r="G122" s="264"/>
      <c r="H122" s="264"/>
      <c r="I122" s="264"/>
      <c r="J122" s="264"/>
      <c r="K122" s="264"/>
    </row>
    <row r="123" spans="1:11" ht="12.75">
      <c r="A123" s="263"/>
      <c r="B123" s="264"/>
      <c r="C123" s="264"/>
      <c r="D123" s="264"/>
      <c r="E123" s="264"/>
      <c r="F123" s="264"/>
      <c r="G123" s="264"/>
      <c r="H123" s="264"/>
      <c r="I123" s="264"/>
      <c r="J123" s="264"/>
      <c r="K123" s="264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7:K116 J80:K85 J73:K78">
      <formula1>0</formula1>
    </dataValidation>
  </dataValidations>
  <printOptions/>
  <pageMargins left="1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10" max="10" width="9.421875" style="0" customWidth="1"/>
    <col min="11" max="11" width="10.00390625" style="0" bestFit="1" customWidth="1"/>
    <col min="12" max="12" width="10.00390625" style="0" customWidth="1"/>
    <col min="13" max="13" width="10.00390625" style="0" bestFit="1" customWidth="1"/>
  </cols>
  <sheetData>
    <row r="1" spans="1:13" ht="21" customHeight="1">
      <c r="A1" s="225" t="s">
        <v>215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79"/>
      <c r="M1" s="227"/>
    </row>
    <row r="2" spans="1:13" ht="12.75">
      <c r="A2" s="229" t="s">
        <v>403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80"/>
      <c r="M2" s="228"/>
    </row>
    <row r="3" spans="1:13" ht="12.75">
      <c r="A3" s="241" t="s">
        <v>398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</row>
    <row r="4" spans="1:13" ht="26.25" customHeight="1">
      <c r="A4" s="273" t="s">
        <v>284</v>
      </c>
      <c r="B4" s="273"/>
      <c r="C4" s="273"/>
      <c r="D4" s="273"/>
      <c r="E4" s="273"/>
      <c r="F4" s="273"/>
      <c r="G4" s="273"/>
      <c r="H4" s="273"/>
      <c r="I4" s="147" t="s">
        <v>280</v>
      </c>
      <c r="J4" s="288" t="s">
        <v>144</v>
      </c>
      <c r="K4" s="289"/>
      <c r="L4" s="288" t="s">
        <v>283</v>
      </c>
      <c r="M4" s="290"/>
    </row>
    <row r="5" spans="1:13" ht="18.75" customHeight="1">
      <c r="A5" s="275"/>
      <c r="B5" s="276"/>
      <c r="C5" s="276"/>
      <c r="D5" s="276"/>
      <c r="E5" s="276"/>
      <c r="F5" s="276"/>
      <c r="G5" s="276"/>
      <c r="H5" s="276"/>
      <c r="I5" s="162"/>
      <c r="J5" s="148" t="s">
        <v>387</v>
      </c>
      <c r="K5" s="149" t="s">
        <v>386</v>
      </c>
      <c r="L5" s="148" t="s">
        <v>387</v>
      </c>
      <c r="M5" s="149" t="s">
        <v>386</v>
      </c>
    </row>
    <row r="6" spans="1:13" ht="12.75">
      <c r="A6" s="274">
        <v>1</v>
      </c>
      <c r="B6" s="274"/>
      <c r="C6" s="274"/>
      <c r="D6" s="274"/>
      <c r="E6" s="274"/>
      <c r="F6" s="274"/>
      <c r="G6" s="274"/>
      <c r="H6" s="274"/>
      <c r="I6" s="151">
        <v>2</v>
      </c>
      <c r="J6" s="151">
        <v>3</v>
      </c>
      <c r="K6" s="150">
        <v>4</v>
      </c>
      <c r="L6" s="150">
        <v>5</v>
      </c>
      <c r="M6" s="150">
        <v>6</v>
      </c>
    </row>
    <row r="7" spans="1:13" ht="12.75">
      <c r="A7" s="232" t="s">
        <v>216</v>
      </c>
      <c r="B7" s="233"/>
      <c r="C7" s="233"/>
      <c r="D7" s="233"/>
      <c r="E7" s="233"/>
      <c r="F7" s="233"/>
      <c r="G7" s="233"/>
      <c r="H7" s="234"/>
      <c r="I7" s="6">
        <v>111</v>
      </c>
      <c r="J7" s="88">
        <f>SUM(J8:J9)</f>
        <v>678624871</v>
      </c>
      <c r="K7" s="88">
        <f>SUM(K8:K9)</f>
        <v>678624871</v>
      </c>
      <c r="L7" s="88">
        <f>SUM(L8:L9)</f>
        <v>717720677</v>
      </c>
      <c r="M7" s="88">
        <f>SUM(M8:M9)</f>
        <v>717720677</v>
      </c>
    </row>
    <row r="8" spans="1:13" ht="12.75">
      <c r="A8" s="235" t="s">
        <v>217</v>
      </c>
      <c r="B8" s="236"/>
      <c r="C8" s="236"/>
      <c r="D8" s="236"/>
      <c r="E8" s="236"/>
      <c r="F8" s="236"/>
      <c r="G8" s="236"/>
      <c r="H8" s="237"/>
      <c r="I8" s="4">
        <v>112</v>
      </c>
      <c r="J8" s="24">
        <v>669228101</v>
      </c>
      <c r="K8" s="24">
        <v>669228101</v>
      </c>
      <c r="L8" s="24">
        <v>708465215</v>
      </c>
      <c r="M8" s="24">
        <v>708465215</v>
      </c>
    </row>
    <row r="9" spans="1:13" ht="12.75">
      <c r="A9" s="235" t="s">
        <v>218</v>
      </c>
      <c r="B9" s="236"/>
      <c r="C9" s="236"/>
      <c r="D9" s="236"/>
      <c r="E9" s="236"/>
      <c r="F9" s="236"/>
      <c r="G9" s="236"/>
      <c r="H9" s="237"/>
      <c r="I9" s="4">
        <v>113</v>
      </c>
      <c r="J9" s="24">
        <v>9396770</v>
      </c>
      <c r="K9" s="24">
        <v>9396770</v>
      </c>
      <c r="L9" s="24">
        <v>9255462</v>
      </c>
      <c r="M9" s="24">
        <v>9255462</v>
      </c>
    </row>
    <row r="10" spans="1:13" ht="12.75">
      <c r="A10" s="235" t="s">
        <v>219</v>
      </c>
      <c r="B10" s="236"/>
      <c r="C10" s="236"/>
      <c r="D10" s="236"/>
      <c r="E10" s="236"/>
      <c r="F10" s="236"/>
      <c r="G10" s="236"/>
      <c r="H10" s="237"/>
      <c r="I10" s="4">
        <v>114</v>
      </c>
      <c r="J10" s="89">
        <f>J11+J12+J16+J20+J21+J22+J25+J26</f>
        <v>636094189</v>
      </c>
      <c r="K10" s="89">
        <f>K11+K12+K16+K20+K21+K22+K25+K26</f>
        <v>636094189</v>
      </c>
      <c r="L10" s="89">
        <f>L11+L12+L16+L20+L21+L22+L25+L26</f>
        <v>717408235</v>
      </c>
      <c r="M10" s="89">
        <f>M11+M12+M16+M20+M21+M22+M25+M26</f>
        <v>717408235</v>
      </c>
    </row>
    <row r="11" spans="1:13" ht="12.75">
      <c r="A11" s="235" t="s">
        <v>220</v>
      </c>
      <c r="B11" s="236"/>
      <c r="C11" s="236"/>
      <c r="D11" s="236"/>
      <c r="E11" s="236"/>
      <c r="F11" s="236"/>
      <c r="G11" s="236"/>
      <c r="H11" s="237"/>
      <c r="I11" s="4">
        <v>115</v>
      </c>
      <c r="J11" s="24">
        <v>23747284</v>
      </c>
      <c r="K11" s="24">
        <v>23747284</v>
      </c>
      <c r="L11" s="24">
        <v>29165297</v>
      </c>
      <c r="M11" s="24">
        <v>29165297</v>
      </c>
    </row>
    <row r="12" spans="1:13" ht="12.75">
      <c r="A12" s="235" t="s">
        <v>221</v>
      </c>
      <c r="B12" s="236"/>
      <c r="C12" s="236"/>
      <c r="D12" s="236"/>
      <c r="E12" s="236"/>
      <c r="F12" s="236"/>
      <c r="G12" s="236"/>
      <c r="H12" s="237"/>
      <c r="I12" s="4">
        <v>116</v>
      </c>
      <c r="J12" s="89">
        <f>SUM(J13:J15)</f>
        <v>497080900</v>
      </c>
      <c r="K12" s="89">
        <f>SUM(K13:K15)</f>
        <v>497080900</v>
      </c>
      <c r="L12" s="89">
        <f>SUM(L13:L15)</f>
        <v>586042358</v>
      </c>
      <c r="M12" s="89">
        <f>SUM(M13:M15)</f>
        <v>586042358</v>
      </c>
    </row>
    <row r="13" spans="1:13" ht="12.75">
      <c r="A13" s="238" t="s">
        <v>222</v>
      </c>
      <c r="B13" s="239"/>
      <c r="C13" s="239"/>
      <c r="D13" s="239"/>
      <c r="E13" s="239"/>
      <c r="F13" s="239"/>
      <c r="G13" s="239"/>
      <c r="H13" s="240"/>
      <c r="I13" s="4">
        <v>117</v>
      </c>
      <c r="J13" s="24">
        <v>474260897</v>
      </c>
      <c r="K13" s="24">
        <v>474260897</v>
      </c>
      <c r="L13" s="24">
        <v>565569396</v>
      </c>
      <c r="M13" s="24">
        <v>565569396</v>
      </c>
    </row>
    <row r="14" spans="1:13" ht="12.75">
      <c r="A14" s="238" t="s">
        <v>223</v>
      </c>
      <c r="B14" s="239"/>
      <c r="C14" s="239"/>
      <c r="D14" s="239"/>
      <c r="E14" s="239"/>
      <c r="F14" s="239"/>
      <c r="G14" s="239"/>
      <c r="H14" s="240"/>
      <c r="I14" s="4">
        <v>118</v>
      </c>
      <c r="J14" s="24">
        <v>1471196</v>
      </c>
      <c r="K14" s="24">
        <v>1471196</v>
      </c>
      <c r="L14" s="24">
        <v>1868963</v>
      </c>
      <c r="M14" s="24">
        <v>1868963</v>
      </c>
    </row>
    <row r="15" spans="1:13" ht="12.75">
      <c r="A15" s="238" t="s">
        <v>224</v>
      </c>
      <c r="B15" s="239"/>
      <c r="C15" s="239"/>
      <c r="D15" s="239"/>
      <c r="E15" s="239"/>
      <c r="F15" s="239"/>
      <c r="G15" s="239"/>
      <c r="H15" s="240"/>
      <c r="I15" s="4">
        <v>119</v>
      </c>
      <c r="J15" s="24">
        <v>21348807</v>
      </c>
      <c r="K15" s="24">
        <v>21348807</v>
      </c>
      <c r="L15" s="24">
        <v>18603999</v>
      </c>
      <c r="M15" s="24">
        <v>18603999</v>
      </c>
    </row>
    <row r="16" spans="1:13" ht="12.75">
      <c r="A16" s="235" t="s">
        <v>225</v>
      </c>
      <c r="B16" s="236"/>
      <c r="C16" s="236"/>
      <c r="D16" s="236"/>
      <c r="E16" s="236"/>
      <c r="F16" s="236"/>
      <c r="G16" s="236"/>
      <c r="H16" s="237"/>
      <c r="I16" s="4">
        <v>120</v>
      </c>
      <c r="J16" s="89">
        <f>SUM(J17:J19)</f>
        <v>56299210</v>
      </c>
      <c r="K16" s="89">
        <f>SUM(K17:K19)</f>
        <v>56299210</v>
      </c>
      <c r="L16" s="89">
        <f>SUM(L17:L19)</f>
        <v>59467282</v>
      </c>
      <c r="M16" s="89">
        <f>SUM(M17:M19)</f>
        <v>59467282</v>
      </c>
    </row>
    <row r="17" spans="1:13" ht="12.75">
      <c r="A17" s="238" t="s">
        <v>226</v>
      </c>
      <c r="B17" s="239"/>
      <c r="C17" s="239"/>
      <c r="D17" s="239"/>
      <c r="E17" s="239"/>
      <c r="F17" s="239"/>
      <c r="G17" s="239"/>
      <c r="H17" s="240"/>
      <c r="I17" s="4">
        <v>121</v>
      </c>
      <c r="J17" s="24">
        <v>35421596</v>
      </c>
      <c r="K17" s="24">
        <v>35421596</v>
      </c>
      <c r="L17" s="24">
        <v>37169919</v>
      </c>
      <c r="M17" s="24">
        <v>37169919</v>
      </c>
    </row>
    <row r="18" spans="1:13" ht="12.75">
      <c r="A18" s="238" t="s">
        <v>227</v>
      </c>
      <c r="B18" s="239"/>
      <c r="C18" s="239"/>
      <c r="D18" s="239"/>
      <c r="E18" s="239"/>
      <c r="F18" s="239"/>
      <c r="G18" s="239"/>
      <c r="H18" s="240"/>
      <c r="I18" s="4">
        <v>122</v>
      </c>
      <c r="J18" s="24">
        <v>12623362</v>
      </c>
      <c r="K18" s="24">
        <v>12623362</v>
      </c>
      <c r="L18" s="24">
        <v>13593135</v>
      </c>
      <c r="M18" s="24">
        <v>13593135</v>
      </c>
    </row>
    <row r="19" spans="1:13" ht="12.75">
      <c r="A19" s="238" t="s">
        <v>228</v>
      </c>
      <c r="B19" s="239"/>
      <c r="C19" s="239"/>
      <c r="D19" s="239"/>
      <c r="E19" s="239"/>
      <c r="F19" s="239"/>
      <c r="G19" s="239"/>
      <c r="H19" s="240"/>
      <c r="I19" s="4">
        <v>123</v>
      </c>
      <c r="J19" s="24">
        <v>8254252</v>
      </c>
      <c r="K19" s="24">
        <v>8254252</v>
      </c>
      <c r="L19" s="24">
        <v>8704228</v>
      </c>
      <c r="M19" s="24">
        <v>8704228</v>
      </c>
    </row>
    <row r="20" spans="1:13" ht="12.75">
      <c r="A20" s="235" t="s">
        <v>229</v>
      </c>
      <c r="B20" s="236"/>
      <c r="C20" s="236"/>
      <c r="D20" s="236"/>
      <c r="E20" s="236"/>
      <c r="F20" s="236"/>
      <c r="G20" s="236"/>
      <c r="H20" s="237"/>
      <c r="I20" s="4">
        <v>124</v>
      </c>
      <c r="J20" s="90">
        <v>23640586</v>
      </c>
      <c r="K20" s="90">
        <v>23640586</v>
      </c>
      <c r="L20" s="90">
        <v>24603812</v>
      </c>
      <c r="M20" s="90">
        <v>24603812</v>
      </c>
    </row>
    <row r="21" spans="1:13" ht="12.75">
      <c r="A21" s="235" t="s">
        <v>235</v>
      </c>
      <c r="B21" s="236"/>
      <c r="C21" s="236"/>
      <c r="D21" s="236"/>
      <c r="E21" s="236"/>
      <c r="F21" s="236"/>
      <c r="G21" s="236"/>
      <c r="H21" s="237"/>
      <c r="I21" s="4">
        <v>125</v>
      </c>
      <c r="J21" s="90">
        <v>15317100</v>
      </c>
      <c r="K21" s="90">
        <v>15317100</v>
      </c>
      <c r="L21" s="90">
        <v>17214328</v>
      </c>
      <c r="M21" s="90">
        <v>17214328</v>
      </c>
    </row>
    <row r="22" spans="1:13" ht="12.75">
      <c r="A22" s="235" t="s">
        <v>230</v>
      </c>
      <c r="B22" s="236"/>
      <c r="C22" s="236"/>
      <c r="D22" s="236"/>
      <c r="E22" s="236"/>
      <c r="F22" s="236"/>
      <c r="G22" s="236"/>
      <c r="H22" s="237"/>
      <c r="I22" s="4">
        <v>126</v>
      </c>
      <c r="J22" s="89">
        <f>SUM(J23:J24)</f>
        <v>9109</v>
      </c>
      <c r="K22" s="89">
        <f>SUM(K23:K24)</f>
        <v>9109</v>
      </c>
      <c r="L22" s="89">
        <f>SUM(L23:L24)</f>
        <v>915158</v>
      </c>
      <c r="M22" s="89">
        <f>SUM(M23:M24)</f>
        <v>915158</v>
      </c>
    </row>
    <row r="23" spans="1:13" ht="12.75">
      <c r="A23" s="238" t="s">
        <v>232</v>
      </c>
      <c r="B23" s="239"/>
      <c r="C23" s="239"/>
      <c r="D23" s="239"/>
      <c r="E23" s="239"/>
      <c r="F23" s="239"/>
      <c r="G23" s="239"/>
      <c r="H23" s="240"/>
      <c r="I23" s="4">
        <v>127</v>
      </c>
      <c r="J23" s="24">
        <v>7305</v>
      </c>
      <c r="K23" s="24">
        <v>7305</v>
      </c>
      <c r="L23" s="24"/>
      <c r="M23" s="24"/>
    </row>
    <row r="24" spans="1:13" ht="12.75">
      <c r="A24" s="238" t="s">
        <v>231</v>
      </c>
      <c r="B24" s="239"/>
      <c r="C24" s="239"/>
      <c r="D24" s="239"/>
      <c r="E24" s="239"/>
      <c r="F24" s="239"/>
      <c r="G24" s="239"/>
      <c r="H24" s="240"/>
      <c r="I24" s="4">
        <v>128</v>
      </c>
      <c r="J24" s="24">
        <v>1804</v>
      </c>
      <c r="K24" s="24">
        <v>1804</v>
      </c>
      <c r="L24" s="24">
        <v>915158</v>
      </c>
      <c r="M24" s="24">
        <v>915158</v>
      </c>
    </row>
    <row r="25" spans="1:13" ht="12.75">
      <c r="A25" s="235" t="s">
        <v>233</v>
      </c>
      <c r="B25" s="236"/>
      <c r="C25" s="236"/>
      <c r="D25" s="236"/>
      <c r="E25" s="236"/>
      <c r="F25" s="236"/>
      <c r="G25" s="236"/>
      <c r="H25" s="237"/>
      <c r="I25" s="4">
        <v>129</v>
      </c>
      <c r="J25" s="24">
        <v>20000000</v>
      </c>
      <c r="K25" s="24">
        <v>20000000</v>
      </c>
      <c r="L25" s="24"/>
      <c r="M25" s="24"/>
    </row>
    <row r="26" spans="1:13" ht="12.75">
      <c r="A26" s="235" t="s">
        <v>234</v>
      </c>
      <c r="B26" s="236"/>
      <c r="C26" s="236"/>
      <c r="D26" s="236"/>
      <c r="E26" s="236"/>
      <c r="F26" s="236"/>
      <c r="G26" s="236"/>
      <c r="H26" s="237"/>
      <c r="I26" s="4">
        <v>130</v>
      </c>
      <c r="J26" s="24"/>
      <c r="K26" s="24"/>
      <c r="L26" s="24"/>
      <c r="M26" s="24"/>
    </row>
    <row r="27" spans="1:13" ht="12.75">
      <c r="A27" s="235" t="s">
        <v>236</v>
      </c>
      <c r="B27" s="236"/>
      <c r="C27" s="236"/>
      <c r="D27" s="236"/>
      <c r="E27" s="236"/>
      <c r="F27" s="236"/>
      <c r="G27" s="236"/>
      <c r="H27" s="237"/>
      <c r="I27" s="4">
        <v>131</v>
      </c>
      <c r="J27" s="89">
        <f>SUM(J28:J32)</f>
        <v>6410301</v>
      </c>
      <c r="K27" s="89">
        <f>SUM(K28:K32)</f>
        <v>6410301</v>
      </c>
      <c r="L27" s="89">
        <f>SUM(L28:L32)</f>
        <v>10219708</v>
      </c>
      <c r="M27" s="89">
        <f>SUM(M28:M32)</f>
        <v>10219708</v>
      </c>
    </row>
    <row r="28" spans="1:13" ht="24" customHeight="1">
      <c r="A28" s="235" t="s">
        <v>237</v>
      </c>
      <c r="B28" s="236"/>
      <c r="C28" s="236"/>
      <c r="D28" s="236"/>
      <c r="E28" s="236"/>
      <c r="F28" s="236"/>
      <c r="G28" s="236"/>
      <c r="H28" s="237"/>
      <c r="I28" s="4">
        <v>132</v>
      </c>
      <c r="J28" s="24"/>
      <c r="K28" s="24"/>
      <c r="L28" s="24">
        <v>41189</v>
      </c>
      <c r="M28" s="24">
        <v>41189</v>
      </c>
    </row>
    <row r="29" spans="1:13" ht="24" customHeight="1">
      <c r="A29" s="235" t="s">
        <v>238</v>
      </c>
      <c r="B29" s="236"/>
      <c r="C29" s="236"/>
      <c r="D29" s="236"/>
      <c r="E29" s="236"/>
      <c r="F29" s="236"/>
      <c r="G29" s="236"/>
      <c r="H29" s="237"/>
      <c r="I29" s="4">
        <v>133</v>
      </c>
      <c r="J29" s="24">
        <v>6410301</v>
      </c>
      <c r="K29" s="24">
        <v>6410301</v>
      </c>
      <c r="L29" s="24">
        <v>8819459</v>
      </c>
      <c r="M29" s="24">
        <v>8819459</v>
      </c>
    </row>
    <row r="30" spans="1:13" ht="12.75">
      <c r="A30" s="235" t="s">
        <v>239</v>
      </c>
      <c r="B30" s="236"/>
      <c r="C30" s="236"/>
      <c r="D30" s="236"/>
      <c r="E30" s="236"/>
      <c r="F30" s="236"/>
      <c r="G30" s="236"/>
      <c r="H30" s="237"/>
      <c r="I30" s="4">
        <v>134</v>
      </c>
      <c r="J30" s="24"/>
      <c r="K30" s="24"/>
      <c r="L30" s="24"/>
      <c r="M30" s="24"/>
    </row>
    <row r="31" spans="1:13" ht="12.75">
      <c r="A31" s="235" t="s">
        <v>240</v>
      </c>
      <c r="B31" s="236"/>
      <c r="C31" s="236"/>
      <c r="D31" s="236"/>
      <c r="E31" s="236"/>
      <c r="F31" s="236"/>
      <c r="G31" s="236"/>
      <c r="H31" s="237"/>
      <c r="I31" s="4">
        <v>135</v>
      </c>
      <c r="J31" s="24"/>
      <c r="K31" s="24"/>
      <c r="L31" s="24">
        <v>1359060</v>
      </c>
      <c r="M31" s="24">
        <v>1359060</v>
      </c>
    </row>
    <row r="32" spans="1:13" ht="12.75">
      <c r="A32" s="235" t="s">
        <v>241</v>
      </c>
      <c r="B32" s="236"/>
      <c r="C32" s="236"/>
      <c r="D32" s="236"/>
      <c r="E32" s="236"/>
      <c r="F32" s="236"/>
      <c r="G32" s="236"/>
      <c r="H32" s="237"/>
      <c r="I32" s="4">
        <v>136</v>
      </c>
      <c r="J32" s="24"/>
      <c r="K32" s="24"/>
      <c r="L32" s="24"/>
      <c r="M32" s="24"/>
    </row>
    <row r="33" spans="1:13" ht="12.75">
      <c r="A33" s="235" t="s">
        <v>242</v>
      </c>
      <c r="B33" s="236"/>
      <c r="C33" s="236"/>
      <c r="D33" s="236"/>
      <c r="E33" s="236"/>
      <c r="F33" s="236"/>
      <c r="G33" s="236"/>
      <c r="H33" s="237"/>
      <c r="I33" s="4">
        <v>137</v>
      </c>
      <c r="J33" s="89">
        <f>SUM(J34:J37)</f>
        <v>9468980</v>
      </c>
      <c r="K33" s="89">
        <f>SUM(K34:K37)</f>
        <v>9468980</v>
      </c>
      <c r="L33" s="89">
        <f>SUM(L34:L37)</f>
        <v>12615596</v>
      </c>
      <c r="M33" s="89">
        <f>SUM(M34:M37)</f>
        <v>12615596</v>
      </c>
    </row>
    <row r="34" spans="1:13" ht="12.75">
      <c r="A34" s="235" t="s">
        <v>243</v>
      </c>
      <c r="B34" s="236"/>
      <c r="C34" s="236"/>
      <c r="D34" s="236"/>
      <c r="E34" s="236"/>
      <c r="F34" s="236"/>
      <c r="G34" s="236"/>
      <c r="H34" s="237"/>
      <c r="I34" s="4">
        <v>138</v>
      </c>
      <c r="J34" s="24"/>
      <c r="K34" s="24"/>
      <c r="L34" s="24">
        <v>39533</v>
      </c>
      <c r="M34" s="24">
        <v>39533</v>
      </c>
    </row>
    <row r="35" spans="1:13" ht="21" customHeight="1">
      <c r="A35" s="235" t="s">
        <v>244</v>
      </c>
      <c r="B35" s="236"/>
      <c r="C35" s="236"/>
      <c r="D35" s="236"/>
      <c r="E35" s="236"/>
      <c r="F35" s="236"/>
      <c r="G35" s="236"/>
      <c r="H35" s="237"/>
      <c r="I35" s="4">
        <v>139</v>
      </c>
      <c r="J35" s="24">
        <v>9468980</v>
      </c>
      <c r="K35" s="24">
        <v>9468980</v>
      </c>
      <c r="L35" s="24">
        <v>12576063</v>
      </c>
      <c r="M35" s="24">
        <v>12576063</v>
      </c>
    </row>
    <row r="36" spans="1:13" ht="12.75">
      <c r="A36" s="235" t="s">
        <v>245</v>
      </c>
      <c r="B36" s="236"/>
      <c r="C36" s="236"/>
      <c r="D36" s="236"/>
      <c r="E36" s="236"/>
      <c r="F36" s="236"/>
      <c r="G36" s="236"/>
      <c r="H36" s="237"/>
      <c r="I36" s="4">
        <v>140</v>
      </c>
      <c r="J36" s="24"/>
      <c r="K36" s="24"/>
      <c r="L36" s="24"/>
      <c r="M36" s="24"/>
    </row>
    <row r="37" spans="1:13" ht="12.75">
      <c r="A37" s="235" t="s">
        <v>246</v>
      </c>
      <c r="B37" s="236"/>
      <c r="C37" s="236"/>
      <c r="D37" s="236"/>
      <c r="E37" s="236"/>
      <c r="F37" s="236"/>
      <c r="G37" s="236"/>
      <c r="H37" s="237"/>
      <c r="I37" s="4">
        <v>141</v>
      </c>
      <c r="J37" s="24"/>
      <c r="K37" s="24"/>
      <c r="L37" s="24"/>
      <c r="M37" s="24"/>
    </row>
    <row r="38" spans="1:13" ht="12.75">
      <c r="A38" s="235" t="s">
        <v>247</v>
      </c>
      <c r="B38" s="236"/>
      <c r="C38" s="236"/>
      <c r="D38" s="236"/>
      <c r="E38" s="236"/>
      <c r="F38" s="236"/>
      <c r="G38" s="236"/>
      <c r="H38" s="237"/>
      <c r="I38" s="4">
        <v>142</v>
      </c>
      <c r="J38" s="24"/>
      <c r="K38" s="24"/>
      <c r="L38" s="24"/>
      <c r="M38" s="24"/>
    </row>
    <row r="39" spans="1:13" ht="12.75">
      <c r="A39" s="235" t="s">
        <v>248</v>
      </c>
      <c r="B39" s="236"/>
      <c r="C39" s="236"/>
      <c r="D39" s="236"/>
      <c r="E39" s="236"/>
      <c r="F39" s="236"/>
      <c r="G39" s="236"/>
      <c r="H39" s="237"/>
      <c r="I39" s="4">
        <v>143</v>
      </c>
      <c r="J39" s="24"/>
      <c r="K39" s="24"/>
      <c r="L39" s="24"/>
      <c r="M39" s="24"/>
    </row>
    <row r="40" spans="1:13" ht="12.75">
      <c r="A40" s="235" t="s">
        <v>249</v>
      </c>
      <c r="B40" s="236"/>
      <c r="C40" s="236"/>
      <c r="D40" s="236"/>
      <c r="E40" s="236"/>
      <c r="F40" s="236"/>
      <c r="G40" s="236"/>
      <c r="H40" s="237"/>
      <c r="I40" s="4">
        <v>144</v>
      </c>
      <c r="J40" s="24"/>
      <c r="K40" s="24"/>
      <c r="L40" s="24"/>
      <c r="M40" s="24"/>
    </row>
    <row r="41" spans="1:13" ht="12.75">
      <c r="A41" s="235" t="s">
        <v>252</v>
      </c>
      <c r="B41" s="236"/>
      <c r="C41" s="236"/>
      <c r="D41" s="236"/>
      <c r="E41" s="236"/>
      <c r="F41" s="236"/>
      <c r="G41" s="236"/>
      <c r="H41" s="237"/>
      <c r="I41" s="4">
        <v>145</v>
      </c>
      <c r="J41" s="24"/>
      <c r="K41" s="24"/>
      <c r="L41" s="24"/>
      <c r="M41" s="24"/>
    </row>
    <row r="42" spans="1:13" ht="12.75">
      <c r="A42" s="235" t="s">
        <v>250</v>
      </c>
      <c r="B42" s="236"/>
      <c r="C42" s="236"/>
      <c r="D42" s="236"/>
      <c r="E42" s="236"/>
      <c r="F42" s="236"/>
      <c r="G42" s="236"/>
      <c r="H42" s="237"/>
      <c r="I42" s="4">
        <v>146</v>
      </c>
      <c r="J42" s="89">
        <f>J7+J27+J38+J40</f>
        <v>685035172</v>
      </c>
      <c r="K42" s="89">
        <f>K7+K27+K38+K40</f>
        <v>685035172</v>
      </c>
      <c r="L42" s="89">
        <f>L7+L27+L38+L40</f>
        <v>727940385</v>
      </c>
      <c r="M42" s="89">
        <f>M7+M27+M38+M40</f>
        <v>727940385</v>
      </c>
    </row>
    <row r="43" spans="1:13" ht="12.75">
      <c r="A43" s="235" t="s">
        <v>251</v>
      </c>
      <c r="B43" s="236"/>
      <c r="C43" s="236"/>
      <c r="D43" s="236"/>
      <c r="E43" s="236"/>
      <c r="F43" s="236"/>
      <c r="G43" s="236"/>
      <c r="H43" s="237"/>
      <c r="I43" s="4">
        <v>147</v>
      </c>
      <c r="J43" s="89">
        <f>J10+J33+J39+J41</f>
        <v>645563169</v>
      </c>
      <c r="K43" s="89">
        <f>K10+K33+K39+K41</f>
        <v>645563169</v>
      </c>
      <c r="L43" s="89">
        <f>L10+L33+L39+L41</f>
        <v>730023831</v>
      </c>
      <c r="M43" s="89">
        <f>M10+M33+M39+M41</f>
        <v>730023831</v>
      </c>
    </row>
    <row r="44" spans="1:13" ht="12.75">
      <c r="A44" s="235" t="s">
        <v>253</v>
      </c>
      <c r="B44" s="236"/>
      <c r="C44" s="236"/>
      <c r="D44" s="236"/>
      <c r="E44" s="236"/>
      <c r="F44" s="236"/>
      <c r="G44" s="236"/>
      <c r="H44" s="237"/>
      <c r="I44" s="4">
        <v>148</v>
      </c>
      <c r="J44" s="89">
        <f>J42-J43</f>
        <v>39472003</v>
      </c>
      <c r="K44" s="89">
        <f>K42-K43</f>
        <v>39472003</v>
      </c>
      <c r="L44" s="89">
        <f>L42-L43</f>
        <v>-2083446</v>
      </c>
      <c r="M44" s="89">
        <f>M42-M43</f>
        <v>-2083446</v>
      </c>
    </row>
    <row r="45" spans="1:13" ht="12.75">
      <c r="A45" s="257" t="s">
        <v>254</v>
      </c>
      <c r="B45" s="258"/>
      <c r="C45" s="258"/>
      <c r="D45" s="258"/>
      <c r="E45" s="258"/>
      <c r="F45" s="258"/>
      <c r="G45" s="258"/>
      <c r="H45" s="259"/>
      <c r="I45" s="4">
        <v>149</v>
      </c>
      <c r="J45" s="91">
        <f>IF(J42&gt;J43,J42-J43,0)</f>
        <v>39472003</v>
      </c>
      <c r="K45" s="91">
        <f>IF(K42&gt;K43,K42-K43,0)</f>
        <v>39472003</v>
      </c>
      <c r="L45" s="91">
        <f>IF(L42&gt;L43,L42-L43,0)</f>
        <v>0</v>
      </c>
      <c r="M45" s="91">
        <f>IF(M42&gt;M43,M42-M43,0)</f>
        <v>0</v>
      </c>
    </row>
    <row r="46" spans="1:13" ht="12.75">
      <c r="A46" s="257" t="s">
        <v>255</v>
      </c>
      <c r="B46" s="258"/>
      <c r="C46" s="258"/>
      <c r="D46" s="258"/>
      <c r="E46" s="258"/>
      <c r="F46" s="258"/>
      <c r="G46" s="258"/>
      <c r="H46" s="259"/>
      <c r="I46" s="4">
        <v>150</v>
      </c>
      <c r="J46" s="91">
        <f>IF(J43&gt;J42,J43-J42,0)</f>
        <v>0</v>
      </c>
      <c r="K46" s="91">
        <f>IF(K43&gt;K42,K43-K42,0)</f>
        <v>0</v>
      </c>
      <c r="L46" s="91">
        <f>IF(L43&gt;L42,L43-L42,0)</f>
        <v>2083446</v>
      </c>
      <c r="M46" s="91">
        <f>IF(M43&gt;M42,M43-M42,0)</f>
        <v>2083446</v>
      </c>
    </row>
    <row r="47" spans="1:13" ht="12.75">
      <c r="A47" s="235" t="s">
        <v>256</v>
      </c>
      <c r="B47" s="236"/>
      <c r="C47" s="236"/>
      <c r="D47" s="236"/>
      <c r="E47" s="236"/>
      <c r="F47" s="236"/>
      <c r="G47" s="236"/>
      <c r="H47" s="237"/>
      <c r="I47" s="4">
        <v>151</v>
      </c>
      <c r="J47" s="24"/>
      <c r="K47" s="24"/>
      <c r="L47" s="24">
        <v>94963</v>
      </c>
      <c r="M47" s="24">
        <v>94963</v>
      </c>
    </row>
    <row r="48" spans="1:13" ht="12.75">
      <c r="A48" s="235" t="s">
        <v>257</v>
      </c>
      <c r="B48" s="236"/>
      <c r="C48" s="236"/>
      <c r="D48" s="236"/>
      <c r="E48" s="236"/>
      <c r="F48" s="236"/>
      <c r="G48" s="236"/>
      <c r="H48" s="237"/>
      <c r="I48" s="4">
        <v>152</v>
      </c>
      <c r="J48" s="89">
        <f>J44-J47</f>
        <v>39472003</v>
      </c>
      <c r="K48" s="89">
        <f>K44-K47</f>
        <v>39472003</v>
      </c>
      <c r="L48" s="89">
        <f>L44-L47</f>
        <v>-2178409</v>
      </c>
      <c r="M48" s="89">
        <f>M44-M47</f>
        <v>-2178409</v>
      </c>
    </row>
    <row r="49" spans="1:13" ht="12.75">
      <c r="A49" s="257" t="s">
        <v>258</v>
      </c>
      <c r="B49" s="258"/>
      <c r="C49" s="258"/>
      <c r="D49" s="258"/>
      <c r="E49" s="258"/>
      <c r="F49" s="258"/>
      <c r="G49" s="258"/>
      <c r="H49" s="259"/>
      <c r="I49" s="4">
        <v>153</v>
      </c>
      <c r="J49" s="91">
        <f>IF(J48&gt;0,J48,0)</f>
        <v>39472003</v>
      </c>
      <c r="K49" s="91">
        <f>IF(K48&gt;0,K48,0)</f>
        <v>39472003</v>
      </c>
      <c r="L49" s="91">
        <f>IF(L48&gt;0,L48,0)</f>
        <v>0</v>
      </c>
      <c r="M49" s="91">
        <f>IF(M48&gt;0,M48,0)</f>
        <v>0</v>
      </c>
    </row>
    <row r="50" spans="1:13" ht="12.75">
      <c r="A50" s="277" t="s">
        <v>259</v>
      </c>
      <c r="B50" s="278"/>
      <c r="C50" s="278"/>
      <c r="D50" s="278"/>
      <c r="E50" s="278"/>
      <c r="F50" s="278"/>
      <c r="G50" s="278"/>
      <c r="H50" s="279"/>
      <c r="I50" s="7">
        <v>154</v>
      </c>
      <c r="J50" s="92">
        <f>IF(J48&lt;0,-J48,0)</f>
        <v>0</v>
      </c>
      <c r="K50" s="92">
        <f>IF(K48&lt;0,-K48,0)</f>
        <v>0</v>
      </c>
      <c r="L50" s="92">
        <f>IF(L48&lt;0,-L48,0)</f>
        <v>2178409</v>
      </c>
      <c r="M50" s="92">
        <f>IF(M48&lt;0,-M48,0)</f>
        <v>2178409</v>
      </c>
    </row>
    <row r="51" spans="1:13" ht="12.75">
      <c r="A51" s="254" t="s">
        <v>260</v>
      </c>
      <c r="B51" s="268"/>
      <c r="C51" s="268"/>
      <c r="D51" s="268"/>
      <c r="E51" s="268"/>
      <c r="F51" s="268"/>
      <c r="G51" s="268"/>
      <c r="H51" s="268"/>
      <c r="I51" s="280"/>
      <c r="J51" s="280"/>
      <c r="K51" s="280"/>
      <c r="L51" s="280"/>
      <c r="M51" s="281"/>
    </row>
    <row r="52" spans="1:13" ht="12.75">
      <c r="A52" s="232" t="s">
        <v>261</v>
      </c>
      <c r="B52" s="233"/>
      <c r="C52" s="233"/>
      <c r="D52" s="233"/>
      <c r="E52" s="233"/>
      <c r="F52" s="233"/>
      <c r="G52" s="233"/>
      <c r="H52" s="233"/>
      <c r="I52" s="271"/>
      <c r="J52" s="271"/>
      <c r="K52" s="271"/>
      <c r="L52" s="271"/>
      <c r="M52" s="272"/>
    </row>
    <row r="53" spans="1:13" ht="12.75">
      <c r="A53" s="282" t="s">
        <v>262</v>
      </c>
      <c r="B53" s="283"/>
      <c r="C53" s="283"/>
      <c r="D53" s="283"/>
      <c r="E53" s="283"/>
      <c r="F53" s="283"/>
      <c r="G53" s="283"/>
      <c r="H53" s="284"/>
      <c r="I53" s="4">
        <v>155</v>
      </c>
      <c r="J53" s="24">
        <v>39472003</v>
      </c>
      <c r="K53" s="24">
        <v>39472003</v>
      </c>
      <c r="L53" s="24">
        <v>-2178409</v>
      </c>
      <c r="M53" s="24">
        <v>-2178409</v>
      </c>
    </row>
    <row r="54" spans="1:13" ht="12.75">
      <c r="A54" s="282" t="s">
        <v>263</v>
      </c>
      <c r="B54" s="283"/>
      <c r="C54" s="283"/>
      <c r="D54" s="283"/>
      <c r="E54" s="283"/>
      <c r="F54" s="283"/>
      <c r="G54" s="283"/>
      <c r="H54" s="284"/>
      <c r="I54" s="4">
        <v>156</v>
      </c>
      <c r="J54" s="5"/>
      <c r="K54" s="25"/>
      <c r="L54" s="25"/>
      <c r="M54" s="25"/>
    </row>
    <row r="55" spans="1:13" ht="12.75">
      <c r="A55" s="254" t="s">
        <v>264</v>
      </c>
      <c r="B55" s="268"/>
      <c r="C55" s="268"/>
      <c r="D55" s="268"/>
      <c r="E55" s="268"/>
      <c r="F55" s="268"/>
      <c r="G55" s="268"/>
      <c r="H55" s="268"/>
      <c r="I55" s="280"/>
      <c r="J55" s="280"/>
      <c r="K55" s="280"/>
      <c r="L55" s="280"/>
      <c r="M55" s="281"/>
    </row>
    <row r="56" spans="1:13" ht="12.75">
      <c r="A56" s="232" t="s">
        <v>265</v>
      </c>
      <c r="B56" s="233"/>
      <c r="C56" s="233"/>
      <c r="D56" s="233"/>
      <c r="E56" s="233"/>
      <c r="F56" s="233"/>
      <c r="G56" s="233"/>
      <c r="H56" s="234"/>
      <c r="I56" s="33">
        <v>157</v>
      </c>
      <c r="J56" s="93">
        <f>J48</f>
        <v>39472003</v>
      </c>
      <c r="K56" s="93">
        <f>K48</f>
        <v>39472003</v>
      </c>
      <c r="L56" s="93">
        <f>L48</f>
        <v>-2178409</v>
      </c>
      <c r="M56" s="93">
        <f>M48</f>
        <v>-2178409</v>
      </c>
    </row>
    <row r="57" spans="1:13" ht="12.75">
      <c r="A57" s="235" t="s">
        <v>266</v>
      </c>
      <c r="B57" s="236"/>
      <c r="C57" s="236"/>
      <c r="D57" s="236"/>
      <c r="E57" s="236"/>
      <c r="F57" s="236"/>
      <c r="G57" s="236"/>
      <c r="H57" s="237"/>
      <c r="I57" s="4">
        <v>158</v>
      </c>
      <c r="J57" s="89">
        <f>SUM(J58:J64)</f>
        <v>0</v>
      </c>
      <c r="K57" s="89">
        <f>SUM(K58:K64)</f>
        <v>0</v>
      </c>
      <c r="L57" s="89">
        <f>SUM(L58:L64)</f>
        <v>0</v>
      </c>
      <c r="M57" s="89">
        <f>SUM(M58:M64)</f>
        <v>0</v>
      </c>
    </row>
    <row r="58" spans="1:13" ht="12.75">
      <c r="A58" s="235" t="s">
        <v>267</v>
      </c>
      <c r="B58" s="236"/>
      <c r="C58" s="236"/>
      <c r="D58" s="236"/>
      <c r="E58" s="236"/>
      <c r="F58" s="236"/>
      <c r="G58" s="236"/>
      <c r="H58" s="237"/>
      <c r="I58" s="4">
        <v>159</v>
      </c>
      <c r="J58" s="24"/>
      <c r="K58" s="24"/>
      <c r="L58" s="24"/>
      <c r="M58" s="24"/>
    </row>
    <row r="59" spans="1:13" ht="21" customHeight="1">
      <c r="A59" s="235" t="s">
        <v>268</v>
      </c>
      <c r="B59" s="236"/>
      <c r="C59" s="236"/>
      <c r="D59" s="236"/>
      <c r="E59" s="236"/>
      <c r="F59" s="236"/>
      <c r="G59" s="236"/>
      <c r="H59" s="237"/>
      <c r="I59" s="4">
        <v>160</v>
      </c>
      <c r="J59" s="24"/>
      <c r="K59" s="24"/>
      <c r="L59" s="24"/>
      <c r="M59" s="24"/>
    </row>
    <row r="60" spans="1:13" ht="21" customHeight="1">
      <c r="A60" s="235" t="s">
        <v>269</v>
      </c>
      <c r="B60" s="236"/>
      <c r="C60" s="236"/>
      <c r="D60" s="236"/>
      <c r="E60" s="236"/>
      <c r="F60" s="236"/>
      <c r="G60" s="236"/>
      <c r="H60" s="237"/>
      <c r="I60" s="4">
        <v>161</v>
      </c>
      <c r="J60" s="24"/>
      <c r="K60" s="24"/>
      <c r="L60" s="24"/>
      <c r="M60" s="24"/>
    </row>
    <row r="61" spans="1:13" ht="12.75">
      <c r="A61" s="235" t="s">
        <v>270</v>
      </c>
      <c r="B61" s="236"/>
      <c r="C61" s="236"/>
      <c r="D61" s="236"/>
      <c r="E61" s="236"/>
      <c r="F61" s="236"/>
      <c r="G61" s="236"/>
      <c r="H61" s="237"/>
      <c r="I61" s="4">
        <v>162</v>
      </c>
      <c r="J61" s="24"/>
      <c r="K61" s="24"/>
      <c r="L61" s="24"/>
      <c r="M61" s="24"/>
    </row>
    <row r="62" spans="1:13" ht="12.75">
      <c r="A62" s="235" t="s">
        <v>271</v>
      </c>
      <c r="B62" s="236"/>
      <c r="C62" s="236"/>
      <c r="D62" s="236"/>
      <c r="E62" s="236"/>
      <c r="F62" s="236"/>
      <c r="G62" s="236"/>
      <c r="H62" s="237"/>
      <c r="I62" s="4">
        <v>163</v>
      </c>
      <c r="J62" s="24"/>
      <c r="K62" s="24"/>
      <c r="L62" s="24"/>
      <c r="M62" s="24"/>
    </row>
    <row r="63" spans="1:13" ht="12.75">
      <c r="A63" s="235" t="s">
        <v>272</v>
      </c>
      <c r="B63" s="236"/>
      <c r="C63" s="236"/>
      <c r="D63" s="236"/>
      <c r="E63" s="236"/>
      <c r="F63" s="236"/>
      <c r="G63" s="236"/>
      <c r="H63" s="237"/>
      <c r="I63" s="4">
        <v>164</v>
      </c>
      <c r="J63" s="24"/>
      <c r="K63" s="24"/>
      <c r="L63" s="24"/>
      <c r="M63" s="24"/>
    </row>
    <row r="64" spans="1:13" ht="12.75">
      <c r="A64" s="235" t="s">
        <v>273</v>
      </c>
      <c r="B64" s="236"/>
      <c r="C64" s="236"/>
      <c r="D64" s="236"/>
      <c r="E64" s="236"/>
      <c r="F64" s="236"/>
      <c r="G64" s="236"/>
      <c r="H64" s="237"/>
      <c r="I64" s="4">
        <v>165</v>
      </c>
      <c r="J64" s="24"/>
      <c r="K64" s="24"/>
      <c r="L64" s="24"/>
      <c r="M64" s="24"/>
    </row>
    <row r="65" spans="1:13" ht="15.75" customHeight="1">
      <c r="A65" s="235" t="s">
        <v>275</v>
      </c>
      <c r="B65" s="236"/>
      <c r="C65" s="236"/>
      <c r="D65" s="236"/>
      <c r="E65" s="236"/>
      <c r="F65" s="236"/>
      <c r="G65" s="236"/>
      <c r="H65" s="237"/>
      <c r="I65" s="4">
        <v>166</v>
      </c>
      <c r="J65" s="24"/>
      <c r="K65" s="24"/>
      <c r="L65" s="24"/>
      <c r="M65" s="24"/>
    </row>
    <row r="66" spans="1:13" ht="26.25" customHeight="1">
      <c r="A66" s="235" t="s">
        <v>276</v>
      </c>
      <c r="B66" s="236"/>
      <c r="C66" s="236"/>
      <c r="D66" s="236"/>
      <c r="E66" s="236"/>
      <c r="F66" s="236"/>
      <c r="G66" s="236"/>
      <c r="H66" s="237"/>
      <c r="I66" s="4">
        <v>167</v>
      </c>
      <c r="J66" s="91">
        <f>J57-J65</f>
        <v>0</v>
      </c>
      <c r="K66" s="91">
        <f>K57-K65</f>
        <v>0</v>
      </c>
      <c r="L66" s="91">
        <f>L57-L65</f>
        <v>0</v>
      </c>
      <c r="M66" s="91">
        <f>M57-M65</f>
        <v>0</v>
      </c>
    </row>
    <row r="67" spans="1:13" ht="12.75">
      <c r="A67" s="235" t="s">
        <v>277</v>
      </c>
      <c r="B67" s="236"/>
      <c r="C67" s="236"/>
      <c r="D67" s="236"/>
      <c r="E67" s="236"/>
      <c r="F67" s="236"/>
      <c r="G67" s="236"/>
      <c r="H67" s="237"/>
      <c r="I67" s="4">
        <v>168</v>
      </c>
      <c r="J67" s="94">
        <f>J56+J66</f>
        <v>39472003</v>
      </c>
      <c r="K67" s="94">
        <f>K56+K66</f>
        <v>39472003</v>
      </c>
      <c r="L67" s="94">
        <f>L56+L66</f>
        <v>-2178409</v>
      </c>
      <c r="M67" s="94">
        <f>M56+M66</f>
        <v>-2178409</v>
      </c>
    </row>
    <row r="68" spans="1:13" ht="21" customHeight="1">
      <c r="A68" s="254" t="s">
        <v>274</v>
      </c>
      <c r="B68" s="268"/>
      <c r="C68" s="268"/>
      <c r="D68" s="268"/>
      <c r="E68" s="268"/>
      <c r="F68" s="268"/>
      <c r="G68" s="268"/>
      <c r="H68" s="268"/>
      <c r="I68" s="280"/>
      <c r="J68" s="280"/>
      <c r="K68" s="280"/>
      <c r="L68" s="280"/>
      <c r="M68" s="281"/>
    </row>
    <row r="69" spans="1:13" ht="12.75">
      <c r="A69" s="232" t="s">
        <v>278</v>
      </c>
      <c r="B69" s="233"/>
      <c r="C69" s="233"/>
      <c r="D69" s="233"/>
      <c r="E69" s="233"/>
      <c r="F69" s="233"/>
      <c r="G69" s="233"/>
      <c r="H69" s="233"/>
      <c r="I69" s="271"/>
      <c r="J69" s="271"/>
      <c r="K69" s="271"/>
      <c r="L69" s="271"/>
      <c r="M69" s="272"/>
    </row>
    <row r="70" spans="1:13" ht="12.75">
      <c r="A70" s="282" t="s">
        <v>262</v>
      </c>
      <c r="B70" s="283"/>
      <c r="C70" s="283"/>
      <c r="D70" s="283"/>
      <c r="E70" s="283"/>
      <c r="F70" s="283"/>
      <c r="G70" s="283"/>
      <c r="H70" s="284"/>
      <c r="I70" s="4">
        <v>169</v>
      </c>
      <c r="J70" s="24">
        <f>J67</f>
        <v>39472003</v>
      </c>
      <c r="K70" s="24">
        <f>K67</f>
        <v>39472003</v>
      </c>
      <c r="L70" s="24">
        <f>L67</f>
        <v>-2178409</v>
      </c>
      <c r="M70" s="24">
        <f>M67</f>
        <v>-2178409</v>
      </c>
    </row>
    <row r="71" spans="1:13" ht="12.75">
      <c r="A71" s="285" t="s">
        <v>263</v>
      </c>
      <c r="B71" s="286"/>
      <c r="C71" s="286"/>
      <c r="D71" s="286"/>
      <c r="E71" s="286"/>
      <c r="F71" s="286"/>
      <c r="G71" s="286"/>
      <c r="H71" s="287"/>
      <c r="I71" s="7">
        <v>170</v>
      </c>
      <c r="J71" s="7"/>
      <c r="K71" s="25"/>
      <c r="L71" s="25"/>
      <c r="M71" s="25"/>
    </row>
  </sheetData>
  <sheetProtection/>
  <mergeCells count="74">
    <mergeCell ref="J4:K4"/>
    <mergeCell ref="L4:M4"/>
    <mergeCell ref="A69:M69"/>
    <mergeCell ref="A57:H57"/>
    <mergeCell ref="A58:H58"/>
    <mergeCell ref="A59:H59"/>
    <mergeCell ref="A60:H60"/>
    <mergeCell ref="A61:H61"/>
    <mergeCell ref="A62:H62"/>
    <mergeCell ref="A63:H63"/>
    <mergeCell ref="A70:H70"/>
    <mergeCell ref="A71:H71"/>
    <mergeCell ref="A65:H65"/>
    <mergeCell ref="A66:H66"/>
    <mergeCell ref="A67:H67"/>
    <mergeCell ref="A68:M68"/>
    <mergeCell ref="A64:H64"/>
    <mergeCell ref="A49:H49"/>
    <mergeCell ref="A50:H50"/>
    <mergeCell ref="A51:M51"/>
    <mergeCell ref="A52:M52"/>
    <mergeCell ref="A53:H53"/>
    <mergeCell ref="A54:H54"/>
    <mergeCell ref="A55:M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M1:M2"/>
    <mergeCell ref="A2:K2"/>
    <mergeCell ref="A3:M3"/>
    <mergeCell ref="A4:H4"/>
    <mergeCell ref="A6:H6"/>
    <mergeCell ref="A7:H7"/>
    <mergeCell ref="A8:H8"/>
    <mergeCell ref="A5:H5"/>
  </mergeCells>
  <dataValidations count="3">
    <dataValidation type="whole" operator="notEqual" allowBlank="1" showInputMessage="1" showErrorMessage="1" errorTitle="Pogrešan unos" error="Mogu se unijeti samo cjelobrojne vrijednosti." sqref="K66:M67 L47:M47 L53 J56:J67 K56:L56 K57:M57 K58:L65 K54:M54 K71:M71 J47 J53 J70:M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7 L34:M41 J48:M50 L8:M9 J12:M12 J16:M16 L13:M15 J22:M22 L17:M21 J27:M27 L23:M26 J33:M33 L28:M32 J42:M46 J28:J32 J34:J41 J8:J9 J13:J15 J17:J21 J23:J26 J10:M1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10" max="11" width="10.00390625" style="0" bestFit="1" customWidth="1"/>
  </cols>
  <sheetData>
    <row r="1" spans="1:11" ht="23.25" customHeight="1">
      <c r="A1" s="295" t="s">
        <v>165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 customHeight="1">
      <c r="A2" s="296" t="s">
        <v>404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2.75">
      <c r="A3" s="26"/>
      <c r="B3" s="27"/>
      <c r="C3" s="27"/>
      <c r="D3" s="27"/>
      <c r="E3" s="27"/>
      <c r="F3" s="27"/>
      <c r="G3" s="27"/>
      <c r="H3" s="27"/>
      <c r="I3" s="27"/>
      <c r="J3" s="28"/>
      <c r="K3" s="3"/>
    </row>
    <row r="4" spans="1:11" ht="12.75">
      <c r="A4" s="241" t="s">
        <v>398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2.5" thickBot="1">
      <c r="A5" s="291" t="s">
        <v>284</v>
      </c>
      <c r="B5" s="291"/>
      <c r="C5" s="291"/>
      <c r="D5" s="291"/>
      <c r="E5" s="291"/>
      <c r="F5" s="291"/>
      <c r="G5" s="291"/>
      <c r="H5" s="291"/>
      <c r="I5" s="152" t="s">
        <v>280</v>
      </c>
      <c r="J5" s="153" t="s">
        <v>144</v>
      </c>
      <c r="K5" s="153" t="s">
        <v>282</v>
      </c>
    </row>
    <row r="6" spans="1:11" ht="12.75">
      <c r="A6" s="292">
        <v>1</v>
      </c>
      <c r="B6" s="292"/>
      <c r="C6" s="292"/>
      <c r="D6" s="292"/>
      <c r="E6" s="292"/>
      <c r="F6" s="292"/>
      <c r="G6" s="292"/>
      <c r="H6" s="292"/>
      <c r="I6" s="154">
        <v>2</v>
      </c>
      <c r="J6" s="155" t="s">
        <v>97</v>
      </c>
      <c r="K6" s="155" t="s">
        <v>98</v>
      </c>
    </row>
    <row r="7" spans="1:11" ht="12.75">
      <c r="A7" s="254" t="s">
        <v>166</v>
      </c>
      <c r="B7" s="268"/>
      <c r="C7" s="268"/>
      <c r="D7" s="268"/>
      <c r="E7" s="268"/>
      <c r="F7" s="268"/>
      <c r="G7" s="268"/>
      <c r="H7" s="268"/>
      <c r="I7" s="293"/>
      <c r="J7" s="293"/>
      <c r="K7" s="294"/>
    </row>
    <row r="8" spans="1:11" ht="12.75">
      <c r="A8" s="238" t="s">
        <v>167</v>
      </c>
      <c r="B8" s="239"/>
      <c r="C8" s="239"/>
      <c r="D8" s="239"/>
      <c r="E8" s="239"/>
      <c r="F8" s="239"/>
      <c r="G8" s="239"/>
      <c r="H8" s="239"/>
      <c r="I8" s="4">
        <v>1</v>
      </c>
      <c r="J8" s="24">
        <v>687982761</v>
      </c>
      <c r="K8" s="24">
        <v>708889423</v>
      </c>
    </row>
    <row r="9" spans="1:11" ht="12.75">
      <c r="A9" s="238" t="s">
        <v>168</v>
      </c>
      <c r="B9" s="239"/>
      <c r="C9" s="239"/>
      <c r="D9" s="239"/>
      <c r="E9" s="239"/>
      <c r="F9" s="239"/>
      <c r="G9" s="239"/>
      <c r="H9" s="239"/>
      <c r="I9" s="4">
        <v>2</v>
      </c>
      <c r="J9" s="24"/>
      <c r="K9" s="24"/>
    </row>
    <row r="10" spans="1:11" ht="12.75">
      <c r="A10" s="238" t="s">
        <v>169</v>
      </c>
      <c r="B10" s="239"/>
      <c r="C10" s="239"/>
      <c r="D10" s="239"/>
      <c r="E10" s="239"/>
      <c r="F10" s="239"/>
      <c r="G10" s="239"/>
      <c r="H10" s="239"/>
      <c r="I10" s="4">
        <v>3</v>
      </c>
      <c r="J10" s="24">
        <v>1201442</v>
      </c>
      <c r="K10" s="24">
        <v>3535402</v>
      </c>
    </row>
    <row r="11" spans="1:11" ht="12.75">
      <c r="A11" s="238" t="s">
        <v>170</v>
      </c>
      <c r="B11" s="239"/>
      <c r="C11" s="239"/>
      <c r="D11" s="239"/>
      <c r="E11" s="239"/>
      <c r="F11" s="239"/>
      <c r="G11" s="239"/>
      <c r="H11" s="239"/>
      <c r="I11" s="4">
        <v>4</v>
      </c>
      <c r="J11" s="24">
        <v>39780492</v>
      </c>
      <c r="K11" s="24">
        <v>37784885</v>
      </c>
    </row>
    <row r="12" spans="1:11" ht="12.75">
      <c r="A12" s="238" t="s">
        <v>171</v>
      </c>
      <c r="B12" s="239"/>
      <c r="C12" s="239"/>
      <c r="D12" s="239"/>
      <c r="E12" s="239"/>
      <c r="F12" s="239"/>
      <c r="G12" s="239"/>
      <c r="H12" s="239"/>
      <c r="I12" s="4">
        <v>5</v>
      </c>
      <c r="J12" s="24">
        <v>528140</v>
      </c>
      <c r="K12" s="24">
        <v>243084</v>
      </c>
    </row>
    <row r="13" spans="1:11" ht="12.75">
      <c r="A13" s="235" t="s">
        <v>172</v>
      </c>
      <c r="B13" s="236"/>
      <c r="C13" s="236"/>
      <c r="D13" s="236"/>
      <c r="E13" s="236"/>
      <c r="F13" s="236"/>
      <c r="G13" s="236"/>
      <c r="H13" s="236"/>
      <c r="I13" s="4">
        <v>6</v>
      </c>
      <c r="J13" s="89">
        <f>SUM(J8:J12)</f>
        <v>729492835</v>
      </c>
      <c r="K13" s="89">
        <f>SUM(K8:K12)</f>
        <v>750452794</v>
      </c>
    </row>
    <row r="14" spans="1:11" ht="12.75">
      <c r="A14" s="238" t="s">
        <v>173</v>
      </c>
      <c r="B14" s="239"/>
      <c r="C14" s="239"/>
      <c r="D14" s="239"/>
      <c r="E14" s="239"/>
      <c r="F14" s="239"/>
      <c r="G14" s="239"/>
      <c r="H14" s="239"/>
      <c r="I14" s="4">
        <v>7</v>
      </c>
      <c r="J14" s="24">
        <v>541103396</v>
      </c>
      <c r="K14" s="24">
        <v>504479357</v>
      </c>
    </row>
    <row r="15" spans="1:11" ht="12.75">
      <c r="A15" s="238" t="s">
        <v>174</v>
      </c>
      <c r="B15" s="239"/>
      <c r="C15" s="239"/>
      <c r="D15" s="239"/>
      <c r="E15" s="239"/>
      <c r="F15" s="239"/>
      <c r="G15" s="239"/>
      <c r="H15" s="239"/>
      <c r="I15" s="4">
        <v>8</v>
      </c>
      <c r="J15" s="24">
        <v>60327370</v>
      </c>
      <c r="K15" s="24">
        <v>63897331</v>
      </c>
    </row>
    <row r="16" spans="1:11" ht="12.75">
      <c r="A16" s="238" t="s">
        <v>175</v>
      </c>
      <c r="B16" s="239"/>
      <c r="C16" s="239"/>
      <c r="D16" s="239"/>
      <c r="E16" s="239"/>
      <c r="F16" s="239"/>
      <c r="G16" s="239"/>
      <c r="H16" s="239"/>
      <c r="I16" s="4">
        <v>9</v>
      </c>
      <c r="J16" s="24">
        <v>2139465</v>
      </c>
      <c r="K16" s="24">
        <v>2550291</v>
      </c>
    </row>
    <row r="17" spans="1:11" ht="12.75">
      <c r="A17" s="238" t="s">
        <v>177</v>
      </c>
      <c r="B17" s="239"/>
      <c r="C17" s="239"/>
      <c r="D17" s="239"/>
      <c r="E17" s="239"/>
      <c r="F17" s="239"/>
      <c r="G17" s="239"/>
      <c r="H17" s="239"/>
      <c r="I17" s="4">
        <v>10</v>
      </c>
      <c r="J17" s="24">
        <v>6617550</v>
      </c>
      <c r="K17" s="24">
        <v>6557410</v>
      </c>
    </row>
    <row r="18" spans="1:11" ht="12.75">
      <c r="A18" s="238" t="s">
        <v>176</v>
      </c>
      <c r="B18" s="239"/>
      <c r="C18" s="239"/>
      <c r="D18" s="239"/>
      <c r="E18" s="239"/>
      <c r="F18" s="239"/>
      <c r="G18" s="239"/>
      <c r="H18" s="239"/>
      <c r="I18" s="4">
        <v>11</v>
      </c>
      <c r="J18" s="24">
        <v>24475824</v>
      </c>
      <c r="K18" s="24">
        <v>23749189</v>
      </c>
    </row>
    <row r="19" spans="1:11" ht="12.75">
      <c r="A19" s="238" t="s">
        <v>178</v>
      </c>
      <c r="B19" s="239"/>
      <c r="C19" s="239"/>
      <c r="D19" s="239"/>
      <c r="E19" s="239"/>
      <c r="F19" s="239"/>
      <c r="G19" s="239"/>
      <c r="H19" s="239"/>
      <c r="I19" s="4">
        <v>12</v>
      </c>
      <c r="J19" s="24">
        <v>2459568</v>
      </c>
      <c r="K19" s="24">
        <v>2244337</v>
      </c>
    </row>
    <row r="20" spans="1:11" ht="12.75">
      <c r="A20" s="235" t="s">
        <v>179</v>
      </c>
      <c r="B20" s="236"/>
      <c r="C20" s="236"/>
      <c r="D20" s="236"/>
      <c r="E20" s="236"/>
      <c r="F20" s="236"/>
      <c r="G20" s="236"/>
      <c r="H20" s="236"/>
      <c r="I20" s="4">
        <v>13</v>
      </c>
      <c r="J20" s="89">
        <f>SUM(J14:J19)</f>
        <v>637123173</v>
      </c>
      <c r="K20" s="89">
        <f>SUM(K14:K19)</f>
        <v>603477915</v>
      </c>
    </row>
    <row r="21" spans="1:11" ht="23.25" customHeight="1">
      <c r="A21" s="235" t="s">
        <v>180</v>
      </c>
      <c r="B21" s="297"/>
      <c r="C21" s="297"/>
      <c r="D21" s="297"/>
      <c r="E21" s="297"/>
      <c r="F21" s="297"/>
      <c r="G21" s="297"/>
      <c r="H21" s="298"/>
      <c r="I21" s="4">
        <v>14</v>
      </c>
      <c r="J21" s="89">
        <f>IF(J13&gt;J20,J13-J20,0)</f>
        <v>92369662</v>
      </c>
      <c r="K21" s="89">
        <f>IF(K13&gt;K20,K13-K20,0)</f>
        <v>146974879</v>
      </c>
    </row>
    <row r="22" spans="1:11" ht="23.25" customHeight="1">
      <c r="A22" s="251" t="s">
        <v>181</v>
      </c>
      <c r="B22" s="299"/>
      <c r="C22" s="299"/>
      <c r="D22" s="299"/>
      <c r="E22" s="299"/>
      <c r="F22" s="299"/>
      <c r="G22" s="299"/>
      <c r="H22" s="300"/>
      <c r="I22" s="4">
        <v>15</v>
      </c>
      <c r="J22" s="89">
        <f>IF(J20&gt;J13,J20-J13,0)</f>
        <v>0</v>
      </c>
      <c r="K22" s="89">
        <f>IF(K20&gt;K13,K20-K13,0)</f>
        <v>0</v>
      </c>
    </row>
    <row r="23" spans="1:11" ht="12.75">
      <c r="A23" s="254" t="s">
        <v>182</v>
      </c>
      <c r="B23" s="268"/>
      <c r="C23" s="268"/>
      <c r="D23" s="268"/>
      <c r="E23" s="268"/>
      <c r="F23" s="268"/>
      <c r="G23" s="268"/>
      <c r="H23" s="268"/>
      <c r="I23" s="293"/>
      <c r="J23" s="293"/>
      <c r="K23" s="294"/>
    </row>
    <row r="24" spans="1:11" ht="12.75">
      <c r="A24" s="238" t="s">
        <v>183</v>
      </c>
      <c r="B24" s="239"/>
      <c r="C24" s="239"/>
      <c r="D24" s="239"/>
      <c r="E24" s="239"/>
      <c r="F24" s="239"/>
      <c r="G24" s="239"/>
      <c r="H24" s="239"/>
      <c r="I24" s="4">
        <v>16</v>
      </c>
      <c r="J24" s="22"/>
      <c r="K24" s="24"/>
    </row>
    <row r="25" spans="1:11" ht="12.75">
      <c r="A25" s="238" t="s">
        <v>184</v>
      </c>
      <c r="B25" s="239"/>
      <c r="C25" s="239"/>
      <c r="D25" s="239"/>
      <c r="E25" s="239"/>
      <c r="F25" s="239"/>
      <c r="G25" s="239"/>
      <c r="H25" s="239"/>
      <c r="I25" s="4">
        <v>17</v>
      </c>
      <c r="J25" s="22"/>
      <c r="K25" s="24"/>
    </row>
    <row r="26" spans="1:11" ht="12.75">
      <c r="A26" s="238" t="s">
        <v>185</v>
      </c>
      <c r="B26" s="239"/>
      <c r="C26" s="239"/>
      <c r="D26" s="239"/>
      <c r="E26" s="239"/>
      <c r="F26" s="239"/>
      <c r="G26" s="239"/>
      <c r="H26" s="239"/>
      <c r="I26" s="4">
        <v>18</v>
      </c>
      <c r="J26" s="22"/>
      <c r="K26" s="24"/>
    </row>
    <row r="27" spans="1:11" ht="12.75">
      <c r="A27" s="238" t="s">
        <v>186</v>
      </c>
      <c r="B27" s="239"/>
      <c r="C27" s="239"/>
      <c r="D27" s="239"/>
      <c r="E27" s="239"/>
      <c r="F27" s="239"/>
      <c r="G27" s="239"/>
      <c r="H27" s="239"/>
      <c r="I27" s="4">
        <v>19</v>
      </c>
      <c r="J27" s="22"/>
      <c r="K27" s="24"/>
    </row>
    <row r="28" spans="1:11" ht="12.75">
      <c r="A28" s="238" t="s">
        <v>187</v>
      </c>
      <c r="B28" s="239"/>
      <c r="C28" s="239"/>
      <c r="D28" s="239"/>
      <c r="E28" s="239"/>
      <c r="F28" s="239"/>
      <c r="G28" s="239"/>
      <c r="H28" s="239"/>
      <c r="I28" s="4">
        <v>20</v>
      </c>
      <c r="J28" s="22"/>
      <c r="K28" s="24"/>
    </row>
    <row r="29" spans="1:11" ht="12.75">
      <c r="A29" s="235" t="s">
        <v>188</v>
      </c>
      <c r="B29" s="236"/>
      <c r="C29" s="236"/>
      <c r="D29" s="236"/>
      <c r="E29" s="236"/>
      <c r="F29" s="236"/>
      <c r="G29" s="236"/>
      <c r="H29" s="236"/>
      <c r="I29" s="4">
        <v>21</v>
      </c>
      <c r="J29" s="95">
        <f>SUM(J24:J28)</f>
        <v>0</v>
      </c>
      <c r="K29" s="89">
        <f>SUM(K24:K28)</f>
        <v>0</v>
      </c>
    </row>
    <row r="30" spans="1:11" ht="12.75">
      <c r="A30" s="238" t="s">
        <v>189</v>
      </c>
      <c r="B30" s="239"/>
      <c r="C30" s="239"/>
      <c r="D30" s="239"/>
      <c r="E30" s="239"/>
      <c r="F30" s="239"/>
      <c r="G30" s="239"/>
      <c r="H30" s="239"/>
      <c r="I30" s="4">
        <v>22</v>
      </c>
      <c r="J30" s="24">
        <v>7038845</v>
      </c>
      <c r="K30" s="24">
        <v>14452462</v>
      </c>
    </row>
    <row r="31" spans="1:11" ht="12.75">
      <c r="A31" s="238" t="s">
        <v>190</v>
      </c>
      <c r="B31" s="239"/>
      <c r="C31" s="239"/>
      <c r="D31" s="239"/>
      <c r="E31" s="239"/>
      <c r="F31" s="239"/>
      <c r="G31" s="239"/>
      <c r="H31" s="239"/>
      <c r="I31" s="4">
        <v>23</v>
      </c>
      <c r="J31" s="24">
        <v>28210</v>
      </c>
      <c r="K31" s="24"/>
    </row>
    <row r="32" spans="1:11" ht="12.75">
      <c r="A32" s="238" t="s">
        <v>191</v>
      </c>
      <c r="B32" s="239"/>
      <c r="C32" s="239"/>
      <c r="D32" s="239"/>
      <c r="E32" s="239"/>
      <c r="F32" s="239"/>
      <c r="G32" s="239"/>
      <c r="H32" s="239"/>
      <c r="I32" s="4">
        <v>24</v>
      </c>
      <c r="J32" s="24"/>
      <c r="K32" s="24"/>
    </row>
    <row r="33" spans="1:11" ht="12.75">
      <c r="A33" s="235" t="s">
        <v>192</v>
      </c>
      <c r="B33" s="236"/>
      <c r="C33" s="236"/>
      <c r="D33" s="236"/>
      <c r="E33" s="236"/>
      <c r="F33" s="236"/>
      <c r="G33" s="236"/>
      <c r="H33" s="236"/>
      <c r="I33" s="4">
        <v>25</v>
      </c>
      <c r="J33" s="89">
        <f>SUM(J30:J32)</f>
        <v>7067055</v>
      </c>
      <c r="K33" s="89">
        <f>SUM(K30:K32)</f>
        <v>14452462</v>
      </c>
    </row>
    <row r="34" spans="1:11" ht="23.25" customHeight="1">
      <c r="A34" s="235" t="s">
        <v>193</v>
      </c>
      <c r="B34" s="236"/>
      <c r="C34" s="236"/>
      <c r="D34" s="236"/>
      <c r="E34" s="236"/>
      <c r="F34" s="236"/>
      <c r="G34" s="236"/>
      <c r="H34" s="236"/>
      <c r="I34" s="4">
        <v>26</v>
      </c>
      <c r="J34" s="89">
        <f>IF(J29&gt;J33,J29-J33,0)</f>
        <v>0</v>
      </c>
      <c r="K34" s="89">
        <f>IF(K29&gt;K33,K29-K33,0)</f>
        <v>0</v>
      </c>
    </row>
    <row r="35" spans="1:11" ht="23.25" customHeight="1">
      <c r="A35" s="235" t="s">
        <v>194</v>
      </c>
      <c r="B35" s="236"/>
      <c r="C35" s="236"/>
      <c r="D35" s="236"/>
      <c r="E35" s="236"/>
      <c r="F35" s="236"/>
      <c r="G35" s="236"/>
      <c r="H35" s="236"/>
      <c r="I35" s="4">
        <v>27</v>
      </c>
      <c r="J35" s="89">
        <f>IF(J33&gt;J29,J33-J29,0)</f>
        <v>7067055</v>
      </c>
      <c r="K35" s="89">
        <f>IF(K33&gt;K29,K33-K29,0)</f>
        <v>14452462</v>
      </c>
    </row>
    <row r="36" spans="1:11" ht="12.75">
      <c r="A36" s="254" t="s">
        <v>195</v>
      </c>
      <c r="B36" s="268"/>
      <c r="C36" s="268"/>
      <c r="D36" s="268"/>
      <c r="E36" s="268"/>
      <c r="F36" s="268"/>
      <c r="G36" s="268"/>
      <c r="H36" s="268"/>
      <c r="I36" s="293">
        <v>0</v>
      </c>
      <c r="J36" s="293"/>
      <c r="K36" s="294"/>
    </row>
    <row r="37" spans="1:11" ht="12.75">
      <c r="A37" s="238" t="s">
        <v>196</v>
      </c>
      <c r="B37" s="239"/>
      <c r="C37" s="239"/>
      <c r="D37" s="239"/>
      <c r="E37" s="239"/>
      <c r="F37" s="239"/>
      <c r="G37" s="239"/>
      <c r="H37" s="239"/>
      <c r="I37" s="4">
        <v>28</v>
      </c>
      <c r="J37" s="24"/>
      <c r="K37" s="24"/>
    </row>
    <row r="38" spans="1:11" ht="12.75">
      <c r="A38" s="238" t="s">
        <v>197</v>
      </c>
      <c r="B38" s="239"/>
      <c r="C38" s="239"/>
      <c r="D38" s="239"/>
      <c r="E38" s="239"/>
      <c r="F38" s="239"/>
      <c r="G38" s="239"/>
      <c r="H38" s="239"/>
      <c r="I38" s="4">
        <v>29</v>
      </c>
      <c r="J38" s="24">
        <v>55003425</v>
      </c>
      <c r="K38" s="24">
        <v>326500000</v>
      </c>
    </row>
    <row r="39" spans="1:11" ht="12.75">
      <c r="A39" s="238" t="s">
        <v>198</v>
      </c>
      <c r="B39" s="239"/>
      <c r="C39" s="239"/>
      <c r="D39" s="239"/>
      <c r="E39" s="239"/>
      <c r="F39" s="239"/>
      <c r="G39" s="239"/>
      <c r="H39" s="239"/>
      <c r="I39" s="4">
        <v>30</v>
      </c>
      <c r="J39" s="24"/>
      <c r="K39" s="24">
        <v>99531564</v>
      </c>
    </row>
    <row r="40" spans="1:11" ht="12.75">
      <c r="A40" s="235" t="s">
        <v>199</v>
      </c>
      <c r="B40" s="236"/>
      <c r="C40" s="236"/>
      <c r="D40" s="236"/>
      <c r="E40" s="236"/>
      <c r="F40" s="236"/>
      <c r="G40" s="236"/>
      <c r="H40" s="236"/>
      <c r="I40" s="4">
        <v>31</v>
      </c>
      <c r="J40" s="89">
        <f>SUM(J37:J39)</f>
        <v>55003425</v>
      </c>
      <c r="K40" s="89">
        <f>SUM(K37:K39)</f>
        <v>426031564</v>
      </c>
    </row>
    <row r="41" spans="1:11" ht="12.75">
      <c r="A41" s="238" t="s">
        <v>200</v>
      </c>
      <c r="B41" s="239"/>
      <c r="C41" s="239"/>
      <c r="D41" s="239"/>
      <c r="E41" s="239"/>
      <c r="F41" s="239"/>
      <c r="G41" s="239"/>
      <c r="H41" s="239"/>
      <c r="I41" s="4">
        <v>32</v>
      </c>
      <c r="J41" s="24">
        <v>123243608</v>
      </c>
      <c r="K41" s="24">
        <v>432388889</v>
      </c>
    </row>
    <row r="42" spans="1:11" ht="12.75">
      <c r="A42" s="238" t="s">
        <v>201</v>
      </c>
      <c r="B42" s="239"/>
      <c r="C42" s="239"/>
      <c r="D42" s="239"/>
      <c r="E42" s="239"/>
      <c r="F42" s="239"/>
      <c r="G42" s="239"/>
      <c r="H42" s="239"/>
      <c r="I42" s="4">
        <v>33</v>
      </c>
      <c r="J42" s="24"/>
      <c r="K42" s="24"/>
    </row>
    <row r="43" spans="1:11" ht="12.75">
      <c r="A43" s="238" t="s">
        <v>202</v>
      </c>
      <c r="B43" s="239"/>
      <c r="C43" s="239"/>
      <c r="D43" s="239"/>
      <c r="E43" s="239"/>
      <c r="F43" s="239"/>
      <c r="G43" s="239"/>
      <c r="H43" s="239"/>
      <c r="I43" s="4">
        <v>34</v>
      </c>
      <c r="J43" s="24"/>
      <c r="K43" s="24"/>
    </row>
    <row r="44" spans="1:11" ht="12.75">
      <c r="A44" s="238" t="s">
        <v>203</v>
      </c>
      <c r="B44" s="239"/>
      <c r="C44" s="239"/>
      <c r="D44" s="239"/>
      <c r="E44" s="239"/>
      <c r="F44" s="239"/>
      <c r="G44" s="239"/>
      <c r="H44" s="239"/>
      <c r="I44" s="4">
        <v>35</v>
      </c>
      <c r="J44" s="24"/>
      <c r="K44" s="24"/>
    </row>
    <row r="45" spans="1:11" ht="12.75">
      <c r="A45" s="238" t="s">
        <v>204</v>
      </c>
      <c r="B45" s="239"/>
      <c r="C45" s="239"/>
      <c r="D45" s="239"/>
      <c r="E45" s="239"/>
      <c r="F45" s="239"/>
      <c r="G45" s="239"/>
      <c r="H45" s="239"/>
      <c r="I45" s="4">
        <v>36</v>
      </c>
      <c r="J45" s="24"/>
      <c r="K45" s="24">
        <v>116974874</v>
      </c>
    </row>
    <row r="46" spans="1:11" ht="12.75">
      <c r="A46" s="235" t="s">
        <v>205</v>
      </c>
      <c r="B46" s="236"/>
      <c r="C46" s="236"/>
      <c r="D46" s="236"/>
      <c r="E46" s="236"/>
      <c r="F46" s="236"/>
      <c r="G46" s="236"/>
      <c r="H46" s="236"/>
      <c r="I46" s="4">
        <v>37</v>
      </c>
      <c r="J46" s="89">
        <f>SUM(J41:J45)</f>
        <v>123243608</v>
      </c>
      <c r="K46" s="89">
        <f>SUM(K41:K45)</f>
        <v>549363763</v>
      </c>
    </row>
    <row r="47" spans="1:11" ht="23.25" customHeight="1">
      <c r="A47" s="235" t="s">
        <v>206</v>
      </c>
      <c r="B47" s="236"/>
      <c r="C47" s="236"/>
      <c r="D47" s="236"/>
      <c r="E47" s="236"/>
      <c r="F47" s="236"/>
      <c r="G47" s="236"/>
      <c r="H47" s="236"/>
      <c r="I47" s="4">
        <v>38</v>
      </c>
      <c r="J47" s="89">
        <f>IF(J40&gt;J46,J40-J46,0)</f>
        <v>0</v>
      </c>
      <c r="K47" s="89">
        <f>IF(K40&gt;K46,K40-K46,0)</f>
        <v>0</v>
      </c>
    </row>
    <row r="48" spans="1:11" ht="23.25" customHeight="1">
      <c r="A48" s="235" t="s">
        <v>207</v>
      </c>
      <c r="B48" s="236"/>
      <c r="C48" s="236"/>
      <c r="D48" s="236"/>
      <c r="E48" s="236"/>
      <c r="F48" s="236"/>
      <c r="G48" s="236"/>
      <c r="H48" s="236"/>
      <c r="I48" s="4">
        <v>39</v>
      </c>
      <c r="J48" s="89">
        <f>IF(J46&gt;J40,J46-J40,0)</f>
        <v>68240183</v>
      </c>
      <c r="K48" s="89">
        <f>IF(K46&gt;K40,K46-K40,0)</f>
        <v>123332199</v>
      </c>
    </row>
    <row r="49" spans="1:11" ht="12.75">
      <c r="A49" s="235" t="s">
        <v>208</v>
      </c>
      <c r="B49" s="236"/>
      <c r="C49" s="236"/>
      <c r="D49" s="236"/>
      <c r="E49" s="236"/>
      <c r="F49" s="236"/>
      <c r="G49" s="236"/>
      <c r="H49" s="236"/>
      <c r="I49" s="4">
        <v>40</v>
      </c>
      <c r="J49" s="89">
        <f>IF(J21-J22+J34-J35+J47-J48&gt;0,J21-J22+J34-J35+J47-J48,0)</f>
        <v>17062424</v>
      </c>
      <c r="K49" s="89">
        <f>IF(K21-K22+K34-K35+K47-K48&gt;0,K21-K22+K34-K35+K47-K48,0)</f>
        <v>9190218</v>
      </c>
    </row>
    <row r="50" spans="1:11" ht="12.75">
      <c r="A50" s="235" t="s">
        <v>209</v>
      </c>
      <c r="B50" s="236"/>
      <c r="C50" s="236"/>
      <c r="D50" s="236"/>
      <c r="E50" s="236"/>
      <c r="F50" s="236"/>
      <c r="G50" s="236"/>
      <c r="H50" s="236"/>
      <c r="I50" s="4">
        <v>41</v>
      </c>
      <c r="J50" s="89">
        <f>IF(J22-J21+J35-J34+J48-J47&gt;0,J22-J21+J35-J34+J48-J47,0)</f>
        <v>0</v>
      </c>
      <c r="K50" s="89">
        <f>IF(K22-K21+K35-K34+K48-K47&gt;0,K22-K21+K35-K34+K48-K47,0)</f>
        <v>0</v>
      </c>
    </row>
    <row r="51" spans="1:11" ht="12.75">
      <c r="A51" s="235" t="s">
        <v>210</v>
      </c>
      <c r="B51" s="236"/>
      <c r="C51" s="236"/>
      <c r="D51" s="236"/>
      <c r="E51" s="236"/>
      <c r="F51" s="236"/>
      <c r="G51" s="236"/>
      <c r="H51" s="236"/>
      <c r="I51" s="4">
        <v>42</v>
      </c>
      <c r="J51" s="24">
        <v>25795002</v>
      </c>
      <c r="K51" s="24">
        <v>12921464</v>
      </c>
    </row>
    <row r="52" spans="1:11" ht="12.75">
      <c r="A52" s="235" t="s">
        <v>211</v>
      </c>
      <c r="B52" s="236"/>
      <c r="C52" s="236"/>
      <c r="D52" s="236"/>
      <c r="E52" s="236"/>
      <c r="F52" s="236"/>
      <c r="G52" s="236"/>
      <c r="H52" s="236"/>
      <c r="I52" s="4">
        <v>43</v>
      </c>
      <c r="J52" s="24">
        <v>17062424</v>
      </c>
      <c r="K52" s="24">
        <v>9190218</v>
      </c>
    </row>
    <row r="53" spans="1:11" ht="12.75">
      <c r="A53" s="235" t="s">
        <v>212</v>
      </c>
      <c r="B53" s="236"/>
      <c r="C53" s="236"/>
      <c r="D53" s="236"/>
      <c r="E53" s="236"/>
      <c r="F53" s="236"/>
      <c r="G53" s="236"/>
      <c r="H53" s="236"/>
      <c r="I53" s="4">
        <v>44</v>
      </c>
      <c r="J53" s="24"/>
      <c r="K53" s="24"/>
    </row>
    <row r="54" spans="1:11" ht="12.75">
      <c r="A54" s="251" t="s">
        <v>213</v>
      </c>
      <c r="B54" s="252"/>
      <c r="C54" s="252"/>
      <c r="D54" s="252"/>
      <c r="E54" s="252"/>
      <c r="F54" s="252"/>
      <c r="G54" s="252"/>
      <c r="H54" s="252"/>
      <c r="I54" s="7">
        <v>45</v>
      </c>
      <c r="J54" s="92">
        <f>J51+J52-J53</f>
        <v>42857426</v>
      </c>
      <c r="K54" s="92">
        <f>K51+K52-K53</f>
        <v>22111682</v>
      </c>
    </row>
    <row r="55" spans="1:11" ht="12.75">
      <c r="A55" s="64" t="s">
        <v>214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</row>
  </sheetData>
  <sheetProtection/>
  <mergeCells count="53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14:H14"/>
    <mergeCell ref="A15:H15"/>
    <mergeCell ref="A16:H16"/>
    <mergeCell ref="A9:H9"/>
    <mergeCell ref="A10:H10"/>
    <mergeCell ref="A11:H11"/>
    <mergeCell ref="A12:H12"/>
    <mergeCell ref="A4:K4"/>
    <mergeCell ref="A1:K1"/>
    <mergeCell ref="A2:K2"/>
    <mergeCell ref="A13:H13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14:K19 J30:K32 J24:K28 J8:K12 J41:K45 J37:K39 J51:K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3:K36 J20:K23 J29:K29 J13:K13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7.28125" style="66" customWidth="1"/>
    <col min="2" max="2" width="5.7109375" style="66" customWidth="1"/>
    <col min="3" max="3" width="11.00390625" style="66" customWidth="1"/>
    <col min="4" max="4" width="7.140625" style="66" customWidth="1"/>
    <col min="5" max="5" width="10.57421875" style="66" customWidth="1"/>
    <col min="6" max="6" width="7.28125" style="66" customWidth="1"/>
    <col min="7" max="7" width="9.140625" style="66" customWidth="1"/>
    <col min="8" max="8" width="6.28125" style="66" customWidth="1"/>
    <col min="9" max="9" width="8.28125" style="66" customWidth="1"/>
    <col min="10" max="10" width="10.00390625" style="66" customWidth="1"/>
    <col min="11" max="11" width="10.421875" style="66" customWidth="1"/>
    <col min="12" max="16384" width="9.140625" style="66" customWidth="1"/>
  </cols>
  <sheetData>
    <row r="1" spans="1:12" ht="28.5" customHeight="1">
      <c r="A1" s="307" t="s">
        <v>141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65"/>
    </row>
    <row r="2" spans="1:12" ht="15">
      <c r="A2" s="76"/>
      <c r="B2" s="77"/>
      <c r="C2" s="317" t="s">
        <v>142</v>
      </c>
      <c r="D2" s="317"/>
      <c r="E2" s="156">
        <v>40909</v>
      </c>
      <c r="F2" s="78" t="s">
        <v>113</v>
      </c>
      <c r="G2" s="318">
        <v>40999</v>
      </c>
      <c r="H2" s="319"/>
      <c r="I2" s="77"/>
      <c r="J2" s="77"/>
      <c r="K2" s="77"/>
      <c r="L2" s="67"/>
    </row>
    <row r="3" spans="1:11" ht="24" thickBot="1">
      <c r="A3" s="320" t="s">
        <v>284</v>
      </c>
      <c r="B3" s="320"/>
      <c r="C3" s="320"/>
      <c r="D3" s="320"/>
      <c r="E3" s="320"/>
      <c r="F3" s="320"/>
      <c r="G3" s="320"/>
      <c r="H3" s="320"/>
      <c r="I3" s="157" t="s">
        <v>143</v>
      </c>
      <c r="J3" s="158" t="s">
        <v>144</v>
      </c>
      <c r="K3" s="158" t="s">
        <v>283</v>
      </c>
    </row>
    <row r="4" spans="1:11" ht="12.75">
      <c r="A4" s="321">
        <v>1</v>
      </c>
      <c r="B4" s="321"/>
      <c r="C4" s="321"/>
      <c r="D4" s="321"/>
      <c r="E4" s="321"/>
      <c r="F4" s="321"/>
      <c r="G4" s="321"/>
      <c r="H4" s="321"/>
      <c r="I4" s="160">
        <v>2</v>
      </c>
      <c r="J4" s="159" t="s">
        <v>97</v>
      </c>
      <c r="K4" s="159" t="s">
        <v>98</v>
      </c>
    </row>
    <row r="5" spans="1:11" ht="12.75">
      <c r="A5" s="309" t="s">
        <v>145</v>
      </c>
      <c r="B5" s="310"/>
      <c r="C5" s="310"/>
      <c r="D5" s="310"/>
      <c r="E5" s="310"/>
      <c r="F5" s="310"/>
      <c r="G5" s="310"/>
      <c r="H5" s="310"/>
      <c r="I5" s="68">
        <v>1</v>
      </c>
      <c r="J5" s="69">
        <v>902101590</v>
      </c>
      <c r="K5" s="69">
        <v>902101590</v>
      </c>
    </row>
    <row r="6" spans="1:11" ht="12.75">
      <c r="A6" s="309" t="s">
        <v>146</v>
      </c>
      <c r="B6" s="310"/>
      <c r="C6" s="310"/>
      <c r="D6" s="310"/>
      <c r="E6" s="310"/>
      <c r="F6" s="310"/>
      <c r="G6" s="310"/>
      <c r="H6" s="310"/>
      <c r="I6" s="68">
        <v>2</v>
      </c>
      <c r="J6" s="70"/>
      <c r="K6" s="70"/>
    </row>
    <row r="7" spans="1:11" ht="12.75">
      <c r="A7" s="309" t="s">
        <v>147</v>
      </c>
      <c r="B7" s="310"/>
      <c r="C7" s="310"/>
      <c r="D7" s="310"/>
      <c r="E7" s="310"/>
      <c r="F7" s="310"/>
      <c r="G7" s="310"/>
      <c r="H7" s="310"/>
      <c r="I7" s="68">
        <v>3</v>
      </c>
      <c r="J7" s="70"/>
      <c r="K7" s="70">
        <v>12490</v>
      </c>
    </row>
    <row r="8" spans="1:11" ht="12.75">
      <c r="A8" s="309" t="s">
        <v>148</v>
      </c>
      <c r="B8" s="310"/>
      <c r="C8" s="310"/>
      <c r="D8" s="310"/>
      <c r="E8" s="310"/>
      <c r="F8" s="310"/>
      <c r="G8" s="310"/>
      <c r="H8" s="310"/>
      <c r="I8" s="68">
        <v>4</v>
      </c>
      <c r="J8" s="70">
        <v>-244715097</v>
      </c>
      <c r="K8" s="70">
        <v>-138343342</v>
      </c>
    </row>
    <row r="9" spans="1:11" ht="12.75">
      <c r="A9" s="309" t="s">
        <v>149</v>
      </c>
      <c r="B9" s="310"/>
      <c r="C9" s="310"/>
      <c r="D9" s="310"/>
      <c r="E9" s="310"/>
      <c r="F9" s="310"/>
      <c r="G9" s="310"/>
      <c r="H9" s="310"/>
      <c r="I9" s="68">
        <v>5</v>
      </c>
      <c r="J9" s="70">
        <v>106487999</v>
      </c>
      <c r="K9" s="70">
        <v>-2178409</v>
      </c>
    </row>
    <row r="10" spans="1:11" ht="12.75">
      <c r="A10" s="309" t="s">
        <v>150</v>
      </c>
      <c r="B10" s="310"/>
      <c r="C10" s="310"/>
      <c r="D10" s="310"/>
      <c r="E10" s="310"/>
      <c r="F10" s="310"/>
      <c r="G10" s="310"/>
      <c r="H10" s="310"/>
      <c r="I10" s="68">
        <v>6</v>
      </c>
      <c r="J10" s="70"/>
      <c r="K10" s="70"/>
    </row>
    <row r="11" spans="1:11" ht="12.75">
      <c r="A11" s="309" t="s">
        <v>151</v>
      </c>
      <c r="B11" s="310"/>
      <c r="C11" s="310"/>
      <c r="D11" s="310"/>
      <c r="E11" s="310"/>
      <c r="F11" s="310"/>
      <c r="G11" s="310"/>
      <c r="H11" s="310"/>
      <c r="I11" s="68">
        <v>7</v>
      </c>
      <c r="J11" s="70"/>
      <c r="K11" s="70"/>
    </row>
    <row r="12" spans="1:11" ht="12.75">
      <c r="A12" s="309" t="s">
        <v>152</v>
      </c>
      <c r="B12" s="310"/>
      <c r="C12" s="310"/>
      <c r="D12" s="310"/>
      <c r="E12" s="310"/>
      <c r="F12" s="310"/>
      <c r="G12" s="310"/>
      <c r="H12" s="310"/>
      <c r="I12" s="68">
        <v>8</v>
      </c>
      <c r="J12" s="70"/>
      <c r="K12" s="70"/>
    </row>
    <row r="13" spans="1:11" ht="12.75">
      <c r="A13" s="309" t="s">
        <v>153</v>
      </c>
      <c r="B13" s="310"/>
      <c r="C13" s="310"/>
      <c r="D13" s="310"/>
      <c r="E13" s="310"/>
      <c r="F13" s="310"/>
      <c r="G13" s="310"/>
      <c r="H13" s="310"/>
      <c r="I13" s="68">
        <v>9</v>
      </c>
      <c r="J13" s="70"/>
      <c r="K13" s="70"/>
    </row>
    <row r="14" spans="1:11" ht="18" customHeight="1">
      <c r="A14" s="311" t="s">
        <v>154</v>
      </c>
      <c r="B14" s="312"/>
      <c r="C14" s="312"/>
      <c r="D14" s="312"/>
      <c r="E14" s="312"/>
      <c r="F14" s="312"/>
      <c r="G14" s="312"/>
      <c r="H14" s="312"/>
      <c r="I14" s="68">
        <v>10</v>
      </c>
      <c r="J14" s="89">
        <f>SUM(J5:J13)</f>
        <v>763874492</v>
      </c>
      <c r="K14" s="89">
        <f>SUM(K5:K13)</f>
        <v>761592329</v>
      </c>
    </row>
    <row r="15" spans="1:11" ht="12.75">
      <c r="A15" s="309" t="s">
        <v>155</v>
      </c>
      <c r="B15" s="310"/>
      <c r="C15" s="310"/>
      <c r="D15" s="310"/>
      <c r="E15" s="310"/>
      <c r="F15" s="310"/>
      <c r="G15" s="310"/>
      <c r="H15" s="310"/>
      <c r="I15" s="68">
        <v>11</v>
      </c>
      <c r="J15" s="70"/>
      <c r="K15" s="70"/>
    </row>
    <row r="16" spans="1:11" ht="12.75">
      <c r="A16" s="309" t="s">
        <v>156</v>
      </c>
      <c r="B16" s="310"/>
      <c r="C16" s="310"/>
      <c r="D16" s="310"/>
      <c r="E16" s="310"/>
      <c r="F16" s="310"/>
      <c r="G16" s="310"/>
      <c r="H16" s="310"/>
      <c r="I16" s="68">
        <v>12</v>
      </c>
      <c r="J16" s="70"/>
      <c r="K16" s="70"/>
    </row>
    <row r="17" spans="1:11" ht="12.75">
      <c r="A17" s="309" t="s">
        <v>157</v>
      </c>
      <c r="B17" s="310"/>
      <c r="C17" s="310"/>
      <c r="D17" s="310"/>
      <c r="E17" s="310"/>
      <c r="F17" s="310"/>
      <c r="G17" s="310"/>
      <c r="H17" s="310"/>
      <c r="I17" s="68">
        <v>13</v>
      </c>
      <c r="J17" s="70"/>
      <c r="K17" s="70"/>
    </row>
    <row r="18" spans="1:11" ht="12.75">
      <c r="A18" s="309" t="s">
        <v>158</v>
      </c>
      <c r="B18" s="310"/>
      <c r="C18" s="310"/>
      <c r="D18" s="310"/>
      <c r="E18" s="310"/>
      <c r="F18" s="310"/>
      <c r="G18" s="310"/>
      <c r="H18" s="310"/>
      <c r="I18" s="68">
        <v>14</v>
      </c>
      <c r="J18" s="70"/>
      <c r="K18" s="70"/>
    </row>
    <row r="19" spans="1:11" ht="12.75">
      <c r="A19" s="309" t="s">
        <v>159</v>
      </c>
      <c r="B19" s="310"/>
      <c r="C19" s="310"/>
      <c r="D19" s="310"/>
      <c r="E19" s="310"/>
      <c r="F19" s="310"/>
      <c r="G19" s="310"/>
      <c r="H19" s="310"/>
      <c r="I19" s="68">
        <v>15</v>
      </c>
      <c r="J19" s="70"/>
      <c r="K19" s="70"/>
    </row>
    <row r="20" spans="1:11" ht="12.75">
      <c r="A20" s="309" t="s">
        <v>160</v>
      </c>
      <c r="B20" s="310"/>
      <c r="C20" s="310"/>
      <c r="D20" s="310"/>
      <c r="E20" s="310"/>
      <c r="F20" s="310"/>
      <c r="G20" s="310"/>
      <c r="H20" s="310"/>
      <c r="I20" s="68">
        <v>16</v>
      </c>
      <c r="J20" s="70"/>
      <c r="K20" s="70"/>
    </row>
    <row r="21" spans="1:11" ht="15.75" customHeight="1">
      <c r="A21" s="311" t="s">
        <v>161</v>
      </c>
      <c r="B21" s="312"/>
      <c r="C21" s="312"/>
      <c r="D21" s="312"/>
      <c r="E21" s="312"/>
      <c r="F21" s="312"/>
      <c r="G21" s="312"/>
      <c r="H21" s="312"/>
      <c r="I21" s="68">
        <v>17</v>
      </c>
      <c r="J21" s="94">
        <f>SUM(J15:J20)</f>
        <v>0</v>
      </c>
      <c r="K21" s="94">
        <f>SUM(K15:K20)</f>
        <v>0</v>
      </c>
    </row>
    <row r="22" spans="1:11" ht="12.75">
      <c r="A22" s="313"/>
      <c r="B22" s="314"/>
      <c r="C22" s="314"/>
      <c r="D22" s="314"/>
      <c r="E22" s="314"/>
      <c r="F22" s="314"/>
      <c r="G22" s="314"/>
      <c r="H22" s="314"/>
      <c r="I22" s="315"/>
      <c r="J22" s="315"/>
      <c r="K22" s="316"/>
    </row>
    <row r="23" spans="1:11" ht="12.75">
      <c r="A23" s="301" t="s">
        <v>162</v>
      </c>
      <c r="B23" s="302"/>
      <c r="C23" s="302"/>
      <c r="D23" s="302"/>
      <c r="E23" s="302"/>
      <c r="F23" s="302"/>
      <c r="G23" s="302"/>
      <c r="H23" s="302"/>
      <c r="I23" s="71">
        <v>18</v>
      </c>
      <c r="J23" s="69">
        <f>J14</f>
        <v>763874492</v>
      </c>
      <c r="K23" s="69">
        <f>K14</f>
        <v>761592329</v>
      </c>
    </row>
    <row r="24" spans="1:11" ht="23.25" customHeight="1">
      <c r="A24" s="303" t="s">
        <v>163</v>
      </c>
      <c r="B24" s="304"/>
      <c r="C24" s="304"/>
      <c r="D24" s="304"/>
      <c r="E24" s="304"/>
      <c r="F24" s="304"/>
      <c r="G24" s="304"/>
      <c r="H24" s="304"/>
      <c r="I24" s="72">
        <v>19</v>
      </c>
      <c r="J24" s="161"/>
      <c r="K24" s="161"/>
    </row>
    <row r="25" spans="1:11" ht="30" customHeight="1">
      <c r="A25" s="305" t="s">
        <v>164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" right="0.2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2" sqref="A2:J2"/>
    </sheetView>
  </sheetViews>
  <sheetFormatPr defaultColWidth="9.140625" defaultRowHeight="12.75"/>
  <cols>
    <col min="1" max="16384" width="8.8515625" style="82" customWidth="1"/>
  </cols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">
      <c r="A2" s="322" t="s">
        <v>385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323"/>
      <c r="B4" s="324"/>
      <c r="C4" s="324"/>
      <c r="D4" s="324"/>
      <c r="E4" s="324"/>
      <c r="F4" s="324"/>
      <c r="G4" s="324"/>
      <c r="H4" s="324"/>
      <c r="I4" s="324"/>
      <c r="J4" s="325"/>
    </row>
    <row r="5" spans="1:10" ht="12.75" customHeight="1">
      <c r="A5" s="326"/>
      <c r="B5" s="327"/>
      <c r="C5" s="327"/>
      <c r="D5" s="327"/>
      <c r="E5" s="327"/>
      <c r="F5" s="327"/>
      <c r="G5" s="327"/>
      <c r="H5" s="327"/>
      <c r="I5" s="327"/>
      <c r="J5" s="328"/>
    </row>
    <row r="6" spans="1:10" ht="12.75" customHeight="1">
      <c r="A6" s="326"/>
      <c r="B6" s="327"/>
      <c r="C6" s="327"/>
      <c r="D6" s="327"/>
      <c r="E6" s="327"/>
      <c r="F6" s="327"/>
      <c r="G6" s="327"/>
      <c r="H6" s="327"/>
      <c r="I6" s="327"/>
      <c r="J6" s="328"/>
    </row>
    <row r="7" spans="1:10" ht="12.75" customHeight="1">
      <c r="A7" s="326"/>
      <c r="B7" s="327"/>
      <c r="C7" s="327"/>
      <c r="D7" s="327"/>
      <c r="E7" s="327"/>
      <c r="F7" s="327"/>
      <c r="G7" s="327"/>
      <c r="H7" s="327"/>
      <c r="I7" s="327"/>
      <c r="J7" s="328"/>
    </row>
    <row r="8" spans="1:10" ht="12.75" customHeight="1">
      <c r="A8" s="326"/>
      <c r="B8" s="327"/>
      <c r="C8" s="327"/>
      <c r="D8" s="327"/>
      <c r="E8" s="327"/>
      <c r="F8" s="327"/>
      <c r="G8" s="327"/>
      <c r="H8" s="327"/>
      <c r="I8" s="327"/>
      <c r="J8" s="328"/>
    </row>
    <row r="9" spans="1:10" ht="12.75" customHeight="1">
      <c r="A9" s="326"/>
      <c r="B9" s="327"/>
      <c r="C9" s="327"/>
      <c r="D9" s="327"/>
      <c r="E9" s="327"/>
      <c r="F9" s="327"/>
      <c r="G9" s="327"/>
      <c r="H9" s="327"/>
      <c r="I9" s="327"/>
      <c r="J9" s="328"/>
    </row>
    <row r="10" spans="1:10" ht="12.75" customHeight="1">
      <c r="A10" s="326"/>
      <c r="B10" s="327"/>
      <c r="C10" s="327"/>
      <c r="D10" s="327"/>
      <c r="E10" s="327"/>
      <c r="F10" s="327"/>
      <c r="G10" s="327"/>
      <c r="H10" s="327"/>
      <c r="I10" s="327"/>
      <c r="J10" s="328"/>
    </row>
    <row r="11" spans="1:10" ht="12.75" customHeight="1">
      <c r="A11" s="326"/>
      <c r="B11" s="327"/>
      <c r="C11" s="327"/>
      <c r="D11" s="327"/>
      <c r="E11" s="327"/>
      <c r="F11" s="327"/>
      <c r="G11" s="327"/>
      <c r="H11" s="327"/>
      <c r="I11" s="327"/>
      <c r="J11" s="328"/>
    </row>
    <row r="12" spans="1:10" ht="12.75" customHeight="1">
      <c r="A12" s="326"/>
      <c r="B12" s="327"/>
      <c r="C12" s="327"/>
      <c r="D12" s="327"/>
      <c r="E12" s="327"/>
      <c r="F12" s="327"/>
      <c r="G12" s="327"/>
      <c r="H12" s="327"/>
      <c r="I12" s="327"/>
      <c r="J12" s="328"/>
    </row>
    <row r="13" spans="1:10" ht="12.75" customHeight="1">
      <c r="A13" s="326"/>
      <c r="B13" s="327"/>
      <c r="C13" s="327"/>
      <c r="D13" s="327"/>
      <c r="E13" s="327"/>
      <c r="F13" s="327"/>
      <c r="G13" s="327"/>
      <c r="H13" s="327"/>
      <c r="I13" s="327"/>
      <c r="J13" s="328"/>
    </row>
    <row r="14" spans="1:10" ht="12.75" customHeight="1">
      <c r="A14" s="326"/>
      <c r="B14" s="327"/>
      <c r="C14" s="327"/>
      <c r="D14" s="327"/>
      <c r="E14" s="327"/>
      <c r="F14" s="327"/>
      <c r="G14" s="327"/>
      <c r="H14" s="327"/>
      <c r="I14" s="327"/>
      <c r="J14" s="328"/>
    </row>
    <row r="15" spans="1:10" ht="12.75" customHeight="1">
      <c r="A15" s="326"/>
      <c r="B15" s="327"/>
      <c r="C15" s="327"/>
      <c r="D15" s="327"/>
      <c r="E15" s="327"/>
      <c r="F15" s="327"/>
      <c r="G15" s="327"/>
      <c r="H15" s="327"/>
      <c r="I15" s="327"/>
      <c r="J15" s="328"/>
    </row>
    <row r="16" spans="1:10" ht="12.75" customHeight="1">
      <c r="A16" s="326"/>
      <c r="B16" s="327"/>
      <c r="C16" s="327"/>
      <c r="D16" s="327"/>
      <c r="E16" s="327"/>
      <c r="F16" s="327"/>
      <c r="G16" s="327"/>
      <c r="H16" s="327"/>
      <c r="I16" s="327"/>
      <c r="J16" s="328"/>
    </row>
    <row r="17" spans="1:10" ht="12.75" customHeight="1">
      <c r="A17" s="326"/>
      <c r="B17" s="327"/>
      <c r="C17" s="327"/>
      <c r="D17" s="327"/>
      <c r="E17" s="327"/>
      <c r="F17" s="327"/>
      <c r="G17" s="327"/>
      <c r="H17" s="327"/>
      <c r="I17" s="327"/>
      <c r="J17" s="328"/>
    </row>
    <row r="18" spans="1:10" ht="12.75" customHeight="1">
      <c r="A18" s="326"/>
      <c r="B18" s="327"/>
      <c r="C18" s="327"/>
      <c r="D18" s="327"/>
      <c r="E18" s="327"/>
      <c r="F18" s="327"/>
      <c r="G18" s="327"/>
      <c r="H18" s="327"/>
      <c r="I18" s="327"/>
      <c r="J18" s="328"/>
    </row>
    <row r="19" spans="1:10" ht="12.75" customHeight="1">
      <c r="A19" s="326"/>
      <c r="B19" s="327"/>
      <c r="C19" s="327"/>
      <c r="D19" s="327"/>
      <c r="E19" s="327"/>
      <c r="F19" s="327"/>
      <c r="G19" s="327"/>
      <c r="H19" s="327"/>
      <c r="I19" s="327"/>
      <c r="J19" s="328"/>
    </row>
    <row r="20" spans="1:10" ht="12.75" customHeight="1">
      <c r="A20" s="329"/>
      <c r="B20" s="330"/>
      <c r="C20" s="330"/>
      <c r="D20" s="330"/>
      <c r="E20" s="330"/>
      <c r="F20" s="330"/>
      <c r="G20" s="330"/>
      <c r="H20" s="330"/>
      <c r="I20" s="330"/>
      <c r="J20" s="331"/>
    </row>
    <row r="21" spans="1:10" ht="12.75">
      <c r="A21" s="332"/>
      <c r="B21" s="332"/>
      <c r="C21" s="332"/>
      <c r="D21" s="332"/>
      <c r="E21" s="332"/>
      <c r="F21" s="332"/>
      <c r="G21" s="332"/>
      <c r="H21" s="332"/>
      <c r="I21" s="332"/>
      <c r="J21" s="332"/>
    </row>
    <row r="22" spans="1:10" ht="12.75">
      <c r="A22" s="83"/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12.75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12.75">
      <c r="A24" s="83"/>
      <c r="B24" s="83"/>
      <c r="C24" s="83"/>
      <c r="D24" s="83"/>
      <c r="E24" s="83"/>
      <c r="F24" s="83"/>
      <c r="G24" s="83"/>
      <c r="H24" s="83"/>
      <c r="I24" s="83"/>
      <c r="J24" s="83"/>
    </row>
    <row r="25" spans="1:10" ht="12.75">
      <c r="A25" s="83"/>
      <c r="B25" s="83"/>
      <c r="C25" s="83"/>
      <c r="D25" s="83"/>
      <c r="E25" s="83"/>
      <c r="F25" s="83"/>
      <c r="G25" s="83"/>
      <c r="H25" s="83"/>
      <c r="I25" s="83"/>
      <c r="J25" s="83"/>
    </row>
    <row r="26" spans="1:10" ht="12.75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 ht="12.75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28" spans="1:10" ht="12.75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12.75">
      <c r="A29" s="83"/>
      <c r="B29" s="83"/>
      <c r="C29" s="83"/>
      <c r="D29" s="83"/>
      <c r="E29" s="83"/>
      <c r="F29" s="83"/>
      <c r="G29" s="83"/>
      <c r="H29" s="83"/>
      <c r="I29" s="83"/>
      <c r="J29" s="83"/>
    </row>
    <row r="30" spans="1:10" ht="12.75">
      <c r="A30" s="83"/>
      <c r="B30" s="83"/>
      <c r="C30" s="83"/>
      <c r="D30" s="83"/>
      <c r="E30" s="83"/>
      <c r="F30" s="83"/>
      <c r="G30" s="83"/>
      <c r="H30" s="83"/>
      <c r="I30" s="83"/>
      <c r="J30" s="83"/>
    </row>
    <row r="31" spans="1:10" ht="12.75">
      <c r="A31" s="83"/>
      <c r="B31" s="83"/>
      <c r="C31" s="83"/>
      <c r="D31" s="83"/>
      <c r="E31" s="83"/>
      <c r="F31" s="83"/>
      <c r="G31" s="83"/>
      <c r="H31" s="83"/>
      <c r="I31" s="83"/>
      <c r="J31" s="83"/>
    </row>
    <row r="32" spans="1:10" ht="12.75">
      <c r="A32" s="83"/>
      <c r="B32" s="83"/>
      <c r="C32" s="83"/>
      <c r="D32" s="83"/>
      <c r="E32" s="83"/>
      <c r="F32" s="83"/>
      <c r="G32" s="83"/>
      <c r="H32" s="83"/>
      <c r="I32" s="83"/>
      <c r="J32" s="83"/>
    </row>
    <row r="33" spans="1:10" ht="12.75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12.75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12.75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 ht="15">
      <c r="A36" s="83"/>
      <c r="B36" s="83"/>
      <c r="C36" s="83"/>
      <c r="D36" s="83"/>
      <c r="E36" s="83"/>
      <c r="F36" s="83"/>
      <c r="G36" s="83"/>
      <c r="H36" s="83"/>
      <c r="I36" s="84"/>
      <c r="J36" s="83"/>
    </row>
    <row r="37" spans="1:10" ht="12.75">
      <c r="A37" s="83"/>
      <c r="B37" s="83"/>
      <c r="C37" s="83"/>
      <c r="D37" s="83"/>
      <c r="E37" s="83"/>
      <c r="F37" s="83"/>
      <c r="G37" s="83"/>
      <c r="H37" s="83"/>
      <c r="I37" s="83"/>
      <c r="J37" s="83"/>
    </row>
    <row r="38" spans="1:10" ht="12.7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72" ht="27" customHeight="1"/>
  </sheetData>
  <mergeCells count="3">
    <mergeCell ref="A2:J2"/>
    <mergeCell ref="A4:J20"/>
    <mergeCell ref="A21:J21"/>
  </mergeCells>
  <printOptions/>
  <pageMargins left="0.75" right="0.75" top="0.85" bottom="1.22" header="0.38" footer="0.4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Marić Marina</cp:lastModifiedBy>
  <cp:lastPrinted>2012-04-25T15:15:47Z</cp:lastPrinted>
  <dcterms:created xsi:type="dcterms:W3CDTF">2008-10-17T11:51:54Z</dcterms:created>
  <dcterms:modified xsi:type="dcterms:W3CDTF">2012-04-25T15:50:09Z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