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<sst xmlns="http://schemas.openxmlformats.org/spreadsheetml/2006/main" count="522" uniqueCount="456">
  <si>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</si>
  <si>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</si>
  <si>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</si>
  <si>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</si>
  <si>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</si>
  <si>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</si>
  <si>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</si>
  <si>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</si>
  <si>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</si>
  <si>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</si>
  <si>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</si>
  <si>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</si>
  <si>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</si>
  <si>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</si>
  <si>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</si>
  <si>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</si>
  <si>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</si>
  <si>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</si>
  <si>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</si>
  <si>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</si>
  <si>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</si>
  <si>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</si>
  <si>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</si>
  <si>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</si>
  <si>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</si>
  <si>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</si>
  <si>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</si>
  <si>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</si>
  <si>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</si>
  <si>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</si>
  <si>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</si>
  <si>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</si>
  <si>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</si>
  <si>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</si>
  <si>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</si>
  <si>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</si>
  <si>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</si>
  <si>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</si>
  <si>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</si>
  <si>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</si>
  <si>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</si>
  <si>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</si>
  <si>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</si>
  <si>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</si>
  <si>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</si>
  <si>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</si>
  <si>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</si>
  <si>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</si>
  <si>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</si>
  <si>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</si>
  <si>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</si>
  <si>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</si>
  <si>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</si>
  <si>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</si>
  <si>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</si>
  <si>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</si>
  <si>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</si>
  <si>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</si>
  <si>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</si>
  <si>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</si>
  <si>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</si>
  <si>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</si>
  <si>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</si>
  <si>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</si>
  <si>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</si>
  <si>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</si>
  <si>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</si>
  <si>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</si>
  <si>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</si>
  <si>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</si>
  <si>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</si>
  <si>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</si>
  <si>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</si>
  <si>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</si>
  <si>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</si>
  <si>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</si>
  <si>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</si>
  <si>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</si>
  <si>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</si>
  <si>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</si>
  <si>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</si>
  <si>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</si>
  <si>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</si>
  <si>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</si>
  <si>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</si>
  <si>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</si>
  <si>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</si>
  <si>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</si>
  <si>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</si>
  <si>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</si>
  <si>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</si>
  <si>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</si>
  <si>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</si>
  <si>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</si>
  <si>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</si>
  <si>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</si>
  <si>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</si>
  <si>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</si>
  <si>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</si>
  <si>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</si>
  <si>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</si>
  <si>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</si>
  <si>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</si>
  <si>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</si>
  <si>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</si>
  <si>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</si>
  <si>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</si>
  <si>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</si>
  <si>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</si>
  <si>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</si>
  <si>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</si>
  <si>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</si>
  <si>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</si>
  <si>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</si>
  <si>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</si>
  <si>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</si>
  <si>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</si>
  <si>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</si>
  <si>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</si>
  <si>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</si>
  <si>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</si>
  <si>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</si>
  <si>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</si>
  <si>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</si>
  <si>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</si>
  <si>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</si>
  <si>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</si>
  <si>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</si>
  <si>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</si>
  <si>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</si>
  <si>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</si>
  <si>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</si>
  <si>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</si>
  <si>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</si>
  <si>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</si>
  <si>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</si>
  <si>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</si>
  <si>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</si>
  <si>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</si>
  <si>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</si>
  <si>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</si>
  <si>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</si>
  <si>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</si>
  <si>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</si>
  <si>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</si>
  <si>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</si>
  <si>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</si>
  <si>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</si>
  <si>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</si>
  <si>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</si>
  <si>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</si>
  <si>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</si>
  <si>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</si>
  <si>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</si>
  <si>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</si>
  <si>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</si>
  <si>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</si>
  <si>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</si>
  <si>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</si>
  <si>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</si>
  <si>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</si>
  <si>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</si>
  <si>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</si>
  <si>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</si>
  <si>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</si>
  <si>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</si>
  <si>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</si>
  <si>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</si>
  <si>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</si>
  <si>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</si>
  <si>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</si>
  <si>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</si>
  <si>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</si>
  <si>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</si>
  <si>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</si>
  <si>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</si>
  <si>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</si>
  <si>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</si>
  <si>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</si>
  <si>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</si>
  <si>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</si>
  <si>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</si>
  <si>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</si>
  <si>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</si>
  <si>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</si>
  <si>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</si>
  <si>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</si>
  <si>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</si>
  <si>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</si>
  <si>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</si>
  <si>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</si>
  <si>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</si>
  <si>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</si>
  <si>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</si>
  <si>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</si>
  <si>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</si>
  <si>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</si>
  <si>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</si>
  <si>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</si>
  <si>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</si>
  <si>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</si>
  <si>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</si>
  <si>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</si>
  <si>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</si>
  <si>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</si>
  <si>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</si>
  <si>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</si>
  <si>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</si>
  <si>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</si>
  <si>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</si>
  <si>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</si>
  <si>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</si>
  <si>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</si>
  <si>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</si>
  <si>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</si>
  <si>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</si>
  <si>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</si>
  <si>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</si>
  <si>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</si>
  <si>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</si>
  <si>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</si>
  <si>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</si>
  <si>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</si>
  <si>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</si>
  <si>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</si>
  <si>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</si>
  <si>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</si>
  <si>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</si>
  <si>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</si>
  <si>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</si>
  <si>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</si>
  <si>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</si>
  <si>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</si>
  <si>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</si>
  <si>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</si>
  <si>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</si>
  <si>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</si>
  <si>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</si>
  <si>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</si>
  <si>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</si>
  <si>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</si>
  <si>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</si>
  <si>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</si>
  <si>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</si>
  <si>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</si>
  <si>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</si>
  <si>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</si>
  <si>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</si>
  <si>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</si>
  <si>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</si>
  <si>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</si>
  <si>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</si>
  <si>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</si>
  <si>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</si>
  <si>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</si>
  <si>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</si>
  <si>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</si>
  <si>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</si>
  <si>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</si>
  <si>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</si>
  <si>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</si>
  <si>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</si>
  <si>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</si>
  <si>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</si>
  <si>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</si>
  <si>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</si>
  <si>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</si>
  <si>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</si>
  <si>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</si>
  <si>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</si>
  <si>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</si>
  <si>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</si>
  <si>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</si>
  <si>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</si>
  <si>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</si>
  <si>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</si>
  <si>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</si>
  <si>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</si>
  <si>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</si>
  <si>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</si>
  <si>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</si>
  <si>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</si>
  <si>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</si>
  <si>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</si>
  <si>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</si>
  <si>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</si>
  <si>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</si>
  <si>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</si>
  <si>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</si>
  <si>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</si>
  <si>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</si>
  <si>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</si>
  <si>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</si>
  <si>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</si>
  <si>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</si>
  <si>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</si>
  <si>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</si>
  <si>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</si>
  <si>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</si>
  <si>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</si>
  <si>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</si>
  <si>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</si>
  <si>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</si>
  <si>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</si>
  <si>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</si>
  <si>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</si>
  <si>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</si>
  <si>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</si>
  <si>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</si>
  <si>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</si>
  <si>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</si>
  <si>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</si>
  <si>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</si>
  <si>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</si>
  <si>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</si>
  <si>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</si>
  <si>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</si>
  <si>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</si>
  <si>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</si>
  <si>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</si>
  <si>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</si>
  <si>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</si>
  <si>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</si>
  <si>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</si>
  <si>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</si>
  <si>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</si>
  <si>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</si>
  <si>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</si>
  <si>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</si>
  <si>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</si>
  <si>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</si>
  <si>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</si>
  <si>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</si>
  <si>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</si>
  <si>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</si>
  <si>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</si>
  <si>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</si>
  <si>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</si>
  <si>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</si>
  <si>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</si>
  <si>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</si>
  <si>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</si>
  <si>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</si>
  <si>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</si>
  <si>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</si>
  <si>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</si>
  <si>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</si>
  <si>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</si>
  <si>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</si>
  <si>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</si>
  <si>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</si>
  <si>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</si>
  <si>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</si>
  <si>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</si>
  <si>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</si>
  <si>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</si>
  <si>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</si>
  <si>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</si>
  <si>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</si>
  <si>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</si>
  <si>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</si>
  <si>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</si>
  <si>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</si>
  <si>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</si>
  <si>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</si>
  <si>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</si>
  <si>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</si>
  <si>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</si>
  <si>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</si>
  <si>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</si>
  <si>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</si>
  <si>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</si>
  <si>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</si>
  <si>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</si>
  <si>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</si>
  <si>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</si>
  <si>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</si>
  <si>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</si>
  <si>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</si>
  <si>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</si>
  <si>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</si>
  <si>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</si>
  <si>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</si>
  <si>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</si>
  <si>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</si>
  <si>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</si>
  <si>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</si>
  <si>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</si>
  <si>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</si>
  <si>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</si>
  <si>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</si>
  <si>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</si>
  <si>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</si>
  <si>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</si>
  <si>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</si>
  <si>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</si>
  <si>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</si>
  <si>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</si>
  <si>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</si>
  <si>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</si>
  <si>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</si>
  <si>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</si>
  <si>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</si>
  <si>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</si>
  <si>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</si>
  <si>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</si>
  <si>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</si>
  <si>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</si>
  <si>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</si>
  <si>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</si>
  <si>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</si>
  <si>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</si>
  <si>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</si>
  <si>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</si>
  <si>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</si>
  <si>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</si>
  <si>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</si>
  <si>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</si>
  <si>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</si>
  <si>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</si>
  <si>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</si>
  <si>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</si>
  <si>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</si>
  <si>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</si>
  <si>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</si>
  <si>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</si>
  <si>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</si>
  <si>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</si>
  <si>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</si>
  <si>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</si>
  <si>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</si>
  <si>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</si>
  <si>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</si>
  <si>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</si>
  <si>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</si>
  <si>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</si>
  <si>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7478000010W8OJ3ZWL79</t>
  </si>
  <si>
    <t>57444289760</t>
  </si>
  <si>
    <t>03474780</t>
  </si>
  <si>
    <t>040020834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</si>
  <si>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</si>
  <si>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</si>
  <si>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</si>
  <si>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</si>
  <si>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</si>
  <si>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</si>
  <si>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</si>
  <si>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</si>
  <si>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Obveznik:PLAVA LAGUNA DD</t>
  </si>
  <si>
    <t>Obveznik: PLAVA LAGUNA DD</t>
  </si>
  <si>
    <t>433</t>
  </si>
  <si>
    <t>HR</t>
  </si>
  <si>
    <t>Obveznik: PLAVA LAGUNA d.d.</t>
  </si>
  <si>
    <t>31.12.2019.</t>
  </si>
  <si>
    <t>stanje na dan 31.12.2019.</t>
  </si>
  <si>
    <t>u razdoblju 01.01.2019. do 31.12.2019.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</si>
</sst>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7" fontId="16" fillId="0" borderId="11" xfId="0" applyNumberFormat="1" applyFont="1" applyFill="1" applyBorder="1" applyAlignment="1" applyProtection="1">
      <alignment horizontal="center" vertical="center"/>
      <protection/>
    </xf>
    <xf numFmtId="167" fontId="16" fillId="2" borderId="11" xfId="0" applyNumberFormat="1" applyFont="1" applyFill="1" applyBorder="1" applyAlignment="1" applyProtection="1">
      <alignment horizontal="center" vertical="center"/>
      <protection/>
    </xf>
    <xf numFmtId="167" fontId="16" fillId="2" borderId="12" xfId="0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6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35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6" fontId="3" fillId="0" borderId="16" xfId="0" applyNumberFormat="1" applyFont="1" applyFill="1" applyBorder="1" applyAlignment="1" applyProtection="1">
      <alignment horizontal="center" vertical="center"/>
      <protection/>
    </xf>
    <xf numFmtId="166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35" borderId="17" xfId="0" applyNumberFormat="1" applyFont="1" applyFill="1" applyBorder="1" applyAlignment="1" applyProtection="1">
      <alignment horizontal="center" vertical="center"/>
      <protection/>
    </xf>
    <xf numFmtId="166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6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3" fillId="0" borderId="26" xfId="57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10" fillId="35" borderId="44" xfId="0" applyFont="1" applyFill="1" applyBorder="1" applyAlignment="1" applyProtection="1">
      <alignment horizontal="left" vertical="center" wrapText="1"/>
      <protection/>
    </xf>
    <xf numFmtId="0" fontId="10" fillId="35" borderId="45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6384" width="9.140625" style="73" customWidth="1"/>
  </cols>
  <sheetData>
    <row r="1" spans="1:10" ht="15">
      <c r="A1" s="133" t="s">
        <v>391</v>
      </c>
      <c r="B1" s="134"/>
      <c r="C1" s="134"/>
      <c r="D1" s="71"/>
      <c r="E1" s="71"/>
      <c r="F1" s="71"/>
      <c r="G1" s="71"/>
      <c r="H1" s="71"/>
      <c r="I1" s="71"/>
      <c r="J1" s="72"/>
    </row>
    <row r="2" spans="1:14" ht="14.25" customHeight="1">
      <c r="A2" s="135" t="s">
        <v>407</v>
      </c>
      <c r="B2" s="136"/>
      <c r="C2" s="136"/>
      <c r="D2" s="136"/>
      <c r="E2" s="136"/>
      <c r="F2" s="136"/>
      <c r="G2" s="136"/>
      <c r="H2" s="136"/>
      <c r="I2" s="136"/>
      <c r="J2" s="137"/>
      <c r="N2" s="123" t="s">
        <v>432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3" t="s">
        <v>433</v>
      </c>
    </row>
    <row r="4" spans="1:14" ht="33" customHeight="1">
      <c r="A4" s="138" t="s">
        <v>392</v>
      </c>
      <c r="B4" s="139"/>
      <c r="C4" s="139"/>
      <c r="D4" s="139"/>
      <c r="E4" s="140">
        <v>43466</v>
      </c>
      <c r="F4" s="141"/>
      <c r="G4" s="77" t="s">
        <v>0</v>
      </c>
      <c r="H4" s="140">
        <v>43830</v>
      </c>
      <c r="I4" s="141"/>
      <c r="J4" s="78"/>
      <c r="N4" s="123" t="s">
        <v>434</v>
      </c>
    </row>
    <row r="5" spans="1:14" s="7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N5" s="124" t="s">
        <v>435</v>
      </c>
    </row>
    <row r="6" spans="1:10" ht="20.25" customHeight="1">
      <c r="A6" s="80"/>
      <c r="B6" s="81" t="s">
        <v>412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1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0" ht="20.25" customHeight="1">
      <c r="A8" s="80"/>
      <c r="B8" s="81" t="s">
        <v>413</v>
      </c>
      <c r="C8" s="82"/>
      <c r="D8" s="82"/>
      <c r="E8" s="88" t="s">
        <v>435</v>
      </c>
      <c r="F8" s="83"/>
      <c r="G8" s="77"/>
      <c r="H8" s="83"/>
      <c r="I8" s="84"/>
      <c r="J8" s="85"/>
    </row>
    <row r="9" spans="1:1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0" ht="37.5" customHeight="1">
      <c r="A10" s="146" t="s">
        <v>414</v>
      </c>
      <c r="B10" s="147"/>
      <c r="C10" s="147"/>
      <c r="D10" s="147"/>
      <c r="E10" s="147"/>
      <c r="F10" s="147"/>
      <c r="G10" s="147"/>
      <c r="H10" s="147"/>
      <c r="I10" s="147"/>
      <c r="J10" s="90"/>
    </row>
    <row r="11" spans="1:10" ht="24" customHeight="1">
      <c r="A11" s="148" t="s">
        <v>393</v>
      </c>
      <c r="B11" s="149"/>
      <c r="C11" s="129" t="s">
        <v>438</v>
      </c>
      <c r="D11" s="130"/>
      <c r="E11" s="91"/>
      <c r="F11" s="150" t="s">
        <v>415</v>
      </c>
      <c r="G11" s="151"/>
      <c r="H11" s="152" t="s">
        <v>451</v>
      </c>
      <c r="I11" s="153"/>
      <c r="J11" s="92"/>
    </row>
    <row r="12" spans="1:10" ht="14.25" customHeight="1">
      <c r="A12" s="93"/>
      <c r="B12" s="94"/>
      <c r="C12" s="94"/>
      <c r="D12" s="94"/>
      <c r="E12" s="132"/>
      <c r="F12" s="132"/>
      <c r="G12" s="132"/>
      <c r="H12" s="132"/>
      <c r="I12" s="95"/>
      <c r="J12" s="92"/>
    </row>
    <row r="13" spans="1:10" ht="21" customHeight="1">
      <c r="A13" s="154" t="s">
        <v>408</v>
      </c>
      <c r="B13" s="151"/>
      <c r="C13" s="129" t="s">
        <v>439</v>
      </c>
      <c r="D13" s="130"/>
      <c r="E13" s="131"/>
      <c r="F13" s="132"/>
      <c r="G13" s="132"/>
      <c r="H13" s="132"/>
      <c r="I13" s="95"/>
      <c r="J13" s="92"/>
    </row>
    <row r="14" spans="1:10" ht="10.5" customHeight="1">
      <c r="A14" s="91"/>
      <c r="B14" s="95"/>
      <c r="C14" s="94"/>
      <c r="D14" s="94"/>
      <c r="E14" s="145"/>
      <c r="F14" s="145"/>
      <c r="G14" s="145"/>
      <c r="H14" s="145"/>
      <c r="I14" s="94"/>
      <c r="J14" s="96"/>
    </row>
    <row r="15" spans="1:10" ht="22.5" customHeight="1">
      <c r="A15" s="154" t="s">
        <v>394</v>
      </c>
      <c r="B15" s="151"/>
      <c r="C15" s="129" t="s">
        <v>437</v>
      </c>
      <c r="D15" s="130"/>
      <c r="E15" s="155"/>
      <c r="F15" s="156"/>
      <c r="G15" s="97" t="s">
        <v>416</v>
      </c>
      <c r="H15" s="157" t="s">
        <v>436</v>
      </c>
      <c r="I15" s="158"/>
      <c r="J15" s="98"/>
    </row>
    <row r="16" spans="1:10" ht="10.5" customHeight="1">
      <c r="A16" s="91"/>
      <c r="B16" s="95"/>
      <c r="C16" s="94"/>
      <c r="D16" s="94"/>
      <c r="E16" s="145"/>
      <c r="F16" s="145"/>
      <c r="G16" s="145"/>
      <c r="H16" s="145"/>
      <c r="I16" s="94"/>
      <c r="J16" s="96"/>
    </row>
    <row r="17" spans="1:10" ht="22.5" customHeight="1">
      <c r="A17" s="99"/>
      <c r="B17" s="97" t="s">
        <v>417</v>
      </c>
      <c r="C17" s="129" t="s">
        <v>450</v>
      </c>
      <c r="D17" s="130"/>
      <c r="E17" s="100"/>
      <c r="F17" s="100"/>
      <c r="G17" s="100"/>
      <c r="H17" s="100"/>
      <c r="I17" s="100"/>
      <c r="J17" s="98"/>
    </row>
    <row r="18" spans="1:10" ht="14.25">
      <c r="A18" s="159"/>
      <c r="B18" s="160"/>
      <c r="C18" s="145"/>
      <c r="D18" s="145"/>
      <c r="E18" s="145"/>
      <c r="F18" s="145"/>
      <c r="G18" s="145"/>
      <c r="H18" s="145"/>
      <c r="I18" s="94"/>
      <c r="J18" s="96"/>
    </row>
    <row r="19" spans="1:10" ht="14.25">
      <c r="A19" s="148" t="s">
        <v>395</v>
      </c>
      <c r="B19" s="161"/>
      <c r="C19" s="162" t="s">
        <v>440</v>
      </c>
      <c r="D19" s="163"/>
      <c r="E19" s="163"/>
      <c r="F19" s="163"/>
      <c r="G19" s="163"/>
      <c r="H19" s="163"/>
      <c r="I19" s="163"/>
      <c r="J19" s="164"/>
    </row>
    <row r="20" spans="1:10" ht="14.25">
      <c r="A20" s="93"/>
      <c r="B20" s="94"/>
      <c r="C20" s="101"/>
      <c r="D20" s="94"/>
      <c r="E20" s="145"/>
      <c r="F20" s="145"/>
      <c r="G20" s="145"/>
      <c r="H20" s="145"/>
      <c r="I20" s="94"/>
      <c r="J20" s="96"/>
    </row>
    <row r="21" spans="1:10" ht="14.25">
      <c r="A21" s="148" t="s">
        <v>396</v>
      </c>
      <c r="B21" s="161"/>
      <c r="C21" s="152">
        <v>52440</v>
      </c>
      <c r="D21" s="153"/>
      <c r="E21" s="145"/>
      <c r="F21" s="145"/>
      <c r="G21" s="162" t="s">
        <v>441</v>
      </c>
      <c r="H21" s="163"/>
      <c r="I21" s="163"/>
      <c r="J21" s="164"/>
    </row>
    <row r="22" spans="1:10" ht="14.25">
      <c r="A22" s="93"/>
      <c r="B22" s="94"/>
      <c r="C22" s="94"/>
      <c r="D22" s="94"/>
      <c r="E22" s="145"/>
      <c r="F22" s="145"/>
      <c r="G22" s="145"/>
      <c r="H22" s="145"/>
      <c r="I22" s="94"/>
      <c r="J22" s="96"/>
    </row>
    <row r="23" spans="1:10" ht="14.25">
      <c r="A23" s="148" t="s">
        <v>397</v>
      </c>
      <c r="B23" s="161"/>
      <c r="C23" s="162" t="s">
        <v>442</v>
      </c>
      <c r="D23" s="163"/>
      <c r="E23" s="163"/>
      <c r="F23" s="163"/>
      <c r="G23" s="163"/>
      <c r="H23" s="163"/>
      <c r="I23" s="163"/>
      <c r="J23" s="164"/>
    </row>
    <row r="24" spans="1:10" ht="14.25">
      <c r="A24" s="93"/>
      <c r="B24" s="94"/>
      <c r="C24" s="94"/>
      <c r="D24" s="94"/>
      <c r="E24" s="145"/>
      <c r="F24" s="145"/>
      <c r="G24" s="145"/>
      <c r="H24" s="145"/>
      <c r="I24" s="94"/>
      <c r="J24" s="96"/>
    </row>
    <row r="25" spans="1:10" ht="14.25">
      <c r="A25" s="148" t="s">
        <v>398</v>
      </c>
      <c r="B25" s="161"/>
      <c r="C25" s="165" t="s">
        <v>443</v>
      </c>
      <c r="D25" s="166"/>
      <c r="E25" s="166"/>
      <c r="F25" s="166"/>
      <c r="G25" s="166"/>
      <c r="H25" s="166"/>
      <c r="I25" s="166"/>
      <c r="J25" s="167"/>
    </row>
    <row r="26" spans="1:10" ht="14.25">
      <c r="A26" s="93"/>
      <c r="B26" s="94"/>
      <c r="C26" s="101"/>
      <c r="D26" s="94"/>
      <c r="E26" s="145"/>
      <c r="F26" s="145"/>
      <c r="G26" s="145"/>
      <c r="H26" s="145"/>
      <c r="I26" s="94"/>
      <c r="J26" s="96"/>
    </row>
    <row r="27" spans="1:10" ht="14.25">
      <c r="A27" s="148" t="s">
        <v>399</v>
      </c>
      <c r="B27" s="161"/>
      <c r="C27" s="165" t="s">
        <v>444</v>
      </c>
      <c r="D27" s="166"/>
      <c r="E27" s="166"/>
      <c r="F27" s="166"/>
      <c r="G27" s="166"/>
      <c r="H27" s="166"/>
      <c r="I27" s="166"/>
      <c r="J27" s="167"/>
    </row>
    <row r="28" spans="1:10" ht="13.5" customHeight="1">
      <c r="A28" s="93"/>
      <c r="B28" s="94"/>
      <c r="C28" s="101"/>
      <c r="D28" s="94"/>
      <c r="E28" s="145"/>
      <c r="F28" s="145"/>
      <c r="G28" s="145"/>
      <c r="H28" s="145"/>
      <c r="I28" s="94"/>
      <c r="J28" s="96"/>
    </row>
    <row r="29" spans="1:10" ht="22.5" customHeight="1">
      <c r="A29" s="154" t="s">
        <v>409</v>
      </c>
      <c r="B29" s="161"/>
      <c r="C29" s="125">
        <v>1498</v>
      </c>
      <c r="D29" s="103"/>
      <c r="E29" s="168"/>
      <c r="F29" s="168"/>
      <c r="G29" s="168"/>
      <c r="H29" s="168"/>
      <c r="I29" s="104"/>
      <c r="J29" s="105"/>
    </row>
    <row r="30" spans="1:10" ht="14.25">
      <c r="A30" s="93"/>
      <c r="B30" s="94"/>
      <c r="C30" s="94"/>
      <c r="D30" s="94"/>
      <c r="E30" s="145"/>
      <c r="F30" s="145"/>
      <c r="G30" s="145"/>
      <c r="H30" s="145"/>
      <c r="I30" s="104"/>
      <c r="J30" s="105"/>
    </row>
    <row r="31" spans="1:10" ht="14.25">
      <c r="A31" s="148" t="s">
        <v>400</v>
      </c>
      <c r="B31" s="161"/>
      <c r="C31" s="118" t="s">
        <v>419</v>
      </c>
      <c r="D31" s="169" t="s">
        <v>418</v>
      </c>
      <c r="E31" s="170"/>
      <c r="F31" s="170"/>
      <c r="G31" s="170"/>
      <c r="H31" s="106"/>
      <c r="I31" s="107" t="s">
        <v>419</v>
      </c>
      <c r="J31" s="108" t="s">
        <v>420</v>
      </c>
    </row>
    <row r="32" spans="1:10" ht="14.25">
      <c r="A32" s="148"/>
      <c r="B32" s="161"/>
      <c r="C32" s="109"/>
      <c r="D32" s="77"/>
      <c r="E32" s="156"/>
      <c r="F32" s="156"/>
      <c r="G32" s="156"/>
      <c r="H32" s="156"/>
      <c r="I32" s="104"/>
      <c r="J32" s="105"/>
    </row>
    <row r="33" spans="1:10" ht="14.25">
      <c r="A33" s="148" t="s">
        <v>410</v>
      </c>
      <c r="B33" s="161"/>
      <c r="C33" s="102" t="s">
        <v>422</v>
      </c>
      <c r="D33" s="169" t="s">
        <v>421</v>
      </c>
      <c r="E33" s="170"/>
      <c r="F33" s="170"/>
      <c r="G33" s="170"/>
      <c r="H33" s="100"/>
      <c r="I33" s="107" t="s">
        <v>422</v>
      </c>
      <c r="J33" s="108" t="s">
        <v>423</v>
      </c>
    </row>
    <row r="34" spans="1:10" ht="14.25">
      <c r="A34" s="93"/>
      <c r="B34" s="94"/>
      <c r="C34" s="94"/>
      <c r="D34" s="94"/>
      <c r="E34" s="145"/>
      <c r="F34" s="145"/>
      <c r="G34" s="145"/>
      <c r="H34" s="145"/>
      <c r="I34" s="94"/>
      <c r="J34" s="96"/>
    </row>
    <row r="35" spans="1:10" ht="14.25">
      <c r="A35" s="169" t="s">
        <v>411</v>
      </c>
      <c r="B35" s="170"/>
      <c r="C35" s="170"/>
      <c r="D35" s="170"/>
      <c r="E35" s="170" t="s">
        <v>401</v>
      </c>
      <c r="F35" s="170"/>
      <c r="G35" s="170"/>
      <c r="H35" s="170"/>
      <c r="I35" s="170"/>
      <c r="J35" s="110" t="s">
        <v>402</v>
      </c>
    </row>
    <row r="36" spans="1:10" ht="14.25">
      <c r="A36" s="93"/>
      <c r="B36" s="94"/>
      <c r="C36" s="94"/>
      <c r="D36" s="94"/>
      <c r="E36" s="145"/>
      <c r="F36" s="145"/>
      <c r="G36" s="145"/>
      <c r="H36" s="145"/>
      <c r="I36" s="94"/>
      <c r="J36" s="105"/>
    </row>
    <row r="37" spans="1:10" ht="14.25">
      <c r="A37" s="171"/>
      <c r="B37" s="172"/>
      <c r="C37" s="172"/>
      <c r="D37" s="172"/>
      <c r="E37" s="171"/>
      <c r="F37" s="172"/>
      <c r="G37" s="172"/>
      <c r="H37" s="172"/>
      <c r="I37" s="173"/>
      <c r="J37" s="111"/>
    </row>
    <row r="38" spans="1:10" ht="14.25">
      <c r="A38" s="93"/>
      <c r="B38" s="94"/>
      <c r="C38" s="101"/>
      <c r="D38" s="174"/>
      <c r="E38" s="174"/>
      <c r="F38" s="174"/>
      <c r="G38" s="174"/>
      <c r="H38" s="174"/>
      <c r="I38" s="174"/>
      <c r="J38" s="96"/>
    </row>
    <row r="39" spans="1:10" ht="14.25">
      <c r="A39" s="171"/>
      <c r="B39" s="172"/>
      <c r="C39" s="172"/>
      <c r="D39" s="173"/>
      <c r="E39" s="171"/>
      <c r="F39" s="172"/>
      <c r="G39" s="172"/>
      <c r="H39" s="172"/>
      <c r="I39" s="173"/>
      <c r="J39" s="102"/>
    </row>
    <row r="40" spans="1:10" ht="14.25">
      <c r="A40" s="93"/>
      <c r="B40" s="94"/>
      <c r="C40" s="101"/>
      <c r="D40" s="112"/>
      <c r="E40" s="174"/>
      <c r="F40" s="174"/>
      <c r="G40" s="174"/>
      <c r="H40" s="174"/>
      <c r="I40" s="95"/>
      <c r="J40" s="96"/>
    </row>
    <row r="41" spans="1:10" ht="14.25">
      <c r="A41" s="171"/>
      <c r="B41" s="172"/>
      <c r="C41" s="172"/>
      <c r="D41" s="173"/>
      <c r="E41" s="171"/>
      <c r="F41" s="172"/>
      <c r="G41" s="172"/>
      <c r="H41" s="172"/>
      <c r="I41" s="173"/>
      <c r="J41" s="102"/>
    </row>
    <row r="42" spans="1:10" ht="14.25">
      <c r="A42" s="93"/>
      <c r="B42" s="94"/>
      <c r="C42" s="101"/>
      <c r="D42" s="112"/>
      <c r="E42" s="174"/>
      <c r="F42" s="174"/>
      <c r="G42" s="174"/>
      <c r="H42" s="174"/>
      <c r="I42" s="95"/>
      <c r="J42" s="96"/>
    </row>
    <row r="43" spans="1:10" ht="14.25">
      <c r="A43" s="171"/>
      <c r="B43" s="172"/>
      <c r="C43" s="172"/>
      <c r="D43" s="173"/>
      <c r="E43" s="171"/>
      <c r="F43" s="172"/>
      <c r="G43" s="172"/>
      <c r="H43" s="172"/>
      <c r="I43" s="173"/>
      <c r="J43" s="102"/>
    </row>
    <row r="44" spans="1:10" ht="14.25">
      <c r="A44" s="113"/>
      <c r="B44" s="101"/>
      <c r="C44" s="175"/>
      <c r="D44" s="175"/>
      <c r="E44" s="145"/>
      <c r="F44" s="145"/>
      <c r="G44" s="175"/>
      <c r="H44" s="175"/>
      <c r="I44" s="175"/>
      <c r="J44" s="96"/>
    </row>
    <row r="45" spans="1:10" ht="14.25">
      <c r="A45" s="171"/>
      <c r="B45" s="172"/>
      <c r="C45" s="172"/>
      <c r="D45" s="173"/>
      <c r="E45" s="171"/>
      <c r="F45" s="172"/>
      <c r="G45" s="172"/>
      <c r="H45" s="172"/>
      <c r="I45" s="173"/>
      <c r="J45" s="102"/>
    </row>
    <row r="46" spans="1:10" ht="14.25">
      <c r="A46" s="113"/>
      <c r="B46" s="101"/>
      <c r="C46" s="101"/>
      <c r="D46" s="94"/>
      <c r="E46" s="176"/>
      <c r="F46" s="176"/>
      <c r="G46" s="175"/>
      <c r="H46" s="175"/>
      <c r="I46" s="94"/>
      <c r="J46" s="96"/>
    </row>
    <row r="47" spans="1:10" ht="14.25">
      <c r="A47" s="171"/>
      <c r="B47" s="172"/>
      <c r="C47" s="172"/>
      <c r="D47" s="173"/>
      <c r="E47" s="171"/>
      <c r="F47" s="172"/>
      <c r="G47" s="172"/>
      <c r="H47" s="172"/>
      <c r="I47" s="173"/>
      <c r="J47" s="102"/>
    </row>
    <row r="48" spans="1:10" ht="14.25">
      <c r="A48" s="113"/>
      <c r="B48" s="101"/>
      <c r="C48" s="101"/>
      <c r="D48" s="94"/>
      <c r="E48" s="145"/>
      <c r="F48" s="145"/>
      <c r="G48" s="175"/>
      <c r="H48" s="175"/>
      <c r="I48" s="94"/>
      <c r="J48" s="114" t="s">
        <v>424</v>
      </c>
    </row>
    <row r="49" spans="1:10" ht="14.25">
      <c r="A49" s="113"/>
      <c r="B49" s="101"/>
      <c r="C49" s="101"/>
      <c r="D49" s="94"/>
      <c r="E49" s="145"/>
      <c r="F49" s="145"/>
      <c r="G49" s="175"/>
      <c r="H49" s="175"/>
      <c r="I49" s="94"/>
      <c r="J49" s="114" t="s">
        <v>425</v>
      </c>
    </row>
    <row r="50" spans="1:10" ht="14.25" customHeight="1">
      <c r="A50" s="154" t="s">
        <v>403</v>
      </c>
      <c r="B50" s="150"/>
      <c r="C50" s="152" t="s">
        <v>425</v>
      </c>
      <c r="D50" s="153"/>
      <c r="E50" s="177" t="s">
        <v>426</v>
      </c>
      <c r="F50" s="178"/>
      <c r="G50" s="162"/>
      <c r="H50" s="163"/>
      <c r="I50" s="163"/>
      <c r="J50" s="164"/>
    </row>
    <row r="51" spans="1:10" ht="14.25">
      <c r="A51" s="113"/>
      <c r="B51" s="101"/>
      <c r="C51" s="175"/>
      <c r="D51" s="175"/>
      <c r="E51" s="145"/>
      <c r="F51" s="145"/>
      <c r="G51" s="179" t="s">
        <v>427</v>
      </c>
      <c r="H51" s="179"/>
      <c r="I51" s="179"/>
      <c r="J51" s="85"/>
    </row>
    <row r="52" spans="1:10" ht="13.5" customHeight="1">
      <c r="A52" s="154" t="s">
        <v>404</v>
      </c>
      <c r="B52" s="150"/>
      <c r="C52" s="162" t="s">
        <v>445</v>
      </c>
      <c r="D52" s="163"/>
      <c r="E52" s="163"/>
      <c r="F52" s="163"/>
      <c r="G52" s="163"/>
      <c r="H52" s="163"/>
      <c r="I52" s="163"/>
      <c r="J52" s="164"/>
    </row>
    <row r="53" spans="1:10" ht="14.25">
      <c r="A53" s="93"/>
      <c r="B53" s="94"/>
      <c r="C53" s="168" t="s">
        <v>405</v>
      </c>
      <c r="D53" s="168"/>
      <c r="E53" s="168"/>
      <c r="F53" s="168"/>
      <c r="G53" s="168"/>
      <c r="H53" s="168"/>
      <c r="I53" s="168"/>
      <c r="J53" s="96"/>
    </row>
    <row r="54" spans="1:10" ht="14.25">
      <c r="A54" s="154" t="s">
        <v>406</v>
      </c>
      <c r="B54" s="150"/>
      <c r="C54" s="180" t="s">
        <v>446</v>
      </c>
      <c r="D54" s="181"/>
      <c r="E54" s="182"/>
      <c r="F54" s="145"/>
      <c r="G54" s="145"/>
      <c r="H54" s="170"/>
      <c r="I54" s="170"/>
      <c r="J54" s="183"/>
    </row>
    <row r="55" spans="1:10" ht="14.25">
      <c r="A55" s="93"/>
      <c r="B55" s="94"/>
      <c r="C55" s="101"/>
      <c r="D55" s="94"/>
      <c r="E55" s="145"/>
      <c r="F55" s="145"/>
      <c r="G55" s="145"/>
      <c r="H55" s="145"/>
      <c r="I55" s="94"/>
      <c r="J55" s="96"/>
    </row>
    <row r="56" spans="1:10" ht="14.25" customHeight="1">
      <c r="A56" s="154" t="s">
        <v>398</v>
      </c>
      <c r="B56" s="150"/>
      <c r="C56" s="184" t="s">
        <v>447</v>
      </c>
      <c r="D56" s="185"/>
      <c r="E56" s="185"/>
      <c r="F56" s="185"/>
      <c r="G56" s="185"/>
      <c r="H56" s="185"/>
      <c r="I56" s="185"/>
      <c r="J56" s="186"/>
    </row>
    <row r="57" spans="1:10" ht="14.25">
      <c r="A57" s="93"/>
      <c r="B57" s="94"/>
      <c r="C57" s="94"/>
      <c r="D57" s="94"/>
      <c r="E57" s="145"/>
      <c r="F57" s="145"/>
      <c r="G57" s="145"/>
      <c r="H57" s="145"/>
      <c r="I57" s="94"/>
      <c r="J57" s="96"/>
    </row>
    <row r="58" spans="1:10" ht="14.25">
      <c r="A58" s="154" t="s">
        <v>428</v>
      </c>
      <c r="B58" s="150"/>
      <c r="C58" s="184"/>
      <c r="D58" s="185"/>
      <c r="E58" s="185"/>
      <c r="F58" s="185"/>
      <c r="G58" s="185"/>
      <c r="H58" s="185"/>
      <c r="I58" s="185"/>
      <c r="J58" s="186"/>
    </row>
    <row r="59" spans="1:10" ht="14.25" customHeight="1">
      <c r="A59" s="93"/>
      <c r="B59" s="94"/>
      <c r="C59" s="187" t="s">
        <v>429</v>
      </c>
      <c r="D59" s="187"/>
      <c r="E59" s="187"/>
      <c r="F59" s="187"/>
      <c r="G59" s="94"/>
      <c r="H59" s="94"/>
      <c r="I59" s="94"/>
      <c r="J59" s="96"/>
    </row>
    <row r="60" spans="1:10" ht="14.25">
      <c r="A60" s="154" t="s">
        <v>430</v>
      </c>
      <c r="B60" s="150"/>
      <c r="C60" s="184"/>
      <c r="D60" s="185"/>
      <c r="E60" s="185"/>
      <c r="F60" s="185"/>
      <c r="G60" s="185"/>
      <c r="H60" s="185"/>
      <c r="I60" s="185"/>
      <c r="J60" s="186"/>
    </row>
    <row r="61" spans="1:10" ht="14.25" customHeight="1">
      <c r="A61" s="115"/>
      <c r="B61" s="116"/>
      <c r="C61" s="188" t="s">
        <v>431</v>
      </c>
      <c r="D61" s="188"/>
      <c r="E61" s="188"/>
      <c r="F61" s="188"/>
      <c r="G61" s="188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086614173228347" right="0.7086614173228347" top="0.47" bottom="0.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6">
      <selection activeCell="I92" sqref="I92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1" t="s">
        <v>1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454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5" t="s">
        <v>355</v>
      </c>
      <c r="B3" s="206"/>
      <c r="C3" s="206"/>
      <c r="D3" s="206"/>
      <c r="E3" s="206"/>
      <c r="F3" s="206"/>
      <c r="G3" s="206"/>
      <c r="H3" s="206"/>
      <c r="I3" s="206"/>
    </row>
    <row r="4" spans="1:9" ht="12.75">
      <c r="A4" s="207" t="s">
        <v>448</v>
      </c>
      <c r="B4" s="208"/>
      <c r="C4" s="208"/>
      <c r="D4" s="208"/>
      <c r="E4" s="208"/>
      <c r="F4" s="208"/>
      <c r="G4" s="208"/>
      <c r="H4" s="208"/>
      <c r="I4" s="209"/>
    </row>
    <row r="5" spans="1:9" ht="30">
      <c r="A5" s="198" t="s">
        <v>2</v>
      </c>
      <c r="B5" s="199"/>
      <c r="C5" s="199"/>
      <c r="D5" s="199"/>
      <c r="E5" s="199"/>
      <c r="F5" s="199"/>
      <c r="G5" s="12" t="s">
        <v>105</v>
      </c>
      <c r="H5" s="14" t="s">
        <v>372</v>
      </c>
      <c r="I5" s="14" t="s">
        <v>373</v>
      </c>
    </row>
    <row r="6" spans="1:9" ht="12.75">
      <c r="A6" s="196">
        <v>1</v>
      </c>
      <c r="B6" s="197"/>
      <c r="C6" s="197"/>
      <c r="D6" s="197"/>
      <c r="E6" s="197"/>
      <c r="F6" s="197"/>
      <c r="G6" s="13">
        <v>2</v>
      </c>
      <c r="H6" s="14">
        <v>3</v>
      </c>
      <c r="I6" s="14">
        <v>4</v>
      </c>
    </row>
    <row r="7" spans="1:9" ht="12.75">
      <c r="A7" s="200"/>
      <c r="B7" s="200"/>
      <c r="C7" s="200"/>
      <c r="D7" s="200"/>
      <c r="E7" s="200"/>
      <c r="F7" s="200"/>
      <c r="G7" s="200"/>
      <c r="H7" s="200"/>
      <c r="I7" s="200"/>
    </row>
    <row r="8" spans="1:9" ht="12.75" customHeight="1">
      <c r="A8" s="193" t="s">
        <v>4</v>
      </c>
      <c r="B8" s="193"/>
      <c r="C8" s="193"/>
      <c r="D8" s="193"/>
      <c r="E8" s="193"/>
      <c r="F8" s="193"/>
      <c r="G8" s="15">
        <v>1</v>
      </c>
      <c r="H8" s="33">
        <v>0</v>
      </c>
      <c r="I8" s="33">
        <v>0</v>
      </c>
    </row>
    <row r="9" spans="1:9" ht="12.75" customHeight="1">
      <c r="A9" s="192" t="s">
        <v>381</v>
      </c>
      <c r="B9" s="192"/>
      <c r="C9" s="192"/>
      <c r="D9" s="192"/>
      <c r="E9" s="192"/>
      <c r="F9" s="192"/>
      <c r="G9" s="16">
        <v>2</v>
      </c>
      <c r="H9" s="34">
        <f>H10+H17+H27+H38+H43</f>
        <v>2790020424</v>
      </c>
      <c r="I9" s="34">
        <f>I10+I17+I27+I38+I43</f>
        <v>2732971403</v>
      </c>
    </row>
    <row r="10" spans="1:9" ht="12.75" customHeight="1">
      <c r="A10" s="191" t="s">
        <v>5</v>
      </c>
      <c r="B10" s="191"/>
      <c r="C10" s="191"/>
      <c r="D10" s="191"/>
      <c r="E10" s="191"/>
      <c r="F10" s="191"/>
      <c r="G10" s="16">
        <v>3</v>
      </c>
      <c r="H10" s="34">
        <f>H11+H12+H13+H14+H15+H16</f>
        <v>19577055</v>
      </c>
      <c r="I10" s="34">
        <f>I11+I12+I13+I14+I15+I16</f>
        <v>43783124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6047455</v>
      </c>
      <c r="I12" s="33">
        <v>30567482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12480373</v>
      </c>
      <c r="I13" s="33">
        <v>12480373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0</v>
      </c>
      <c r="I15" s="33">
        <v>0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1049227</v>
      </c>
      <c r="I16" s="33">
        <v>735269</v>
      </c>
    </row>
    <row r="17" spans="1:9" ht="12.75" customHeight="1">
      <c r="A17" s="191" t="s">
        <v>12</v>
      </c>
      <c r="B17" s="191"/>
      <c r="C17" s="191"/>
      <c r="D17" s="191"/>
      <c r="E17" s="191"/>
      <c r="F17" s="191"/>
      <c r="G17" s="16">
        <v>10</v>
      </c>
      <c r="H17" s="34">
        <f>H18+H19+H20+H21+H22+H23+H24+H25+H26</f>
        <v>2568167744</v>
      </c>
      <c r="I17" s="34">
        <f>I18+I19+I20+I21+I22+I23+I24+I25+I26</f>
        <v>2484878421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276465057</v>
      </c>
      <c r="I18" s="33">
        <v>280884988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2066962621</v>
      </c>
      <c r="I19" s="33">
        <v>1994396579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38208480</v>
      </c>
      <c r="I20" s="33">
        <v>40814839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75351698</v>
      </c>
      <c r="I21" s="33">
        <v>66805950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0</v>
      </c>
      <c r="I23" s="33">
        <v>0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22946426</v>
      </c>
      <c r="I24" s="33">
        <v>21400193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46902044</v>
      </c>
      <c r="I25" s="33">
        <v>44023941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41331418</v>
      </c>
      <c r="I26" s="33">
        <v>36551931</v>
      </c>
    </row>
    <row r="27" spans="1:9" ht="12.75" customHeight="1">
      <c r="A27" s="191" t="s">
        <v>22</v>
      </c>
      <c r="B27" s="191"/>
      <c r="C27" s="191"/>
      <c r="D27" s="191"/>
      <c r="E27" s="191"/>
      <c r="F27" s="191"/>
      <c r="G27" s="16">
        <v>20</v>
      </c>
      <c r="H27" s="34">
        <f>SUM(H28:H37)</f>
        <v>201930143</v>
      </c>
      <c r="I27" s="34">
        <f>SUM(I28:I37)</f>
        <v>203964376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190844787</v>
      </c>
      <c r="I28" s="33">
        <v>190844787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11063599</v>
      </c>
      <c r="I31" s="33">
        <v>13110346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21757</v>
      </c>
      <c r="I35" s="33">
        <v>9243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0</v>
      </c>
      <c r="I37" s="33">
        <v>0</v>
      </c>
    </row>
    <row r="38" spans="1:9" ht="12.75" customHeight="1">
      <c r="A38" s="191" t="s">
        <v>33</v>
      </c>
      <c r="B38" s="191"/>
      <c r="C38" s="191"/>
      <c r="D38" s="191"/>
      <c r="E38" s="191"/>
      <c r="F38" s="191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0</v>
      </c>
      <c r="I42" s="33">
        <v>0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345482</v>
      </c>
      <c r="I43" s="33">
        <v>345482</v>
      </c>
    </row>
    <row r="44" spans="1:9" ht="12.75" customHeight="1">
      <c r="A44" s="192" t="s">
        <v>382</v>
      </c>
      <c r="B44" s="192"/>
      <c r="C44" s="192"/>
      <c r="D44" s="192"/>
      <c r="E44" s="192"/>
      <c r="F44" s="192"/>
      <c r="G44" s="16">
        <v>37</v>
      </c>
      <c r="H44" s="34">
        <f>H45+H53+H60+H70</f>
        <v>224976281</v>
      </c>
      <c r="I44" s="34">
        <f>I45+I53+I60+I70</f>
        <v>582728799</v>
      </c>
    </row>
    <row r="45" spans="1:9" ht="12.75" customHeight="1">
      <c r="A45" s="191" t="s">
        <v>39</v>
      </c>
      <c r="B45" s="191"/>
      <c r="C45" s="191"/>
      <c r="D45" s="191"/>
      <c r="E45" s="191"/>
      <c r="F45" s="191"/>
      <c r="G45" s="16">
        <v>38</v>
      </c>
      <c r="H45" s="34">
        <f>SUM(H46:H52)</f>
        <v>4464230</v>
      </c>
      <c r="I45" s="34">
        <f>SUM(I46:I52)</f>
        <v>4480301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4244304</v>
      </c>
      <c r="I46" s="33">
        <v>4251586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219926</v>
      </c>
      <c r="I49" s="33">
        <v>228715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1" t="s">
        <v>47</v>
      </c>
      <c r="B53" s="191"/>
      <c r="C53" s="191"/>
      <c r="D53" s="191"/>
      <c r="E53" s="191"/>
      <c r="F53" s="191"/>
      <c r="G53" s="16">
        <v>46</v>
      </c>
      <c r="H53" s="34">
        <f>SUM(H54:H59)</f>
        <v>39714661</v>
      </c>
      <c r="I53" s="34">
        <f>SUM(I54:I59)</f>
        <v>14942645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3716791</v>
      </c>
      <c r="I54" s="33">
        <v>2858310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3736262</v>
      </c>
      <c r="I56" s="33">
        <v>3172899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80603</v>
      </c>
      <c r="I57" s="33">
        <v>121526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31795151</v>
      </c>
      <c r="I58" s="33">
        <v>8562710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385854</v>
      </c>
      <c r="I59" s="33">
        <v>227200</v>
      </c>
    </row>
    <row r="60" spans="1:9" ht="12.75" customHeight="1">
      <c r="A60" s="191" t="s">
        <v>54</v>
      </c>
      <c r="B60" s="191"/>
      <c r="C60" s="191"/>
      <c r="D60" s="191"/>
      <c r="E60" s="191"/>
      <c r="F60" s="191"/>
      <c r="G60" s="16">
        <v>53</v>
      </c>
      <c r="H60" s="34">
        <f>SUM(H61:H69)</f>
        <v>755517</v>
      </c>
      <c r="I60" s="34">
        <f>SUM(I61:I69)</f>
        <v>11789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755517</v>
      </c>
      <c r="I68" s="33">
        <v>11789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180041873</v>
      </c>
      <c r="I70" s="33">
        <v>563294064</v>
      </c>
    </row>
    <row r="71" spans="1:9" ht="12.75" customHeight="1">
      <c r="A71" s="193" t="s">
        <v>58</v>
      </c>
      <c r="B71" s="193"/>
      <c r="C71" s="193"/>
      <c r="D71" s="193"/>
      <c r="E71" s="193"/>
      <c r="F71" s="193"/>
      <c r="G71" s="15">
        <v>64</v>
      </c>
      <c r="H71" s="33">
        <v>4474420</v>
      </c>
      <c r="I71" s="33">
        <v>1754992</v>
      </c>
    </row>
    <row r="72" spans="1:9" ht="12.75" customHeight="1">
      <c r="A72" s="192" t="s">
        <v>383</v>
      </c>
      <c r="B72" s="192"/>
      <c r="C72" s="192"/>
      <c r="D72" s="192"/>
      <c r="E72" s="192"/>
      <c r="F72" s="192"/>
      <c r="G72" s="16">
        <v>65</v>
      </c>
      <c r="H72" s="34">
        <f>H8+H9+H44+H71</f>
        <v>3019471125</v>
      </c>
      <c r="I72" s="34">
        <f>I8+I9+I44+I71</f>
        <v>3317455194</v>
      </c>
    </row>
    <row r="73" spans="1:9" ht="12.75" customHeight="1">
      <c r="A73" s="193" t="s">
        <v>59</v>
      </c>
      <c r="B73" s="193"/>
      <c r="C73" s="193"/>
      <c r="D73" s="193"/>
      <c r="E73" s="193"/>
      <c r="F73" s="193"/>
      <c r="G73" s="15">
        <v>66</v>
      </c>
      <c r="H73" s="33">
        <v>21595</v>
      </c>
      <c r="I73" s="33">
        <v>108996</v>
      </c>
    </row>
    <row r="74" spans="1:9" ht="12.75">
      <c r="A74" s="194" t="s">
        <v>60</v>
      </c>
      <c r="B74" s="195"/>
      <c r="C74" s="195"/>
      <c r="D74" s="195"/>
      <c r="E74" s="195"/>
      <c r="F74" s="195"/>
      <c r="G74" s="195"/>
      <c r="H74" s="195"/>
      <c r="I74" s="195"/>
    </row>
    <row r="75" spans="1:9" ht="12.75" customHeight="1">
      <c r="A75" s="192" t="s">
        <v>384</v>
      </c>
      <c r="B75" s="192"/>
      <c r="C75" s="192"/>
      <c r="D75" s="192"/>
      <c r="E75" s="192"/>
      <c r="F75" s="192"/>
      <c r="G75" s="16">
        <v>67</v>
      </c>
      <c r="H75" s="34">
        <f>H76+H77+H78+H84+H85+H89+H92+H95</f>
        <v>2137901444</v>
      </c>
      <c r="I75" s="34">
        <f>I76+I77+I78+I84+I85+I89+I92+I95</f>
        <v>2286371913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1444530057</v>
      </c>
      <c r="I76" s="33">
        <v>1444530057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0</v>
      </c>
      <c r="I77" s="33">
        <v>0</v>
      </c>
    </row>
    <row r="78" spans="1:9" ht="12.75" customHeight="1">
      <c r="A78" s="191" t="s">
        <v>63</v>
      </c>
      <c r="B78" s="191"/>
      <c r="C78" s="191"/>
      <c r="D78" s="191"/>
      <c r="E78" s="191"/>
      <c r="F78" s="191"/>
      <c r="G78" s="16">
        <v>70</v>
      </c>
      <c r="H78" s="34">
        <f>SUM(H79:H83)</f>
        <v>121147859</v>
      </c>
      <c r="I78" s="34">
        <f>SUM(I79:I83)</f>
        <v>121147859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53021354</v>
      </c>
      <c r="I79" s="33">
        <v>53021354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736802</v>
      </c>
      <c r="I80" s="33">
        <v>736802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-736802</v>
      </c>
      <c r="I81" s="33">
        <v>-736802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68126505</v>
      </c>
      <c r="I83" s="33">
        <v>68126505</v>
      </c>
    </row>
    <row r="84" spans="1:9" ht="12.75" customHeight="1">
      <c r="A84" s="190" t="s">
        <v>69</v>
      </c>
      <c r="B84" s="190"/>
      <c r="C84" s="190"/>
      <c r="D84" s="190"/>
      <c r="E84" s="190"/>
      <c r="F84" s="190"/>
      <c r="G84" s="119">
        <v>76</v>
      </c>
      <c r="H84" s="120">
        <v>0</v>
      </c>
      <c r="I84" s="120">
        <v>0</v>
      </c>
    </row>
    <row r="85" spans="1:9" ht="12.75" customHeight="1">
      <c r="A85" s="191" t="s">
        <v>70</v>
      </c>
      <c r="B85" s="191"/>
      <c r="C85" s="191"/>
      <c r="D85" s="191"/>
      <c r="E85" s="191"/>
      <c r="F85" s="191"/>
      <c r="G85" s="16">
        <v>77</v>
      </c>
      <c r="H85" s="34">
        <f>H86+H87+H88</f>
        <v>3237886</v>
      </c>
      <c r="I85" s="34">
        <f>I86+I87+I88</f>
        <v>4916219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3237886</v>
      </c>
      <c r="I86" s="33">
        <v>4916219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1" t="s">
        <v>74</v>
      </c>
      <c r="B89" s="191"/>
      <c r="C89" s="191"/>
      <c r="D89" s="191"/>
      <c r="E89" s="191"/>
      <c r="F89" s="191"/>
      <c r="G89" s="16">
        <v>81</v>
      </c>
      <c r="H89" s="34">
        <f>H90-H91</f>
        <v>260591983</v>
      </c>
      <c r="I89" s="34">
        <f>I90-I91</f>
        <v>479171531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260591983</v>
      </c>
      <c r="I90" s="33">
        <v>479171531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1" t="s">
        <v>77</v>
      </c>
      <c r="B92" s="191"/>
      <c r="C92" s="191"/>
      <c r="D92" s="191"/>
      <c r="E92" s="191"/>
      <c r="F92" s="191"/>
      <c r="G92" s="16">
        <v>84</v>
      </c>
      <c r="H92" s="34">
        <f>H93-H94</f>
        <v>308393659</v>
      </c>
      <c r="I92" s="34">
        <f>I93-I94</f>
        <v>236606247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308393659</v>
      </c>
      <c r="I93" s="33">
        <v>236606247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0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2" t="s">
        <v>385</v>
      </c>
      <c r="B96" s="192"/>
      <c r="C96" s="192"/>
      <c r="D96" s="192"/>
      <c r="E96" s="192"/>
      <c r="F96" s="192"/>
      <c r="G96" s="16">
        <v>88</v>
      </c>
      <c r="H96" s="34">
        <f>SUM(H97:H102)</f>
        <v>11611178</v>
      </c>
      <c r="I96" s="34">
        <f>SUM(I97:I102)</f>
        <v>12841995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7040057</v>
      </c>
      <c r="I97" s="33">
        <v>7009685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3058861</v>
      </c>
      <c r="I99" s="33">
        <v>5832310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1512260</v>
      </c>
      <c r="I102" s="33">
        <v>0</v>
      </c>
    </row>
    <row r="103" spans="1:9" ht="12.75" customHeight="1">
      <c r="A103" s="192" t="s">
        <v>386</v>
      </c>
      <c r="B103" s="192"/>
      <c r="C103" s="192"/>
      <c r="D103" s="192"/>
      <c r="E103" s="192"/>
      <c r="F103" s="192"/>
      <c r="G103" s="16">
        <v>95</v>
      </c>
      <c r="H103" s="34">
        <f>SUM(H104:H114)</f>
        <v>600234912</v>
      </c>
      <c r="I103" s="34">
        <f>SUM(I104:I114)</f>
        <v>736169858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8586863</v>
      </c>
      <c r="I105" s="33">
        <v>6614478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581046578</v>
      </c>
      <c r="I109" s="33">
        <v>692576552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0</v>
      </c>
      <c r="I113" s="33">
        <v>26377357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10601471</v>
      </c>
      <c r="I114" s="33">
        <v>10601471</v>
      </c>
    </row>
    <row r="115" spans="1:9" ht="12.75" customHeight="1">
      <c r="A115" s="192" t="s">
        <v>387</v>
      </c>
      <c r="B115" s="192"/>
      <c r="C115" s="192"/>
      <c r="D115" s="192"/>
      <c r="E115" s="192"/>
      <c r="F115" s="192"/>
      <c r="G115" s="16">
        <v>107</v>
      </c>
      <c r="H115" s="34">
        <f>SUM(H116:H129)</f>
        <v>215389684</v>
      </c>
      <c r="I115" s="34">
        <f>SUM(I116:I129)</f>
        <v>220973055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203784</v>
      </c>
      <c r="I116" s="33">
        <v>95030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89395752</v>
      </c>
      <c r="I121" s="33">
        <v>115117938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21830094</v>
      </c>
      <c r="I122" s="33">
        <v>22275373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41497924</v>
      </c>
      <c r="I123" s="33">
        <v>24121866</v>
      </c>
    </row>
    <row r="124" spans="1:9" ht="12.75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.75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29510524</v>
      </c>
      <c r="I125" s="33">
        <v>30556730</v>
      </c>
    </row>
    <row r="126" spans="1:9" ht="12.75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22883148</v>
      </c>
      <c r="I126" s="33">
        <v>20695730</v>
      </c>
    </row>
    <row r="127" spans="1:9" ht="12.75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5359753</v>
      </c>
      <c r="I127" s="33">
        <v>5358403</v>
      </c>
    </row>
    <row r="128" spans="1:9" ht="12.75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.75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4708705</v>
      </c>
      <c r="I129" s="33">
        <v>2751985</v>
      </c>
    </row>
    <row r="130" spans="1:9" ht="21.75" customHeight="1">
      <c r="A130" s="193" t="s">
        <v>103</v>
      </c>
      <c r="B130" s="193"/>
      <c r="C130" s="193"/>
      <c r="D130" s="193"/>
      <c r="E130" s="193"/>
      <c r="F130" s="193"/>
      <c r="G130" s="15">
        <v>122</v>
      </c>
      <c r="H130" s="33">
        <v>54333907</v>
      </c>
      <c r="I130" s="33">
        <v>61098373</v>
      </c>
    </row>
    <row r="131" spans="1:9" ht="12.75">
      <c r="A131" s="192" t="s">
        <v>388</v>
      </c>
      <c r="B131" s="192"/>
      <c r="C131" s="192"/>
      <c r="D131" s="192"/>
      <c r="E131" s="192"/>
      <c r="F131" s="192"/>
      <c r="G131" s="16">
        <v>123</v>
      </c>
      <c r="H131" s="34">
        <f>H75+H96+H103+H115+H130</f>
        <v>3019471125</v>
      </c>
      <c r="I131" s="34">
        <f>I75+I96+I103+I115+I130</f>
        <v>3317455194</v>
      </c>
    </row>
    <row r="132" spans="1:9" ht="12.75">
      <c r="A132" s="193" t="s">
        <v>104</v>
      </c>
      <c r="B132" s="193"/>
      <c r="C132" s="193"/>
      <c r="D132" s="193"/>
      <c r="E132" s="193"/>
      <c r="F132" s="193"/>
      <c r="G132" s="15">
        <v>124</v>
      </c>
      <c r="H132" s="33">
        <v>21595</v>
      </c>
      <c r="I132" s="33">
        <v>108996</v>
      </c>
    </row>
  </sheetData>
  <sheetProtection sheet="1" objects="1" scenarios="1"/>
  <mergeCells count="132"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6:F6"/>
    <mergeCell ref="A5:F5"/>
    <mergeCell ref="A7:I7"/>
    <mergeCell ref="A8:F8"/>
    <mergeCell ref="A9:F9"/>
    <mergeCell ref="A10:F10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52" bottom="0.28" header="0.41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79">
      <selection activeCell="N12" sqref="N12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121"/>
      <c r="K1" s="121"/>
    </row>
    <row r="2" spans="1:11" ht="12.75">
      <c r="A2" s="229" t="s">
        <v>455</v>
      </c>
      <c r="B2" s="204"/>
      <c r="C2" s="204"/>
      <c r="D2" s="204"/>
      <c r="E2" s="204"/>
      <c r="F2" s="204"/>
      <c r="G2" s="204"/>
      <c r="H2" s="204"/>
      <c r="I2" s="204"/>
      <c r="J2" s="121"/>
      <c r="K2" s="121"/>
    </row>
    <row r="3" spans="1:11" ht="12.75">
      <c r="A3" s="218" t="s">
        <v>355</v>
      </c>
      <c r="B3" s="219"/>
      <c r="C3" s="219"/>
      <c r="D3" s="219"/>
      <c r="E3" s="219"/>
      <c r="F3" s="219"/>
      <c r="G3" s="219"/>
      <c r="H3" s="219"/>
      <c r="I3" s="219"/>
      <c r="J3" s="220"/>
      <c r="K3" s="220"/>
    </row>
    <row r="4" spans="1:11" ht="12.75">
      <c r="A4" s="221" t="s">
        <v>449</v>
      </c>
      <c r="B4" s="222"/>
      <c r="C4" s="222"/>
      <c r="D4" s="222"/>
      <c r="E4" s="222"/>
      <c r="F4" s="222"/>
      <c r="G4" s="222"/>
      <c r="H4" s="222"/>
      <c r="I4" s="222"/>
      <c r="J4" s="223"/>
      <c r="K4" s="223"/>
    </row>
    <row r="5" spans="1:11" ht="21.75" customHeight="1">
      <c r="A5" s="215" t="s">
        <v>2</v>
      </c>
      <c r="B5" s="199"/>
      <c r="C5" s="199"/>
      <c r="D5" s="199"/>
      <c r="E5" s="199"/>
      <c r="F5" s="199"/>
      <c r="G5" s="215" t="s">
        <v>107</v>
      </c>
      <c r="H5" s="216" t="s">
        <v>380</v>
      </c>
      <c r="I5" s="217"/>
      <c r="J5" s="216" t="s">
        <v>347</v>
      </c>
      <c r="K5" s="217"/>
    </row>
    <row r="6" spans="1:11" ht="12.75">
      <c r="A6" s="199"/>
      <c r="B6" s="199"/>
      <c r="C6" s="199"/>
      <c r="D6" s="199"/>
      <c r="E6" s="199"/>
      <c r="F6" s="199"/>
      <c r="G6" s="199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10">
        <v>1</v>
      </c>
      <c r="B7" s="197"/>
      <c r="C7" s="197"/>
      <c r="D7" s="197"/>
      <c r="E7" s="197"/>
      <c r="F7" s="197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1" t="s">
        <v>120</v>
      </c>
      <c r="B8" s="211"/>
      <c r="C8" s="211"/>
      <c r="D8" s="211"/>
      <c r="E8" s="211"/>
      <c r="F8" s="211"/>
      <c r="G8" s="20">
        <v>125</v>
      </c>
      <c r="H8" s="37">
        <f>SUM(H9:H13)</f>
        <v>1138256211</v>
      </c>
      <c r="I8" s="37">
        <f>SUM(I9:I13)</f>
        <v>67755508</v>
      </c>
      <c r="J8" s="37">
        <f>SUM(J9:J13)</f>
        <v>1158138701</v>
      </c>
      <c r="K8" s="37">
        <f>SUM(K9:K13)</f>
        <v>53465036</v>
      </c>
    </row>
    <row r="9" spans="1:11" ht="12.75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2665009</v>
      </c>
      <c r="I9" s="33">
        <v>795759</v>
      </c>
      <c r="J9" s="33">
        <v>3787775</v>
      </c>
      <c r="K9" s="33">
        <v>803147</v>
      </c>
    </row>
    <row r="10" spans="1:11" ht="12.75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1117614403</v>
      </c>
      <c r="I10" s="33">
        <v>52476122</v>
      </c>
      <c r="J10" s="33">
        <v>1148014855</v>
      </c>
      <c r="K10" s="33">
        <v>49419585</v>
      </c>
    </row>
    <row r="11" spans="1:11" ht="12.75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17976799</v>
      </c>
      <c r="I13" s="33">
        <v>14483627</v>
      </c>
      <c r="J13" s="33">
        <v>6336071</v>
      </c>
      <c r="K13" s="33">
        <v>3242304</v>
      </c>
    </row>
    <row r="14" spans="1:11" ht="12.75">
      <c r="A14" s="211" t="s">
        <v>126</v>
      </c>
      <c r="B14" s="211"/>
      <c r="C14" s="211"/>
      <c r="D14" s="211"/>
      <c r="E14" s="211"/>
      <c r="F14" s="211"/>
      <c r="G14" s="20">
        <v>131</v>
      </c>
      <c r="H14" s="37">
        <f>H15+H16+H20+H24+H25+H26+H29+H36</f>
        <v>886867626</v>
      </c>
      <c r="I14" s="37">
        <f>I15+I16+I20+I24+I25+I26+I29+I36</f>
        <v>175288513</v>
      </c>
      <c r="J14" s="37">
        <f>J15+J16+J20+J24+J25+J26+J29+J36</f>
        <v>936405868</v>
      </c>
      <c r="K14" s="37">
        <f>K15+K16+K20+K24+K25+K26+K29+K36</f>
        <v>168215896</v>
      </c>
    </row>
    <row r="15" spans="1:11" ht="12.75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2" t="s">
        <v>127</v>
      </c>
      <c r="B16" s="232"/>
      <c r="C16" s="232"/>
      <c r="D16" s="232"/>
      <c r="E16" s="232"/>
      <c r="F16" s="232"/>
      <c r="G16" s="20">
        <v>133</v>
      </c>
      <c r="H16" s="37">
        <f>SUM(H17:H19)</f>
        <v>285878903</v>
      </c>
      <c r="I16" s="37">
        <f>SUM(I17:I19)</f>
        <v>30697569</v>
      </c>
      <c r="J16" s="37">
        <f>SUM(J17:J19)</f>
        <v>300102536</v>
      </c>
      <c r="K16" s="37">
        <f>SUM(K17:K19)</f>
        <v>29463137</v>
      </c>
    </row>
    <row r="17" spans="1:11" ht="12.75">
      <c r="A17" s="214" t="s">
        <v>128</v>
      </c>
      <c r="B17" s="214"/>
      <c r="C17" s="214"/>
      <c r="D17" s="214"/>
      <c r="E17" s="214"/>
      <c r="F17" s="214"/>
      <c r="G17" s="15">
        <v>134</v>
      </c>
      <c r="H17" s="33">
        <v>175218162</v>
      </c>
      <c r="I17" s="33">
        <v>14414781</v>
      </c>
      <c r="J17" s="33">
        <v>176656349</v>
      </c>
      <c r="K17" s="33">
        <v>14153373</v>
      </c>
    </row>
    <row r="18" spans="1:11" ht="12.75">
      <c r="A18" s="214" t="s">
        <v>129</v>
      </c>
      <c r="B18" s="214"/>
      <c r="C18" s="214"/>
      <c r="D18" s="214"/>
      <c r="E18" s="214"/>
      <c r="F18" s="214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4" t="s">
        <v>130</v>
      </c>
      <c r="B19" s="214"/>
      <c r="C19" s="214"/>
      <c r="D19" s="214"/>
      <c r="E19" s="214"/>
      <c r="F19" s="214"/>
      <c r="G19" s="15">
        <v>136</v>
      </c>
      <c r="H19" s="33">
        <v>110660741</v>
      </c>
      <c r="I19" s="33">
        <v>16282788</v>
      </c>
      <c r="J19" s="33">
        <v>123446187</v>
      </c>
      <c r="K19" s="33">
        <v>15309764</v>
      </c>
    </row>
    <row r="20" spans="1:11" ht="12.75">
      <c r="A20" s="232" t="s">
        <v>131</v>
      </c>
      <c r="B20" s="232"/>
      <c r="C20" s="232"/>
      <c r="D20" s="232"/>
      <c r="E20" s="232"/>
      <c r="F20" s="232"/>
      <c r="G20" s="20">
        <v>137</v>
      </c>
      <c r="H20" s="37">
        <f>SUM(H21:H23)</f>
        <v>271343835</v>
      </c>
      <c r="I20" s="37">
        <f>SUM(I21:I23)</f>
        <v>59190761</v>
      </c>
      <c r="J20" s="37">
        <f>SUM(J21:J23)</f>
        <v>284251699</v>
      </c>
      <c r="K20" s="37">
        <f>SUM(K21:K23)</f>
        <v>57376410</v>
      </c>
    </row>
    <row r="21" spans="1:11" ht="12.75">
      <c r="A21" s="214" t="s">
        <v>109</v>
      </c>
      <c r="B21" s="214"/>
      <c r="C21" s="214"/>
      <c r="D21" s="214"/>
      <c r="E21" s="214"/>
      <c r="F21" s="214"/>
      <c r="G21" s="15">
        <v>138</v>
      </c>
      <c r="H21" s="33">
        <v>176884395</v>
      </c>
      <c r="I21" s="33">
        <v>38913812</v>
      </c>
      <c r="J21" s="33">
        <v>189376869</v>
      </c>
      <c r="K21" s="33">
        <v>37458487</v>
      </c>
    </row>
    <row r="22" spans="1:11" ht="12.75">
      <c r="A22" s="214" t="s">
        <v>110</v>
      </c>
      <c r="B22" s="214"/>
      <c r="C22" s="214"/>
      <c r="D22" s="214"/>
      <c r="E22" s="214"/>
      <c r="F22" s="214"/>
      <c r="G22" s="15">
        <v>139</v>
      </c>
      <c r="H22" s="33">
        <v>60051823</v>
      </c>
      <c r="I22" s="33">
        <v>13543991</v>
      </c>
      <c r="J22" s="33">
        <v>61112700</v>
      </c>
      <c r="K22" s="33">
        <v>13456749</v>
      </c>
    </row>
    <row r="23" spans="1:11" ht="12.75">
      <c r="A23" s="214" t="s">
        <v>111</v>
      </c>
      <c r="B23" s="214"/>
      <c r="C23" s="214"/>
      <c r="D23" s="214"/>
      <c r="E23" s="214"/>
      <c r="F23" s="214"/>
      <c r="G23" s="15">
        <v>140</v>
      </c>
      <c r="H23" s="33">
        <v>34407617</v>
      </c>
      <c r="I23" s="33">
        <v>6732958</v>
      </c>
      <c r="J23" s="33">
        <v>33762130</v>
      </c>
      <c r="K23" s="33">
        <v>6461174</v>
      </c>
    </row>
    <row r="24" spans="1:11" ht="12.75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212215242</v>
      </c>
      <c r="I24" s="33">
        <v>60916606</v>
      </c>
      <c r="J24" s="33">
        <v>227389533</v>
      </c>
      <c r="K24" s="33">
        <v>59805065</v>
      </c>
    </row>
    <row r="25" spans="1:11" ht="12.75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113869958</v>
      </c>
      <c r="I25" s="33">
        <v>20971175</v>
      </c>
      <c r="J25" s="33">
        <v>117682230</v>
      </c>
      <c r="K25" s="33">
        <v>16206543</v>
      </c>
    </row>
    <row r="26" spans="1:11" ht="12.75">
      <c r="A26" s="232" t="s">
        <v>132</v>
      </c>
      <c r="B26" s="232"/>
      <c r="C26" s="232"/>
      <c r="D26" s="232"/>
      <c r="E26" s="232"/>
      <c r="F26" s="232"/>
      <c r="G26" s="20">
        <v>143</v>
      </c>
      <c r="H26" s="37">
        <f>H27+H28</f>
        <v>1437251</v>
      </c>
      <c r="I26" s="37">
        <f>I27+I28</f>
        <v>1435805</v>
      </c>
      <c r="J26" s="37">
        <f>J27+J28</f>
        <v>1607978</v>
      </c>
      <c r="K26" s="37">
        <f>K27+K28</f>
        <v>1607978</v>
      </c>
    </row>
    <row r="27" spans="1:11" ht="12.75">
      <c r="A27" s="214" t="s">
        <v>133</v>
      </c>
      <c r="B27" s="214"/>
      <c r="C27" s="214"/>
      <c r="D27" s="214"/>
      <c r="E27" s="214"/>
      <c r="F27" s="214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4" t="s">
        <v>134</v>
      </c>
      <c r="B28" s="214"/>
      <c r="C28" s="214"/>
      <c r="D28" s="214"/>
      <c r="E28" s="214"/>
      <c r="F28" s="214"/>
      <c r="G28" s="15">
        <v>145</v>
      </c>
      <c r="H28" s="33">
        <v>1437251</v>
      </c>
      <c r="I28" s="33">
        <v>1435805</v>
      </c>
      <c r="J28" s="33">
        <v>1607978</v>
      </c>
      <c r="K28" s="33">
        <v>1607978</v>
      </c>
    </row>
    <row r="29" spans="1:11" ht="12.75">
      <c r="A29" s="232" t="s">
        <v>135</v>
      </c>
      <c r="B29" s="232"/>
      <c r="C29" s="232"/>
      <c r="D29" s="232"/>
      <c r="E29" s="232"/>
      <c r="F29" s="232"/>
      <c r="G29" s="20">
        <v>146</v>
      </c>
      <c r="H29" s="37">
        <f>SUM(H30:H35)</f>
        <v>1320280</v>
      </c>
      <c r="I29" s="37">
        <f>SUM(I30:I35)</f>
        <v>1320280</v>
      </c>
      <c r="J29" s="37">
        <f>SUM(J30:J35)</f>
        <v>2747715</v>
      </c>
      <c r="K29" s="37">
        <f>SUM(K30:K35)</f>
        <v>2747715</v>
      </c>
    </row>
    <row r="30" spans="1:11" ht="12.75">
      <c r="A30" s="214" t="s">
        <v>136</v>
      </c>
      <c r="B30" s="214"/>
      <c r="C30" s="214"/>
      <c r="D30" s="214"/>
      <c r="E30" s="214"/>
      <c r="F30" s="214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4" t="s">
        <v>137</v>
      </c>
      <c r="B31" s="214"/>
      <c r="C31" s="214"/>
      <c r="D31" s="214"/>
      <c r="E31" s="214"/>
      <c r="F31" s="214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4" t="s">
        <v>138</v>
      </c>
      <c r="B32" s="214"/>
      <c r="C32" s="214"/>
      <c r="D32" s="214"/>
      <c r="E32" s="214"/>
      <c r="F32" s="214"/>
      <c r="G32" s="15">
        <v>149</v>
      </c>
      <c r="H32" s="33">
        <v>1320280</v>
      </c>
      <c r="I32" s="33">
        <v>1320280</v>
      </c>
      <c r="J32" s="33">
        <v>2747715</v>
      </c>
      <c r="K32" s="33">
        <v>2747715</v>
      </c>
    </row>
    <row r="33" spans="1:11" ht="12.75">
      <c r="A33" s="214" t="s">
        <v>139</v>
      </c>
      <c r="B33" s="214"/>
      <c r="C33" s="214"/>
      <c r="D33" s="214"/>
      <c r="E33" s="214"/>
      <c r="F33" s="214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4" t="s">
        <v>140</v>
      </c>
      <c r="B34" s="214"/>
      <c r="C34" s="214"/>
      <c r="D34" s="214"/>
      <c r="E34" s="214"/>
      <c r="F34" s="214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4" t="s">
        <v>141</v>
      </c>
      <c r="B35" s="214"/>
      <c r="C35" s="214"/>
      <c r="D35" s="214"/>
      <c r="E35" s="214"/>
      <c r="F35" s="214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802157</v>
      </c>
      <c r="I36" s="33">
        <v>756317</v>
      </c>
      <c r="J36" s="33">
        <v>2624177</v>
      </c>
      <c r="K36" s="33">
        <v>1009048</v>
      </c>
    </row>
    <row r="37" spans="1:11" ht="12.75">
      <c r="A37" s="211" t="s">
        <v>142</v>
      </c>
      <c r="B37" s="211"/>
      <c r="C37" s="211"/>
      <c r="D37" s="211"/>
      <c r="E37" s="211"/>
      <c r="F37" s="211"/>
      <c r="G37" s="20">
        <v>154</v>
      </c>
      <c r="H37" s="37">
        <f>SUM(H38:H47)</f>
        <v>68082104</v>
      </c>
      <c r="I37" s="37">
        <f>SUM(I38:I47)</f>
        <v>62471351</v>
      </c>
      <c r="J37" s="37">
        <f>SUM(J38:J47)</f>
        <v>27852202</v>
      </c>
      <c r="K37" s="37">
        <f>SUM(K38:K47)</f>
        <v>51092</v>
      </c>
    </row>
    <row r="38" spans="1:11" ht="12.75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62390222</v>
      </c>
      <c r="I38" s="33">
        <v>62390222</v>
      </c>
      <c r="J38" s="33">
        <v>26241085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521343</v>
      </c>
      <c r="I39" s="33">
        <v>0</v>
      </c>
      <c r="J39" s="33">
        <v>527906</v>
      </c>
      <c r="K39" s="33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10976</v>
      </c>
      <c r="I42" s="33">
        <v>687</v>
      </c>
      <c r="J42" s="33">
        <v>264908</v>
      </c>
      <c r="K42" s="33">
        <v>3509</v>
      </c>
    </row>
    <row r="43" spans="1:11" ht="12.75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325674</v>
      </c>
      <c r="I43" s="33">
        <v>43216</v>
      </c>
      <c r="J43" s="33">
        <v>44418</v>
      </c>
      <c r="K43" s="33">
        <v>20119</v>
      </c>
    </row>
    <row r="44" spans="1:11" ht="12.75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0</v>
      </c>
      <c r="I44" s="33">
        <v>0</v>
      </c>
      <c r="J44" s="33">
        <v>0</v>
      </c>
      <c r="K44" s="33">
        <v>0</v>
      </c>
    </row>
    <row r="45" spans="1:11" ht="12.75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4394330</v>
      </c>
      <c r="I45" s="33">
        <v>0</v>
      </c>
      <c r="J45" s="33">
        <v>373654</v>
      </c>
      <c r="K45" s="33">
        <v>0</v>
      </c>
    </row>
    <row r="46" spans="1:11" ht="12.75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439559</v>
      </c>
      <c r="I47" s="33">
        <v>37226</v>
      </c>
      <c r="J47" s="33">
        <v>400231</v>
      </c>
      <c r="K47" s="33">
        <v>27464</v>
      </c>
    </row>
    <row r="48" spans="1:11" ht="12.75">
      <c r="A48" s="211" t="s">
        <v>153</v>
      </c>
      <c r="B48" s="211"/>
      <c r="C48" s="211"/>
      <c r="D48" s="211"/>
      <c r="E48" s="211"/>
      <c r="F48" s="211"/>
      <c r="G48" s="20">
        <v>165</v>
      </c>
      <c r="H48" s="37">
        <f>SUM(H49:H55)</f>
        <v>11480088</v>
      </c>
      <c r="I48" s="37">
        <f>SUM(I49:I55)</f>
        <v>2687777</v>
      </c>
      <c r="J48" s="37">
        <f>SUM(J49:J55)</f>
        <v>12978788</v>
      </c>
      <c r="K48" s="37">
        <f>SUM(K49:K55)</f>
        <v>4713027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429066</v>
      </c>
      <c r="I49" s="33">
        <v>98708</v>
      </c>
      <c r="J49" s="33">
        <v>303251</v>
      </c>
      <c r="K49" s="33">
        <v>66585</v>
      </c>
    </row>
    <row r="50" spans="1:11" ht="12.75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10905225</v>
      </c>
      <c r="I51" s="33">
        <v>2449129</v>
      </c>
      <c r="J51" s="33">
        <v>12422491</v>
      </c>
      <c r="K51" s="33">
        <v>3237737</v>
      </c>
    </row>
    <row r="52" spans="1:11" ht="12.75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0</v>
      </c>
      <c r="I52" s="33">
        <v>8000</v>
      </c>
      <c r="J52" s="33">
        <v>0</v>
      </c>
      <c r="K52" s="33">
        <v>1309734</v>
      </c>
    </row>
    <row r="53" spans="1:11" ht="12.75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145797</v>
      </c>
      <c r="I55" s="33">
        <v>131940</v>
      </c>
      <c r="J55" s="33">
        <v>253046</v>
      </c>
      <c r="K55" s="33">
        <v>98971</v>
      </c>
    </row>
    <row r="56" spans="1:11" ht="21.75" customHeight="1">
      <c r="A56" s="227" t="s">
        <v>161</v>
      </c>
      <c r="B56" s="227"/>
      <c r="C56" s="227"/>
      <c r="D56" s="227"/>
      <c r="E56" s="227"/>
      <c r="F56" s="22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7" t="s">
        <v>162</v>
      </c>
      <c r="B57" s="227"/>
      <c r="C57" s="227"/>
      <c r="D57" s="227"/>
      <c r="E57" s="227"/>
      <c r="F57" s="22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7" t="s">
        <v>163</v>
      </c>
      <c r="B58" s="227"/>
      <c r="C58" s="227"/>
      <c r="D58" s="227"/>
      <c r="E58" s="227"/>
      <c r="F58" s="22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7" t="s">
        <v>164</v>
      </c>
      <c r="B59" s="227"/>
      <c r="C59" s="227"/>
      <c r="D59" s="227"/>
      <c r="E59" s="227"/>
      <c r="F59" s="22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1" t="s">
        <v>165</v>
      </c>
      <c r="B60" s="211"/>
      <c r="C60" s="211"/>
      <c r="D60" s="211"/>
      <c r="E60" s="211"/>
      <c r="F60" s="211"/>
      <c r="G60" s="20">
        <v>177</v>
      </c>
      <c r="H60" s="37">
        <f>H8+H37+H56+H57</f>
        <v>1206338315</v>
      </c>
      <c r="I60" s="37">
        <f>I8+I37+I56+I57</f>
        <v>130226859</v>
      </c>
      <c r="J60" s="37">
        <f>J8+J37+J56+J57</f>
        <v>1185990903</v>
      </c>
      <c r="K60" s="37">
        <f>K8+K37+K56+K57</f>
        <v>53516128</v>
      </c>
    </row>
    <row r="61" spans="1:11" ht="12.75">
      <c r="A61" s="211" t="s">
        <v>166</v>
      </c>
      <c r="B61" s="211"/>
      <c r="C61" s="211"/>
      <c r="D61" s="211"/>
      <c r="E61" s="211"/>
      <c r="F61" s="211"/>
      <c r="G61" s="20">
        <v>178</v>
      </c>
      <c r="H61" s="37">
        <f>H14+H48+H58+H59</f>
        <v>898347714</v>
      </c>
      <c r="I61" s="37">
        <f>I14+I48+I58+I59</f>
        <v>177976290</v>
      </c>
      <c r="J61" s="37">
        <f>J14+J48+J58+J59</f>
        <v>949384656</v>
      </c>
      <c r="K61" s="37">
        <f>K14+K48+K58+K59</f>
        <v>172928923</v>
      </c>
    </row>
    <row r="62" spans="1:11" ht="12.75">
      <c r="A62" s="211" t="s">
        <v>167</v>
      </c>
      <c r="B62" s="211"/>
      <c r="C62" s="211"/>
      <c r="D62" s="211"/>
      <c r="E62" s="211"/>
      <c r="F62" s="211"/>
      <c r="G62" s="20">
        <v>179</v>
      </c>
      <c r="H62" s="37">
        <f>H60-H61</f>
        <v>307990601</v>
      </c>
      <c r="I62" s="37">
        <f>I60-I61</f>
        <v>-47749431</v>
      </c>
      <c r="J62" s="37">
        <f>J60-J61</f>
        <v>236606247</v>
      </c>
      <c r="K62" s="37">
        <f>K60-K61</f>
        <v>-119412795</v>
      </c>
    </row>
    <row r="63" spans="1:11" ht="12.75">
      <c r="A63" s="212" t="s">
        <v>168</v>
      </c>
      <c r="B63" s="212"/>
      <c r="C63" s="212"/>
      <c r="D63" s="212"/>
      <c r="E63" s="212"/>
      <c r="F63" s="212"/>
      <c r="G63" s="20">
        <v>180</v>
      </c>
      <c r="H63" s="37">
        <f>+IF((H60-H61)&gt;0,(H60-H61),0)</f>
        <v>307990601</v>
      </c>
      <c r="I63" s="37">
        <f>+IF((I60-I61)&gt;0,(I60-I61),0)</f>
        <v>0</v>
      </c>
      <c r="J63" s="37">
        <f>+IF((J60-J61)&gt;0,(J60-J61),0)</f>
        <v>236606247</v>
      </c>
      <c r="K63" s="37">
        <f>+IF((K60-K61)&gt;0,(K60-K61),0)</f>
        <v>0</v>
      </c>
    </row>
    <row r="64" spans="1:11" ht="12.75">
      <c r="A64" s="212" t="s">
        <v>169</v>
      </c>
      <c r="B64" s="212"/>
      <c r="C64" s="212"/>
      <c r="D64" s="212"/>
      <c r="E64" s="212"/>
      <c r="F64" s="212"/>
      <c r="G64" s="20">
        <v>181</v>
      </c>
      <c r="H64" s="37">
        <f>+IF((H60-H61)&lt;0,(H60-H61),0)</f>
        <v>0</v>
      </c>
      <c r="I64" s="37">
        <f>+IF((I60-I61)&lt;0,(I60-I61),0)</f>
        <v>-47749431</v>
      </c>
      <c r="J64" s="37">
        <f>+IF((J60-J61)&lt;0,(J60-J61),0)</f>
        <v>0</v>
      </c>
      <c r="K64" s="37">
        <f>+IF((K60-K61)&lt;0,(K60-K61),0)</f>
        <v>-119412795</v>
      </c>
    </row>
    <row r="65" spans="1:11" ht="12.75">
      <c r="A65" s="227" t="s">
        <v>115</v>
      </c>
      <c r="B65" s="227"/>
      <c r="C65" s="227"/>
      <c r="D65" s="227"/>
      <c r="E65" s="227"/>
      <c r="F65" s="227"/>
      <c r="G65" s="15">
        <v>182</v>
      </c>
      <c r="H65" s="33">
        <v>-403058</v>
      </c>
      <c r="I65" s="33">
        <v>-403058</v>
      </c>
      <c r="J65" s="33">
        <v>0</v>
      </c>
      <c r="K65" s="33">
        <v>0</v>
      </c>
    </row>
    <row r="66" spans="1:11" ht="12.75">
      <c r="A66" s="211" t="s">
        <v>170</v>
      </c>
      <c r="B66" s="211"/>
      <c r="C66" s="211"/>
      <c r="D66" s="211"/>
      <c r="E66" s="211"/>
      <c r="F66" s="211"/>
      <c r="G66" s="20">
        <v>183</v>
      </c>
      <c r="H66" s="37">
        <f>H62-H65</f>
        <v>308393659</v>
      </c>
      <c r="I66" s="37">
        <f>I62-I65</f>
        <v>-47346373</v>
      </c>
      <c r="J66" s="37">
        <f>J62-J65</f>
        <v>236606247</v>
      </c>
      <c r="K66" s="37">
        <f>K62-K65</f>
        <v>-119412795</v>
      </c>
    </row>
    <row r="67" spans="1:11" ht="12.75">
      <c r="A67" s="212" t="s">
        <v>171</v>
      </c>
      <c r="B67" s="212"/>
      <c r="C67" s="212"/>
      <c r="D67" s="212"/>
      <c r="E67" s="212"/>
      <c r="F67" s="212"/>
      <c r="G67" s="20">
        <v>184</v>
      </c>
      <c r="H67" s="37">
        <f>+IF((H62-H65)&gt;0,(H62-H65),0)</f>
        <v>308393659</v>
      </c>
      <c r="I67" s="37">
        <f>+IF((I62-I65)&gt;0,(I62-I65),0)</f>
        <v>0</v>
      </c>
      <c r="J67" s="37">
        <f>+IF((J62-J65)&gt;0,(J62-J65),0)</f>
        <v>236606247</v>
      </c>
      <c r="K67" s="37">
        <f>+IF((K62-K65)&gt;0,(K62-K65),0)</f>
        <v>0</v>
      </c>
    </row>
    <row r="68" spans="1:11" ht="12.75">
      <c r="A68" s="212" t="s">
        <v>172</v>
      </c>
      <c r="B68" s="212"/>
      <c r="C68" s="212"/>
      <c r="D68" s="212"/>
      <c r="E68" s="212"/>
      <c r="F68" s="212"/>
      <c r="G68" s="20">
        <v>185</v>
      </c>
      <c r="H68" s="37">
        <f>+IF((H62-H65)&lt;0,(H62-H65),0)</f>
        <v>0</v>
      </c>
      <c r="I68" s="37">
        <f>+IF((I62-I65)&lt;0,(I62-I65),0)</f>
        <v>-47346373</v>
      </c>
      <c r="J68" s="37">
        <f>+IF((J62-J65)&lt;0,(J62-J65),0)</f>
        <v>0</v>
      </c>
      <c r="K68" s="37">
        <f>+IF((K62-K65)&lt;0,(K62-K65),0)</f>
        <v>-119412795</v>
      </c>
    </row>
    <row r="69" spans="1:11" ht="12.75">
      <c r="A69" s="194" t="s">
        <v>173</v>
      </c>
      <c r="B69" s="194"/>
      <c r="C69" s="194"/>
      <c r="D69" s="194"/>
      <c r="E69" s="194"/>
      <c r="F69" s="194"/>
      <c r="G69" s="225"/>
      <c r="H69" s="225"/>
      <c r="I69" s="225"/>
      <c r="J69" s="226"/>
      <c r="K69" s="226"/>
    </row>
    <row r="70" spans="1:11" ht="21.75" customHeight="1">
      <c r="A70" s="211" t="s">
        <v>174</v>
      </c>
      <c r="B70" s="211"/>
      <c r="C70" s="211"/>
      <c r="D70" s="211"/>
      <c r="E70" s="211"/>
      <c r="F70" s="211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7" t="s">
        <v>177</v>
      </c>
      <c r="B73" s="227"/>
      <c r="C73" s="227"/>
      <c r="D73" s="227"/>
      <c r="E73" s="227"/>
      <c r="F73" s="22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2" t="s">
        <v>178</v>
      </c>
      <c r="B74" s="212"/>
      <c r="C74" s="212"/>
      <c r="D74" s="212"/>
      <c r="E74" s="212"/>
      <c r="F74" s="212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2" t="s">
        <v>179</v>
      </c>
      <c r="B75" s="212"/>
      <c r="C75" s="212"/>
      <c r="D75" s="212"/>
      <c r="E75" s="212"/>
      <c r="F75" s="212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4" t="s">
        <v>180</v>
      </c>
      <c r="B76" s="194"/>
      <c r="C76" s="194"/>
      <c r="D76" s="194"/>
      <c r="E76" s="194"/>
      <c r="F76" s="194"/>
      <c r="G76" s="225"/>
      <c r="H76" s="225"/>
      <c r="I76" s="225"/>
      <c r="J76" s="226"/>
      <c r="K76" s="226"/>
    </row>
    <row r="77" spans="1:11" ht="12.75">
      <c r="A77" s="211" t="s">
        <v>181</v>
      </c>
      <c r="B77" s="211"/>
      <c r="C77" s="211"/>
      <c r="D77" s="211"/>
      <c r="E77" s="211"/>
      <c r="F77" s="211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1" t="s">
        <v>184</v>
      </c>
      <c r="B80" s="211"/>
      <c r="C80" s="211"/>
      <c r="D80" s="211"/>
      <c r="E80" s="211"/>
      <c r="F80" s="211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1" t="s">
        <v>185</v>
      </c>
      <c r="B81" s="211"/>
      <c r="C81" s="211"/>
      <c r="D81" s="211"/>
      <c r="E81" s="211"/>
      <c r="F81" s="211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2" t="s">
        <v>186</v>
      </c>
      <c r="B82" s="212"/>
      <c r="C82" s="212"/>
      <c r="D82" s="212"/>
      <c r="E82" s="212"/>
      <c r="F82" s="212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2" t="s">
        <v>187</v>
      </c>
      <c r="B83" s="212"/>
      <c r="C83" s="212"/>
      <c r="D83" s="212"/>
      <c r="E83" s="212"/>
      <c r="F83" s="212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4" t="s">
        <v>116</v>
      </c>
      <c r="B84" s="194"/>
      <c r="C84" s="194"/>
      <c r="D84" s="194"/>
      <c r="E84" s="194"/>
      <c r="F84" s="194"/>
      <c r="G84" s="225"/>
      <c r="H84" s="225"/>
      <c r="I84" s="225"/>
      <c r="J84" s="226"/>
      <c r="K84" s="226"/>
    </row>
    <row r="85" spans="1:11" ht="12.75">
      <c r="A85" s="228" t="s">
        <v>188</v>
      </c>
      <c r="B85" s="228"/>
      <c r="C85" s="228"/>
      <c r="D85" s="228"/>
      <c r="E85" s="228"/>
      <c r="F85" s="228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24" t="s">
        <v>189</v>
      </c>
      <c r="B86" s="224"/>
      <c r="C86" s="224"/>
      <c r="D86" s="224"/>
      <c r="E86" s="224"/>
      <c r="F86" s="224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24" t="s">
        <v>190</v>
      </c>
      <c r="B87" s="224"/>
      <c r="C87" s="224"/>
      <c r="D87" s="224"/>
      <c r="E87" s="224"/>
      <c r="F87" s="224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3" t="s">
        <v>118</v>
      </c>
      <c r="B88" s="233"/>
      <c r="C88" s="233"/>
      <c r="D88" s="233"/>
      <c r="E88" s="233"/>
      <c r="F88" s="233"/>
      <c r="G88" s="234"/>
      <c r="H88" s="234"/>
      <c r="I88" s="234"/>
      <c r="J88" s="226"/>
      <c r="K88" s="226"/>
    </row>
    <row r="89" spans="1:11" ht="12.75">
      <c r="A89" s="193" t="s">
        <v>191</v>
      </c>
      <c r="B89" s="193"/>
      <c r="C89" s="193"/>
      <c r="D89" s="193"/>
      <c r="E89" s="193"/>
      <c r="F89" s="193"/>
      <c r="G89" s="15">
        <v>202</v>
      </c>
      <c r="H89" s="40">
        <v>308393659</v>
      </c>
      <c r="I89" s="40">
        <v>-47346373</v>
      </c>
      <c r="J89" s="40">
        <v>236606247</v>
      </c>
      <c r="K89" s="40">
        <v>-119412795</v>
      </c>
    </row>
    <row r="90" spans="1:11" ht="24" customHeight="1">
      <c r="A90" s="235" t="s">
        <v>192</v>
      </c>
      <c r="B90" s="235"/>
      <c r="C90" s="235"/>
      <c r="D90" s="235"/>
      <c r="E90" s="235"/>
      <c r="F90" s="235"/>
      <c r="G90" s="20">
        <v>203</v>
      </c>
      <c r="H90" s="39">
        <f>SUM(H91:H98)</f>
        <v>6017</v>
      </c>
      <c r="I90" s="39">
        <f>SUM(I91:I98)</f>
        <v>-374750</v>
      </c>
      <c r="J90" s="39">
        <f>SUM(J91:J98)</f>
        <v>2046747</v>
      </c>
      <c r="K90" s="39">
        <f>SUM(K91:K98)</f>
        <v>850879</v>
      </c>
    </row>
    <row r="91" spans="1:11" ht="12.75">
      <c r="A91" s="213" t="s">
        <v>193</v>
      </c>
      <c r="B91" s="213"/>
      <c r="C91" s="213"/>
      <c r="D91" s="213"/>
      <c r="E91" s="213"/>
      <c r="F91" s="213"/>
      <c r="G91" s="15">
        <v>204</v>
      </c>
      <c r="H91" s="53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6017</v>
      </c>
      <c r="I93" s="40">
        <v>-374750</v>
      </c>
      <c r="J93" s="40">
        <v>2046747</v>
      </c>
      <c r="K93" s="40">
        <v>850879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3" t="s">
        <v>119</v>
      </c>
      <c r="B99" s="193"/>
      <c r="C99" s="193"/>
      <c r="D99" s="193"/>
      <c r="E99" s="193"/>
      <c r="F99" s="193"/>
      <c r="G99" s="15">
        <v>212</v>
      </c>
      <c r="H99" s="40">
        <v>1083</v>
      </c>
      <c r="I99" s="40">
        <v>-67455</v>
      </c>
      <c r="J99" s="40">
        <v>368415</v>
      </c>
      <c r="K99" s="40">
        <v>153159</v>
      </c>
    </row>
    <row r="100" spans="1:11" ht="22.5" customHeight="1">
      <c r="A100" s="235" t="s">
        <v>201</v>
      </c>
      <c r="B100" s="235"/>
      <c r="C100" s="235"/>
      <c r="D100" s="235"/>
      <c r="E100" s="235"/>
      <c r="F100" s="235"/>
      <c r="G100" s="20">
        <v>213</v>
      </c>
      <c r="H100" s="39">
        <f>H90-H99</f>
        <v>4934</v>
      </c>
      <c r="I100" s="39">
        <f>I90-I99</f>
        <v>-307295</v>
      </c>
      <c r="J100" s="39">
        <f>J90-J99</f>
        <v>1678332</v>
      </c>
      <c r="K100" s="39">
        <f>K90-K99</f>
        <v>697720</v>
      </c>
    </row>
    <row r="101" spans="1:11" ht="12.75">
      <c r="A101" s="235" t="s">
        <v>202</v>
      </c>
      <c r="B101" s="235"/>
      <c r="C101" s="235"/>
      <c r="D101" s="235"/>
      <c r="E101" s="235"/>
      <c r="F101" s="235"/>
      <c r="G101" s="20">
        <v>214</v>
      </c>
      <c r="H101" s="39">
        <f>H89+H100</f>
        <v>308398593</v>
      </c>
      <c r="I101" s="39">
        <f>I89+I100</f>
        <v>-47653668</v>
      </c>
      <c r="J101" s="39">
        <f>J89+J100</f>
        <v>238284579</v>
      </c>
      <c r="K101" s="39">
        <f>K89+K100</f>
        <v>-118715075</v>
      </c>
    </row>
    <row r="102" spans="1:11" ht="12.75">
      <c r="A102" s="194" t="s">
        <v>203</v>
      </c>
      <c r="B102" s="194"/>
      <c r="C102" s="194"/>
      <c r="D102" s="194"/>
      <c r="E102" s="194"/>
      <c r="F102" s="194"/>
      <c r="G102" s="225"/>
      <c r="H102" s="225"/>
      <c r="I102" s="225"/>
      <c r="J102" s="226"/>
      <c r="K102" s="226"/>
    </row>
    <row r="103" spans="1:11" ht="12.75">
      <c r="A103" s="228" t="s">
        <v>204</v>
      </c>
      <c r="B103" s="228"/>
      <c r="C103" s="228"/>
      <c r="D103" s="228"/>
      <c r="E103" s="228"/>
      <c r="F103" s="228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24" t="s">
        <v>117</v>
      </c>
      <c r="B104" s="224"/>
      <c r="C104" s="224"/>
      <c r="D104" s="224"/>
      <c r="E104" s="224"/>
      <c r="F104" s="224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24" t="s">
        <v>205</v>
      </c>
      <c r="B105" s="224"/>
      <c r="C105" s="224"/>
      <c r="D105" s="224"/>
      <c r="E105" s="224"/>
      <c r="F105" s="224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4:F14"/>
    <mergeCell ref="A15:F15"/>
    <mergeCell ref="A16:F16"/>
    <mergeCell ref="A17:F17"/>
    <mergeCell ref="A18:F18"/>
    <mergeCell ref="A19:F19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31:F31"/>
    <mergeCell ref="A43:F43"/>
    <mergeCell ref="A38:F38"/>
    <mergeCell ref="A39:F39"/>
    <mergeCell ref="A40:F40"/>
    <mergeCell ref="A44:F44"/>
    <mergeCell ref="A42:F4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5:F6"/>
    <mergeCell ref="G5:G6"/>
    <mergeCell ref="H5:I5"/>
    <mergeCell ref="J5:K5"/>
    <mergeCell ref="A3:K3"/>
    <mergeCell ref="A4:K4"/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15748031496062992" right="0.15748031496062992" top="0.89" bottom="0.5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6" t="s">
        <v>206</v>
      </c>
      <c r="B1" s="237"/>
      <c r="C1" s="237"/>
      <c r="D1" s="237"/>
      <c r="E1" s="237"/>
      <c r="F1" s="237"/>
      <c r="G1" s="237"/>
      <c r="H1" s="237"/>
      <c r="I1" s="237"/>
    </row>
    <row r="2" spans="1:9" ht="12.75">
      <c r="A2" s="229" t="s">
        <v>455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45" t="s">
        <v>355</v>
      </c>
      <c r="B3" s="246"/>
      <c r="C3" s="246"/>
      <c r="D3" s="246"/>
      <c r="E3" s="246"/>
      <c r="F3" s="246"/>
      <c r="G3" s="246"/>
      <c r="H3" s="246"/>
      <c r="I3" s="246"/>
    </row>
    <row r="4" spans="1:9" ht="12.75">
      <c r="A4" s="241" t="s">
        <v>449</v>
      </c>
      <c r="B4" s="208"/>
      <c r="C4" s="208"/>
      <c r="D4" s="208"/>
      <c r="E4" s="208"/>
      <c r="F4" s="208"/>
      <c r="G4" s="208"/>
      <c r="H4" s="208"/>
      <c r="I4" s="209"/>
    </row>
    <row r="5" spans="1:9" ht="22.5" thickBot="1">
      <c r="A5" s="250" t="s">
        <v>2</v>
      </c>
      <c r="B5" s="251"/>
      <c r="C5" s="251"/>
      <c r="D5" s="251"/>
      <c r="E5" s="251"/>
      <c r="F5" s="252"/>
      <c r="G5" s="22" t="s">
        <v>107</v>
      </c>
      <c r="H5" s="41" t="s">
        <v>380</v>
      </c>
      <c r="I5" s="41" t="s">
        <v>347</v>
      </c>
    </row>
    <row r="6" spans="1:9" ht="12.75">
      <c r="A6" s="253">
        <v>1</v>
      </c>
      <c r="B6" s="254"/>
      <c r="C6" s="254"/>
      <c r="D6" s="254"/>
      <c r="E6" s="254"/>
      <c r="F6" s="255"/>
      <c r="G6" s="23">
        <v>2</v>
      </c>
      <c r="H6" s="42" t="s">
        <v>207</v>
      </c>
      <c r="I6" s="42" t="s">
        <v>208</v>
      </c>
    </row>
    <row r="7" spans="1:9" ht="12.75">
      <c r="A7" s="259" t="s">
        <v>209</v>
      </c>
      <c r="B7" s="260"/>
      <c r="C7" s="260"/>
      <c r="D7" s="260"/>
      <c r="E7" s="260"/>
      <c r="F7" s="260"/>
      <c r="G7" s="260"/>
      <c r="H7" s="260"/>
      <c r="I7" s="261"/>
    </row>
    <row r="8" spans="1:9" ht="12.75" customHeight="1">
      <c r="A8" s="262" t="s">
        <v>210</v>
      </c>
      <c r="B8" s="263"/>
      <c r="C8" s="263"/>
      <c r="D8" s="263"/>
      <c r="E8" s="263"/>
      <c r="F8" s="264"/>
      <c r="G8" s="24">
        <v>1</v>
      </c>
      <c r="H8" s="128">
        <v>307990601</v>
      </c>
      <c r="I8" s="43">
        <v>236606247</v>
      </c>
    </row>
    <row r="9" spans="1:9" ht="12.75" customHeight="1">
      <c r="A9" s="265" t="s">
        <v>211</v>
      </c>
      <c r="B9" s="266"/>
      <c r="C9" s="266"/>
      <c r="D9" s="266"/>
      <c r="E9" s="266"/>
      <c r="F9" s="267"/>
      <c r="G9" s="25">
        <v>2</v>
      </c>
      <c r="H9" s="44">
        <f>H10+H11+H12+H13+H14+H15+H16+H17</f>
        <v>148061169</v>
      </c>
      <c r="I9" s="44">
        <f>I10+I11+I12+I13+I14+I15+I16+I17</f>
        <v>182978499</v>
      </c>
    </row>
    <row r="10" spans="1:9" ht="12.75" customHeight="1">
      <c r="A10" s="242" t="s">
        <v>212</v>
      </c>
      <c r="B10" s="243"/>
      <c r="C10" s="243"/>
      <c r="D10" s="243"/>
      <c r="E10" s="243"/>
      <c r="F10" s="244"/>
      <c r="G10" s="26">
        <v>3</v>
      </c>
      <c r="H10" s="126">
        <v>212215242</v>
      </c>
      <c r="I10" s="45">
        <v>227389533</v>
      </c>
    </row>
    <row r="11" spans="1:9" ht="21.75" customHeight="1">
      <c r="A11" s="242" t="s">
        <v>213</v>
      </c>
      <c r="B11" s="243"/>
      <c r="C11" s="243"/>
      <c r="D11" s="243"/>
      <c r="E11" s="243"/>
      <c r="F11" s="244"/>
      <c r="G11" s="26">
        <v>4</v>
      </c>
      <c r="H11" s="126">
        <v>-7985597</v>
      </c>
      <c r="I11" s="45">
        <v>-27430156</v>
      </c>
    </row>
    <row r="12" spans="1:9" ht="23.25" customHeight="1">
      <c r="A12" s="242" t="s">
        <v>214</v>
      </c>
      <c r="B12" s="243"/>
      <c r="C12" s="243"/>
      <c r="D12" s="243"/>
      <c r="E12" s="243"/>
      <c r="F12" s="244"/>
      <c r="G12" s="26">
        <v>5</v>
      </c>
      <c r="H12" s="126">
        <v>-6017</v>
      </c>
      <c r="I12" s="45">
        <v>-2046747</v>
      </c>
    </row>
    <row r="13" spans="1:9" ht="12.75" customHeight="1">
      <c r="A13" s="242" t="s">
        <v>215</v>
      </c>
      <c r="B13" s="243"/>
      <c r="C13" s="243"/>
      <c r="D13" s="243"/>
      <c r="E13" s="243"/>
      <c r="F13" s="244"/>
      <c r="G13" s="26">
        <v>6</v>
      </c>
      <c r="H13" s="126">
        <v>-63237240</v>
      </c>
      <c r="I13" s="45">
        <v>-26813408</v>
      </c>
    </row>
    <row r="14" spans="1:9" ht="12.75" customHeight="1">
      <c r="A14" s="242" t="s">
        <v>216</v>
      </c>
      <c r="B14" s="243"/>
      <c r="C14" s="243"/>
      <c r="D14" s="243"/>
      <c r="E14" s="243"/>
      <c r="F14" s="244"/>
      <c r="G14" s="26">
        <v>7</v>
      </c>
      <c r="H14" s="126">
        <v>11480088</v>
      </c>
      <c r="I14" s="45">
        <v>12517840</v>
      </c>
    </row>
    <row r="15" spans="1:9" ht="12.75" customHeight="1">
      <c r="A15" s="242" t="s">
        <v>217</v>
      </c>
      <c r="B15" s="243"/>
      <c r="C15" s="243"/>
      <c r="D15" s="243"/>
      <c r="E15" s="243"/>
      <c r="F15" s="244"/>
      <c r="G15" s="26">
        <v>8</v>
      </c>
      <c r="H15" s="126">
        <v>0</v>
      </c>
      <c r="I15" s="45">
        <v>0</v>
      </c>
    </row>
    <row r="16" spans="1:9" ht="12.75" customHeight="1">
      <c r="A16" s="242" t="s">
        <v>218</v>
      </c>
      <c r="B16" s="243"/>
      <c r="C16" s="243"/>
      <c r="D16" s="243"/>
      <c r="E16" s="243"/>
      <c r="F16" s="244"/>
      <c r="G16" s="26">
        <v>9</v>
      </c>
      <c r="H16" s="126">
        <v>-4405307</v>
      </c>
      <c r="I16" s="45">
        <v>-638563</v>
      </c>
    </row>
    <row r="17" spans="1:9" ht="24.75" customHeight="1">
      <c r="A17" s="242" t="s">
        <v>219</v>
      </c>
      <c r="B17" s="243"/>
      <c r="C17" s="243"/>
      <c r="D17" s="243"/>
      <c r="E17" s="243"/>
      <c r="F17" s="244"/>
      <c r="G17" s="26">
        <v>10</v>
      </c>
      <c r="H17" s="126">
        <v>0</v>
      </c>
      <c r="I17" s="45">
        <v>0</v>
      </c>
    </row>
    <row r="18" spans="1:9" ht="27.75" customHeight="1">
      <c r="A18" s="247" t="s">
        <v>390</v>
      </c>
      <c r="B18" s="248"/>
      <c r="C18" s="248"/>
      <c r="D18" s="248"/>
      <c r="E18" s="248"/>
      <c r="F18" s="249"/>
      <c r="G18" s="25">
        <v>11</v>
      </c>
      <c r="H18" s="44">
        <f>H8+H9</f>
        <v>456051770</v>
      </c>
      <c r="I18" s="44">
        <f>I8+I9</f>
        <v>419584746</v>
      </c>
    </row>
    <row r="19" spans="1:9" ht="12.75" customHeight="1">
      <c r="A19" s="265" t="s">
        <v>220</v>
      </c>
      <c r="B19" s="266"/>
      <c r="C19" s="266"/>
      <c r="D19" s="266"/>
      <c r="E19" s="266"/>
      <c r="F19" s="267"/>
      <c r="G19" s="25">
        <v>12</v>
      </c>
      <c r="H19" s="44">
        <f>H20+H21+H22+H23</f>
        <v>5809094</v>
      </c>
      <c r="I19" s="44">
        <f>I20+I21+I22+I23</f>
        <v>-3133952</v>
      </c>
    </row>
    <row r="20" spans="1:9" ht="12.75" customHeight="1">
      <c r="A20" s="242" t="s">
        <v>221</v>
      </c>
      <c r="B20" s="243"/>
      <c r="C20" s="243"/>
      <c r="D20" s="243"/>
      <c r="E20" s="243"/>
      <c r="F20" s="244"/>
      <c r="G20" s="26">
        <v>13</v>
      </c>
      <c r="H20" s="126">
        <v>-14132267</v>
      </c>
      <c r="I20" s="45">
        <v>-18290744</v>
      </c>
    </row>
    <row r="21" spans="1:9" ht="12.75" customHeight="1">
      <c r="A21" s="242" t="s">
        <v>222</v>
      </c>
      <c r="B21" s="243"/>
      <c r="C21" s="243"/>
      <c r="D21" s="243"/>
      <c r="E21" s="243"/>
      <c r="F21" s="244"/>
      <c r="G21" s="26">
        <v>14</v>
      </c>
      <c r="H21" s="126">
        <v>3772657</v>
      </c>
      <c r="I21" s="45">
        <v>4661235</v>
      </c>
    </row>
    <row r="22" spans="1:9" ht="12.75" customHeight="1">
      <c r="A22" s="242" t="s">
        <v>223</v>
      </c>
      <c r="B22" s="243"/>
      <c r="C22" s="243"/>
      <c r="D22" s="243"/>
      <c r="E22" s="243"/>
      <c r="F22" s="244"/>
      <c r="G22" s="26">
        <v>15</v>
      </c>
      <c r="H22" s="126">
        <v>307912</v>
      </c>
      <c r="I22" s="45">
        <v>-16071</v>
      </c>
    </row>
    <row r="23" spans="1:9" ht="12.75" customHeight="1">
      <c r="A23" s="242" t="s">
        <v>224</v>
      </c>
      <c r="B23" s="243"/>
      <c r="C23" s="243"/>
      <c r="D23" s="243"/>
      <c r="E23" s="243"/>
      <c r="F23" s="244"/>
      <c r="G23" s="26">
        <v>16</v>
      </c>
      <c r="H23" s="126">
        <v>15860792</v>
      </c>
      <c r="I23" s="45">
        <v>10511628</v>
      </c>
    </row>
    <row r="24" spans="1:9" ht="12.75" customHeight="1">
      <c r="A24" s="247" t="s">
        <v>225</v>
      </c>
      <c r="B24" s="248"/>
      <c r="C24" s="248"/>
      <c r="D24" s="248"/>
      <c r="E24" s="248"/>
      <c r="F24" s="249"/>
      <c r="G24" s="25">
        <v>17</v>
      </c>
      <c r="H24" s="44">
        <f>H18+H19</f>
        <v>461860864</v>
      </c>
      <c r="I24" s="44">
        <f>I18+I19</f>
        <v>416450794</v>
      </c>
    </row>
    <row r="25" spans="1:9" ht="12.75" customHeight="1">
      <c r="A25" s="238" t="s">
        <v>226</v>
      </c>
      <c r="B25" s="239"/>
      <c r="C25" s="239"/>
      <c r="D25" s="239"/>
      <c r="E25" s="239"/>
      <c r="F25" s="240"/>
      <c r="G25" s="26">
        <v>18</v>
      </c>
      <c r="H25" s="126">
        <v>-11576368</v>
      </c>
      <c r="I25" s="45">
        <v>-11872950</v>
      </c>
    </row>
    <row r="26" spans="1:9" ht="12.75" customHeight="1">
      <c r="A26" s="238" t="s">
        <v>227</v>
      </c>
      <c r="B26" s="239"/>
      <c r="C26" s="239"/>
      <c r="D26" s="239"/>
      <c r="E26" s="239"/>
      <c r="F26" s="240"/>
      <c r="G26" s="26">
        <v>19</v>
      </c>
      <c r="H26" s="126">
        <v>-39362000</v>
      </c>
      <c r="I26" s="45">
        <v>20580766</v>
      </c>
    </row>
    <row r="27" spans="1:9" ht="25.5" customHeight="1">
      <c r="A27" s="256" t="s">
        <v>228</v>
      </c>
      <c r="B27" s="257"/>
      <c r="C27" s="257"/>
      <c r="D27" s="257"/>
      <c r="E27" s="257"/>
      <c r="F27" s="258"/>
      <c r="G27" s="27">
        <v>20</v>
      </c>
      <c r="H27" s="46">
        <f>H24+H25+H26</f>
        <v>410922496</v>
      </c>
      <c r="I27" s="46">
        <f>I24+I25+I26</f>
        <v>425158610</v>
      </c>
    </row>
    <row r="28" spans="1:9" ht="12.75">
      <c r="A28" s="259" t="s">
        <v>229</v>
      </c>
      <c r="B28" s="260"/>
      <c r="C28" s="260"/>
      <c r="D28" s="260"/>
      <c r="E28" s="260"/>
      <c r="F28" s="260"/>
      <c r="G28" s="260"/>
      <c r="H28" s="260"/>
      <c r="I28" s="261"/>
    </row>
    <row r="29" spans="1:9" ht="30" customHeight="1">
      <c r="A29" s="262" t="s">
        <v>230</v>
      </c>
      <c r="B29" s="263"/>
      <c r="C29" s="263"/>
      <c r="D29" s="263"/>
      <c r="E29" s="263"/>
      <c r="F29" s="264"/>
      <c r="G29" s="24">
        <v>21</v>
      </c>
      <c r="H29" s="127">
        <v>10664211</v>
      </c>
      <c r="I29" s="47">
        <v>22336</v>
      </c>
    </row>
    <row r="30" spans="1:9" ht="12.75" customHeight="1">
      <c r="A30" s="238" t="s">
        <v>231</v>
      </c>
      <c r="B30" s="239"/>
      <c r="C30" s="239"/>
      <c r="D30" s="239"/>
      <c r="E30" s="239"/>
      <c r="F30" s="240"/>
      <c r="G30" s="26">
        <v>22</v>
      </c>
      <c r="H30" s="127">
        <v>0</v>
      </c>
      <c r="I30" s="48">
        <v>0</v>
      </c>
    </row>
    <row r="31" spans="1:9" ht="12.75" customHeight="1">
      <c r="A31" s="238" t="s">
        <v>232</v>
      </c>
      <c r="B31" s="239"/>
      <c r="C31" s="239"/>
      <c r="D31" s="239"/>
      <c r="E31" s="239"/>
      <c r="F31" s="240"/>
      <c r="G31" s="26">
        <v>23</v>
      </c>
      <c r="H31" s="127">
        <v>325674</v>
      </c>
      <c r="I31" s="48">
        <v>44418</v>
      </c>
    </row>
    <row r="32" spans="1:9" ht="12.75" customHeight="1">
      <c r="A32" s="238" t="s">
        <v>233</v>
      </c>
      <c r="B32" s="239"/>
      <c r="C32" s="239"/>
      <c r="D32" s="239"/>
      <c r="E32" s="239"/>
      <c r="F32" s="240"/>
      <c r="G32" s="26">
        <v>24</v>
      </c>
      <c r="H32" s="127">
        <v>62911566</v>
      </c>
      <c r="I32" s="48">
        <v>26768990</v>
      </c>
    </row>
    <row r="33" spans="1:9" ht="12.75" customHeight="1">
      <c r="A33" s="238" t="s">
        <v>234</v>
      </c>
      <c r="B33" s="239"/>
      <c r="C33" s="239"/>
      <c r="D33" s="239"/>
      <c r="E33" s="239"/>
      <c r="F33" s="240"/>
      <c r="G33" s="26">
        <v>25</v>
      </c>
      <c r="H33" s="127">
        <v>235293389</v>
      </c>
      <c r="I33" s="48">
        <v>2706023</v>
      </c>
    </row>
    <row r="34" spans="1:9" ht="12.75" customHeight="1">
      <c r="A34" s="238" t="s">
        <v>235</v>
      </c>
      <c r="B34" s="239"/>
      <c r="C34" s="239"/>
      <c r="D34" s="239"/>
      <c r="E34" s="239"/>
      <c r="F34" s="240"/>
      <c r="G34" s="26">
        <v>26</v>
      </c>
      <c r="H34" s="127">
        <v>52666754</v>
      </c>
      <c r="I34" s="48">
        <v>26377357</v>
      </c>
    </row>
    <row r="35" spans="1:9" ht="26.25" customHeight="1">
      <c r="A35" s="247" t="s">
        <v>236</v>
      </c>
      <c r="B35" s="248"/>
      <c r="C35" s="248"/>
      <c r="D35" s="248"/>
      <c r="E35" s="248"/>
      <c r="F35" s="249"/>
      <c r="G35" s="25">
        <v>27</v>
      </c>
      <c r="H35" s="49">
        <f>H29+H30+H31+H32+H33+H34</f>
        <v>361861594</v>
      </c>
      <c r="I35" s="49">
        <f>I29+I30+I31+I32+I33+I34</f>
        <v>55919124</v>
      </c>
    </row>
    <row r="36" spans="1:9" ht="22.5" customHeight="1">
      <c r="A36" s="238" t="s">
        <v>237</v>
      </c>
      <c r="B36" s="239"/>
      <c r="C36" s="239"/>
      <c r="D36" s="239"/>
      <c r="E36" s="239"/>
      <c r="F36" s="240"/>
      <c r="G36" s="26">
        <v>28</v>
      </c>
      <c r="H36" s="53">
        <v>-441659885</v>
      </c>
      <c r="I36" s="48">
        <v>-140898459</v>
      </c>
    </row>
    <row r="37" spans="1:9" ht="12.75" customHeight="1">
      <c r="A37" s="238" t="s">
        <v>238</v>
      </c>
      <c r="B37" s="239"/>
      <c r="C37" s="239"/>
      <c r="D37" s="239"/>
      <c r="E37" s="239"/>
      <c r="F37" s="240"/>
      <c r="G37" s="26">
        <v>29</v>
      </c>
      <c r="H37" s="53">
        <v>0</v>
      </c>
      <c r="I37" s="48">
        <v>0</v>
      </c>
    </row>
    <row r="38" spans="1:9" ht="12.75" customHeight="1">
      <c r="A38" s="238" t="s">
        <v>239</v>
      </c>
      <c r="B38" s="239"/>
      <c r="C38" s="239"/>
      <c r="D38" s="239"/>
      <c r="E38" s="239"/>
      <c r="F38" s="240"/>
      <c r="G38" s="26">
        <v>30</v>
      </c>
      <c r="H38" s="53">
        <v>0</v>
      </c>
      <c r="I38" s="48">
        <v>0</v>
      </c>
    </row>
    <row r="39" spans="1:9" ht="12.75" customHeight="1">
      <c r="A39" s="238" t="s">
        <v>240</v>
      </c>
      <c r="B39" s="239"/>
      <c r="C39" s="239"/>
      <c r="D39" s="239"/>
      <c r="E39" s="239"/>
      <c r="F39" s="240"/>
      <c r="G39" s="26">
        <v>31</v>
      </c>
      <c r="H39" s="53">
        <v>0</v>
      </c>
      <c r="I39" s="48">
        <v>0</v>
      </c>
    </row>
    <row r="40" spans="1:9" ht="12.75" customHeight="1">
      <c r="A40" s="238" t="s">
        <v>241</v>
      </c>
      <c r="B40" s="239"/>
      <c r="C40" s="239"/>
      <c r="D40" s="239"/>
      <c r="E40" s="239"/>
      <c r="F40" s="240"/>
      <c r="G40" s="26">
        <v>32</v>
      </c>
      <c r="H40" s="53">
        <v>0</v>
      </c>
      <c r="I40" s="48">
        <v>0</v>
      </c>
    </row>
    <row r="41" spans="1:9" ht="24" customHeight="1">
      <c r="A41" s="247" t="s">
        <v>242</v>
      </c>
      <c r="B41" s="248"/>
      <c r="C41" s="248"/>
      <c r="D41" s="248"/>
      <c r="E41" s="248"/>
      <c r="F41" s="249"/>
      <c r="G41" s="25">
        <v>33</v>
      </c>
      <c r="H41" s="49">
        <f>H36+H37+H38+H39+H40</f>
        <v>-441659885</v>
      </c>
      <c r="I41" s="49">
        <f>I36+I37+I38+I39+I40</f>
        <v>-140898459</v>
      </c>
    </row>
    <row r="42" spans="1:9" ht="29.25" customHeight="1">
      <c r="A42" s="256" t="s">
        <v>243</v>
      </c>
      <c r="B42" s="257"/>
      <c r="C42" s="257"/>
      <c r="D42" s="257"/>
      <c r="E42" s="257"/>
      <c r="F42" s="258"/>
      <c r="G42" s="27">
        <v>34</v>
      </c>
      <c r="H42" s="50">
        <f>H35+H41</f>
        <v>-79798291</v>
      </c>
      <c r="I42" s="50">
        <f>I35+I41</f>
        <v>-84979335</v>
      </c>
    </row>
    <row r="43" spans="1:9" ht="12.75">
      <c r="A43" s="259" t="s">
        <v>244</v>
      </c>
      <c r="B43" s="260"/>
      <c r="C43" s="260"/>
      <c r="D43" s="260"/>
      <c r="E43" s="260"/>
      <c r="F43" s="260"/>
      <c r="G43" s="260"/>
      <c r="H43" s="260"/>
      <c r="I43" s="261"/>
    </row>
    <row r="44" spans="1:9" ht="12.75" customHeight="1">
      <c r="A44" s="262" t="s">
        <v>245</v>
      </c>
      <c r="B44" s="263"/>
      <c r="C44" s="263"/>
      <c r="D44" s="263"/>
      <c r="E44" s="263"/>
      <c r="F44" s="264"/>
      <c r="G44" s="24">
        <v>35</v>
      </c>
      <c r="H44" s="52">
        <v>0</v>
      </c>
      <c r="I44" s="47">
        <v>0</v>
      </c>
    </row>
    <row r="45" spans="1:9" ht="24.75" customHeight="1">
      <c r="A45" s="238" t="s">
        <v>246</v>
      </c>
      <c r="B45" s="239"/>
      <c r="C45" s="239"/>
      <c r="D45" s="239"/>
      <c r="E45" s="239"/>
      <c r="F45" s="240"/>
      <c r="G45" s="26">
        <v>36</v>
      </c>
      <c r="H45" s="53">
        <v>0</v>
      </c>
      <c r="I45" s="48">
        <v>0</v>
      </c>
    </row>
    <row r="46" spans="1:9" ht="12.75" customHeight="1">
      <c r="A46" s="238" t="s">
        <v>247</v>
      </c>
      <c r="B46" s="239"/>
      <c r="C46" s="239"/>
      <c r="D46" s="239"/>
      <c r="E46" s="239"/>
      <c r="F46" s="240"/>
      <c r="G46" s="26">
        <v>37</v>
      </c>
      <c r="H46" s="53">
        <v>148351500</v>
      </c>
      <c r="I46" s="48">
        <v>223277760</v>
      </c>
    </row>
    <row r="47" spans="1:9" ht="12.75" customHeight="1">
      <c r="A47" s="238" t="s">
        <v>248</v>
      </c>
      <c r="B47" s="239"/>
      <c r="C47" s="239"/>
      <c r="D47" s="239"/>
      <c r="E47" s="239"/>
      <c r="F47" s="240"/>
      <c r="G47" s="26">
        <v>38</v>
      </c>
      <c r="H47" s="53">
        <v>0</v>
      </c>
      <c r="I47" s="48">
        <v>0</v>
      </c>
    </row>
    <row r="48" spans="1:9" ht="21.75" customHeight="1">
      <c r="A48" s="247" t="s">
        <v>249</v>
      </c>
      <c r="B48" s="248"/>
      <c r="C48" s="248"/>
      <c r="D48" s="248"/>
      <c r="E48" s="248"/>
      <c r="F48" s="249"/>
      <c r="G48" s="25">
        <v>39</v>
      </c>
      <c r="H48" s="49">
        <f>H44+H45+H46+H47</f>
        <v>148351500</v>
      </c>
      <c r="I48" s="49">
        <f>I44+I45+I46+I47</f>
        <v>223277760</v>
      </c>
    </row>
    <row r="49" spans="1:9" ht="24" customHeight="1">
      <c r="A49" s="238" t="s">
        <v>389</v>
      </c>
      <c r="B49" s="239"/>
      <c r="C49" s="239"/>
      <c r="D49" s="239"/>
      <c r="E49" s="239"/>
      <c r="F49" s="240"/>
      <c r="G49" s="26">
        <v>40</v>
      </c>
      <c r="H49" s="53">
        <v>-90089941</v>
      </c>
      <c r="I49" s="48">
        <v>-90389382</v>
      </c>
    </row>
    <row r="50" spans="1:9" ht="12.75" customHeight="1">
      <c r="A50" s="238" t="s">
        <v>250</v>
      </c>
      <c r="B50" s="239"/>
      <c r="C50" s="239"/>
      <c r="D50" s="239"/>
      <c r="E50" s="239"/>
      <c r="F50" s="240"/>
      <c r="G50" s="26">
        <v>41</v>
      </c>
      <c r="H50" s="53">
        <v>-234449082</v>
      </c>
      <c r="I50" s="48">
        <v>-89815462</v>
      </c>
    </row>
    <row r="51" spans="1:9" ht="12.75" customHeight="1">
      <c r="A51" s="238" t="s">
        <v>251</v>
      </c>
      <c r="B51" s="239"/>
      <c r="C51" s="239"/>
      <c r="D51" s="239"/>
      <c r="E51" s="239"/>
      <c r="F51" s="240"/>
      <c r="G51" s="26">
        <v>42</v>
      </c>
      <c r="H51" s="53">
        <v>0</v>
      </c>
      <c r="I51" s="48">
        <v>0</v>
      </c>
    </row>
    <row r="52" spans="1:9" ht="22.5" customHeight="1">
      <c r="A52" s="238" t="s">
        <v>252</v>
      </c>
      <c r="B52" s="239"/>
      <c r="C52" s="239"/>
      <c r="D52" s="239"/>
      <c r="E52" s="239"/>
      <c r="F52" s="240"/>
      <c r="G52" s="26">
        <v>43</v>
      </c>
      <c r="H52" s="53">
        <v>0</v>
      </c>
      <c r="I52" s="48">
        <v>0</v>
      </c>
    </row>
    <row r="53" spans="1:9" ht="12.75" customHeight="1">
      <c r="A53" s="238" t="s">
        <v>253</v>
      </c>
      <c r="B53" s="239"/>
      <c r="C53" s="239"/>
      <c r="D53" s="239"/>
      <c r="E53" s="239"/>
      <c r="F53" s="240"/>
      <c r="G53" s="26">
        <v>44</v>
      </c>
      <c r="H53" s="53">
        <v>-2409278</v>
      </c>
      <c r="I53" s="48">
        <v>0</v>
      </c>
    </row>
    <row r="54" spans="1:9" ht="30" customHeight="1">
      <c r="A54" s="247" t="s">
        <v>254</v>
      </c>
      <c r="B54" s="248"/>
      <c r="C54" s="248"/>
      <c r="D54" s="248"/>
      <c r="E54" s="248"/>
      <c r="F54" s="249"/>
      <c r="G54" s="25">
        <v>45</v>
      </c>
      <c r="H54" s="49">
        <f>H49+H50+H51+H52+H53</f>
        <v>-326948301</v>
      </c>
      <c r="I54" s="49">
        <f>I49+I50+I51+I52+I53</f>
        <v>-180204844</v>
      </c>
    </row>
    <row r="55" spans="1:9" ht="29.25" customHeight="1">
      <c r="A55" s="268" t="s">
        <v>255</v>
      </c>
      <c r="B55" s="269"/>
      <c r="C55" s="269"/>
      <c r="D55" s="269"/>
      <c r="E55" s="269"/>
      <c r="F55" s="270"/>
      <c r="G55" s="25">
        <v>46</v>
      </c>
      <c r="H55" s="49">
        <f>H48+H54</f>
        <v>-178596801</v>
      </c>
      <c r="I55" s="49">
        <f>I48+I54</f>
        <v>43072916</v>
      </c>
    </row>
    <row r="56" spans="1:9" ht="12.75">
      <c r="A56" s="238" t="s">
        <v>256</v>
      </c>
      <c r="B56" s="239"/>
      <c r="C56" s="239"/>
      <c r="D56" s="239"/>
      <c r="E56" s="239"/>
      <c r="F56" s="240"/>
      <c r="G56" s="26">
        <v>47</v>
      </c>
      <c r="H56" s="48">
        <v>0</v>
      </c>
      <c r="I56" s="48">
        <v>0</v>
      </c>
    </row>
    <row r="57" spans="1:9" ht="26.25" customHeight="1">
      <c r="A57" s="268" t="s">
        <v>257</v>
      </c>
      <c r="B57" s="269"/>
      <c r="C57" s="269"/>
      <c r="D57" s="269"/>
      <c r="E57" s="269"/>
      <c r="F57" s="270"/>
      <c r="G57" s="25">
        <v>48</v>
      </c>
      <c r="H57" s="49">
        <f>H27+H42+H55+H56</f>
        <v>152527404</v>
      </c>
      <c r="I57" s="49">
        <f>I27+I42+I55+I56</f>
        <v>383252191</v>
      </c>
    </row>
    <row r="58" spans="1:9" ht="12.75">
      <c r="A58" s="271" t="s">
        <v>258</v>
      </c>
      <c r="B58" s="272"/>
      <c r="C58" s="272"/>
      <c r="D58" s="272"/>
      <c r="E58" s="272"/>
      <c r="F58" s="273"/>
      <c r="G58" s="26">
        <v>49</v>
      </c>
      <c r="H58" s="53">
        <v>27514469</v>
      </c>
      <c r="I58" s="48">
        <v>180041873</v>
      </c>
    </row>
    <row r="59" spans="1:9" ht="30.75" customHeight="1">
      <c r="A59" s="256" t="s">
        <v>259</v>
      </c>
      <c r="B59" s="257"/>
      <c r="C59" s="257"/>
      <c r="D59" s="257"/>
      <c r="E59" s="257"/>
      <c r="F59" s="258"/>
      <c r="G59" s="27">
        <v>50</v>
      </c>
      <c r="H59" s="50">
        <f>H57+H58</f>
        <v>180041873</v>
      </c>
      <c r="I59" s="50">
        <f>I57+I58</f>
        <v>563294064</v>
      </c>
    </row>
  </sheetData>
  <sheetProtection sheet="1" objects="1" scenarios="1"/>
  <mergeCells count="59"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  <mergeCell ref="A29:F29"/>
    <mergeCell ref="A30:F30"/>
    <mergeCell ref="A31:F31"/>
    <mergeCell ref="A32:F32"/>
    <mergeCell ref="A33:F33"/>
    <mergeCell ref="A34:F34"/>
    <mergeCell ref="A54:F54"/>
    <mergeCell ref="A37:F37"/>
    <mergeCell ref="A48:F48"/>
    <mergeCell ref="A39:F39"/>
    <mergeCell ref="A40:F40"/>
    <mergeCell ref="A43:I43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9:F9"/>
    <mergeCell ref="A10:F10"/>
    <mergeCell ref="A11:F11"/>
    <mergeCell ref="A19:F19"/>
    <mergeCell ref="A22:F22"/>
    <mergeCell ref="A28:I28"/>
    <mergeCell ref="A23:F23"/>
    <mergeCell ref="A24:F24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15748031496062992" right="0.2755905511811024" top="0.38" bottom="0.21" header="0.28" footer="0.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6" t="s">
        <v>260</v>
      </c>
      <c r="B1" s="237"/>
      <c r="C1" s="237"/>
      <c r="D1" s="237"/>
      <c r="E1" s="237"/>
      <c r="F1" s="237"/>
      <c r="G1" s="237"/>
      <c r="H1" s="237"/>
      <c r="I1" s="237"/>
    </row>
    <row r="2" spans="1:9" ht="12.75" customHeight="1">
      <c r="A2" s="229" t="s">
        <v>455</v>
      </c>
      <c r="B2" s="229"/>
      <c r="C2" s="229"/>
      <c r="D2" s="229"/>
      <c r="E2" s="229"/>
      <c r="F2" s="229"/>
      <c r="G2" s="229"/>
      <c r="H2" s="229"/>
      <c r="I2" s="229"/>
    </row>
    <row r="3" spans="1:9" ht="12.75">
      <c r="A3" s="281" t="s">
        <v>355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41" t="s">
        <v>452</v>
      </c>
      <c r="B4" s="208"/>
      <c r="C4" s="208"/>
      <c r="D4" s="208"/>
      <c r="E4" s="208"/>
      <c r="F4" s="208"/>
      <c r="G4" s="208"/>
      <c r="H4" s="208"/>
      <c r="I4" s="209"/>
    </row>
    <row r="5" spans="1:9" ht="22.5" thickBot="1">
      <c r="A5" s="250" t="s">
        <v>2</v>
      </c>
      <c r="B5" s="251"/>
      <c r="C5" s="251"/>
      <c r="D5" s="251"/>
      <c r="E5" s="251"/>
      <c r="F5" s="252"/>
      <c r="G5" s="22" t="s">
        <v>107</v>
      </c>
      <c r="H5" s="41" t="s">
        <v>380</v>
      </c>
      <c r="I5" s="41" t="s">
        <v>347</v>
      </c>
    </row>
    <row r="6" spans="1:9" ht="12.75">
      <c r="A6" s="253">
        <v>1</v>
      </c>
      <c r="B6" s="254"/>
      <c r="C6" s="254"/>
      <c r="D6" s="254"/>
      <c r="E6" s="254"/>
      <c r="F6" s="255"/>
      <c r="G6" s="28">
        <v>2</v>
      </c>
      <c r="H6" s="42" t="s">
        <v>207</v>
      </c>
      <c r="I6" s="42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80" t="s">
        <v>261</v>
      </c>
      <c r="B8" s="280"/>
      <c r="C8" s="280"/>
      <c r="D8" s="280"/>
      <c r="E8" s="280"/>
      <c r="F8" s="280"/>
      <c r="G8" s="29">
        <v>1</v>
      </c>
      <c r="H8" s="52">
        <v>0</v>
      </c>
      <c r="I8" s="52">
        <v>0</v>
      </c>
    </row>
    <row r="9" spans="1:9" ht="12.75">
      <c r="A9" s="274" t="s">
        <v>262</v>
      </c>
      <c r="B9" s="274"/>
      <c r="C9" s="274"/>
      <c r="D9" s="274"/>
      <c r="E9" s="274"/>
      <c r="F9" s="274"/>
      <c r="G9" s="30">
        <v>2</v>
      </c>
      <c r="H9" s="53">
        <v>0</v>
      </c>
      <c r="I9" s="53">
        <v>0</v>
      </c>
    </row>
    <row r="10" spans="1:9" ht="12.75">
      <c r="A10" s="274" t="s">
        <v>263</v>
      </c>
      <c r="B10" s="274"/>
      <c r="C10" s="274"/>
      <c r="D10" s="274"/>
      <c r="E10" s="274"/>
      <c r="F10" s="274"/>
      <c r="G10" s="30">
        <v>3</v>
      </c>
      <c r="H10" s="53">
        <v>0</v>
      </c>
      <c r="I10" s="53">
        <v>0</v>
      </c>
    </row>
    <row r="11" spans="1:9" ht="12.75">
      <c r="A11" s="274" t="s">
        <v>264</v>
      </c>
      <c r="B11" s="274"/>
      <c r="C11" s="274"/>
      <c r="D11" s="274"/>
      <c r="E11" s="274"/>
      <c r="F11" s="274"/>
      <c r="G11" s="30">
        <v>4</v>
      </c>
      <c r="H11" s="53">
        <v>0</v>
      </c>
      <c r="I11" s="53">
        <v>0</v>
      </c>
    </row>
    <row r="12" spans="1:9" ht="12.75">
      <c r="A12" s="274" t="s">
        <v>265</v>
      </c>
      <c r="B12" s="274"/>
      <c r="C12" s="274"/>
      <c r="D12" s="274"/>
      <c r="E12" s="274"/>
      <c r="F12" s="274"/>
      <c r="G12" s="30">
        <v>5</v>
      </c>
      <c r="H12" s="53">
        <v>0</v>
      </c>
      <c r="I12" s="53">
        <v>0</v>
      </c>
    </row>
    <row r="13" spans="1:9" ht="12.75">
      <c r="A13" s="274" t="s">
        <v>266</v>
      </c>
      <c r="B13" s="274"/>
      <c r="C13" s="274"/>
      <c r="D13" s="274"/>
      <c r="E13" s="274"/>
      <c r="F13" s="274"/>
      <c r="G13" s="30">
        <v>6</v>
      </c>
      <c r="H13" s="53">
        <v>0</v>
      </c>
      <c r="I13" s="53">
        <v>0</v>
      </c>
    </row>
    <row r="14" spans="1:9" ht="12.75">
      <c r="A14" s="274" t="s">
        <v>267</v>
      </c>
      <c r="B14" s="274"/>
      <c r="C14" s="274"/>
      <c r="D14" s="274"/>
      <c r="E14" s="274"/>
      <c r="F14" s="274"/>
      <c r="G14" s="30">
        <v>7</v>
      </c>
      <c r="H14" s="53">
        <v>0</v>
      </c>
      <c r="I14" s="53">
        <v>0</v>
      </c>
    </row>
    <row r="15" spans="1:9" ht="12.75">
      <c r="A15" s="274" t="s">
        <v>268</v>
      </c>
      <c r="B15" s="274"/>
      <c r="C15" s="274"/>
      <c r="D15" s="274"/>
      <c r="E15" s="274"/>
      <c r="F15" s="274"/>
      <c r="G15" s="30">
        <v>8</v>
      </c>
      <c r="H15" s="53">
        <v>0</v>
      </c>
      <c r="I15" s="53">
        <v>0</v>
      </c>
    </row>
    <row r="16" spans="1:9" ht="12.75">
      <c r="A16" s="275" t="s">
        <v>269</v>
      </c>
      <c r="B16" s="275"/>
      <c r="C16" s="275"/>
      <c r="D16" s="275"/>
      <c r="E16" s="275"/>
      <c r="F16" s="275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4" t="s">
        <v>270</v>
      </c>
      <c r="B17" s="274"/>
      <c r="C17" s="274"/>
      <c r="D17" s="274"/>
      <c r="E17" s="274"/>
      <c r="F17" s="274"/>
      <c r="G17" s="30">
        <v>10</v>
      </c>
      <c r="H17" s="53">
        <v>0</v>
      </c>
      <c r="I17" s="53">
        <v>0</v>
      </c>
    </row>
    <row r="18" spans="1:9" ht="12.75">
      <c r="A18" s="274" t="s">
        <v>271</v>
      </c>
      <c r="B18" s="274"/>
      <c r="C18" s="274"/>
      <c r="D18" s="274"/>
      <c r="E18" s="274"/>
      <c r="F18" s="274"/>
      <c r="G18" s="30">
        <v>11</v>
      </c>
      <c r="H18" s="53">
        <v>0</v>
      </c>
      <c r="I18" s="53">
        <v>0</v>
      </c>
    </row>
    <row r="19" spans="1:9" ht="27" customHeight="1">
      <c r="A19" s="276" t="s">
        <v>272</v>
      </c>
      <c r="B19" s="276"/>
      <c r="C19" s="276"/>
      <c r="D19" s="276"/>
      <c r="E19" s="276"/>
      <c r="F19" s="276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9">
        <v>13</v>
      </c>
      <c r="H21" s="52">
        <v>0</v>
      </c>
      <c r="I21" s="52">
        <v>0</v>
      </c>
    </row>
    <row r="22" spans="1:9" ht="12.75">
      <c r="A22" s="274" t="s">
        <v>274</v>
      </c>
      <c r="B22" s="274"/>
      <c r="C22" s="274"/>
      <c r="D22" s="274"/>
      <c r="E22" s="274"/>
      <c r="F22" s="274"/>
      <c r="G22" s="30">
        <v>14</v>
      </c>
      <c r="H22" s="53">
        <v>0</v>
      </c>
      <c r="I22" s="53">
        <v>0</v>
      </c>
    </row>
    <row r="23" spans="1:9" ht="12.75">
      <c r="A23" s="274" t="s">
        <v>275</v>
      </c>
      <c r="B23" s="274"/>
      <c r="C23" s="274"/>
      <c r="D23" s="274"/>
      <c r="E23" s="274"/>
      <c r="F23" s="274"/>
      <c r="G23" s="30">
        <v>15</v>
      </c>
      <c r="H23" s="53">
        <v>0</v>
      </c>
      <c r="I23" s="53">
        <v>0</v>
      </c>
    </row>
    <row r="24" spans="1:9" ht="12.75">
      <c r="A24" s="274" t="s">
        <v>276</v>
      </c>
      <c r="B24" s="274"/>
      <c r="C24" s="274"/>
      <c r="D24" s="274"/>
      <c r="E24" s="274"/>
      <c r="F24" s="274"/>
      <c r="G24" s="30">
        <v>16</v>
      </c>
      <c r="H24" s="53">
        <v>0</v>
      </c>
      <c r="I24" s="53">
        <v>0</v>
      </c>
    </row>
    <row r="25" spans="1:9" ht="12.75">
      <c r="A25" s="274" t="s">
        <v>277</v>
      </c>
      <c r="B25" s="274"/>
      <c r="C25" s="274"/>
      <c r="D25" s="274"/>
      <c r="E25" s="274"/>
      <c r="F25" s="274"/>
      <c r="G25" s="30">
        <v>17</v>
      </c>
      <c r="H25" s="53">
        <v>0</v>
      </c>
      <c r="I25" s="53">
        <v>0</v>
      </c>
    </row>
    <row r="26" spans="1:9" ht="12.75">
      <c r="A26" s="274" t="s">
        <v>278</v>
      </c>
      <c r="B26" s="274"/>
      <c r="C26" s="274"/>
      <c r="D26" s="274"/>
      <c r="E26" s="274"/>
      <c r="F26" s="274"/>
      <c r="G26" s="30">
        <v>18</v>
      </c>
      <c r="H26" s="53">
        <v>0</v>
      </c>
      <c r="I26" s="53">
        <v>0</v>
      </c>
    </row>
    <row r="27" spans="1:9" ht="24" customHeight="1">
      <c r="A27" s="275" t="s">
        <v>279</v>
      </c>
      <c r="B27" s="275"/>
      <c r="C27" s="275"/>
      <c r="D27" s="275"/>
      <c r="E27" s="275"/>
      <c r="F27" s="275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4" t="s">
        <v>280</v>
      </c>
      <c r="B28" s="274"/>
      <c r="C28" s="274"/>
      <c r="D28" s="274"/>
      <c r="E28" s="274"/>
      <c r="F28" s="274"/>
      <c r="G28" s="30">
        <v>20</v>
      </c>
      <c r="H28" s="53">
        <v>0</v>
      </c>
      <c r="I28" s="53">
        <v>0</v>
      </c>
    </row>
    <row r="29" spans="1:9" ht="12.75">
      <c r="A29" s="274" t="s">
        <v>281</v>
      </c>
      <c r="B29" s="274"/>
      <c r="C29" s="274"/>
      <c r="D29" s="274"/>
      <c r="E29" s="274"/>
      <c r="F29" s="274"/>
      <c r="G29" s="30">
        <v>21</v>
      </c>
      <c r="H29" s="53">
        <v>0</v>
      </c>
      <c r="I29" s="53">
        <v>0</v>
      </c>
    </row>
    <row r="30" spans="1:9" ht="12.75">
      <c r="A30" s="274" t="s">
        <v>282</v>
      </c>
      <c r="B30" s="274"/>
      <c r="C30" s="274"/>
      <c r="D30" s="274"/>
      <c r="E30" s="274"/>
      <c r="F30" s="274"/>
      <c r="G30" s="30">
        <v>22</v>
      </c>
      <c r="H30" s="53">
        <v>0</v>
      </c>
      <c r="I30" s="53">
        <v>0</v>
      </c>
    </row>
    <row r="31" spans="1:9" ht="12.75">
      <c r="A31" s="274" t="s">
        <v>283</v>
      </c>
      <c r="B31" s="274"/>
      <c r="C31" s="274"/>
      <c r="D31" s="274"/>
      <c r="E31" s="274"/>
      <c r="F31" s="274"/>
      <c r="G31" s="30">
        <v>23</v>
      </c>
      <c r="H31" s="53">
        <v>0</v>
      </c>
      <c r="I31" s="53">
        <v>0</v>
      </c>
    </row>
    <row r="32" spans="1:9" ht="12.75">
      <c r="A32" s="274" t="s">
        <v>284</v>
      </c>
      <c r="B32" s="274"/>
      <c r="C32" s="274"/>
      <c r="D32" s="274"/>
      <c r="E32" s="274"/>
      <c r="F32" s="274"/>
      <c r="G32" s="30">
        <v>24</v>
      </c>
      <c r="H32" s="53">
        <v>0</v>
      </c>
      <c r="I32" s="53">
        <v>0</v>
      </c>
    </row>
    <row r="33" spans="1:9" ht="25.5" customHeight="1">
      <c r="A33" s="275" t="s">
        <v>285</v>
      </c>
      <c r="B33" s="275"/>
      <c r="C33" s="275"/>
      <c r="D33" s="275"/>
      <c r="E33" s="275"/>
      <c r="F33" s="275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6" t="s">
        <v>286</v>
      </c>
      <c r="B34" s="276"/>
      <c r="C34" s="276"/>
      <c r="D34" s="276"/>
      <c r="E34" s="276"/>
      <c r="F34" s="276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83" t="s">
        <v>287</v>
      </c>
      <c r="B36" s="283"/>
      <c r="C36" s="283"/>
      <c r="D36" s="283"/>
      <c r="E36" s="283"/>
      <c r="F36" s="283"/>
      <c r="G36" s="29">
        <v>27</v>
      </c>
      <c r="H36" s="52">
        <v>0</v>
      </c>
      <c r="I36" s="52">
        <v>0</v>
      </c>
    </row>
    <row r="37" spans="1:9" ht="24.75" customHeight="1">
      <c r="A37" s="284" t="s">
        <v>288</v>
      </c>
      <c r="B37" s="284"/>
      <c r="C37" s="284"/>
      <c r="D37" s="284"/>
      <c r="E37" s="284"/>
      <c r="F37" s="284"/>
      <c r="G37" s="30">
        <v>28</v>
      </c>
      <c r="H37" s="53">
        <v>0</v>
      </c>
      <c r="I37" s="53">
        <v>0</v>
      </c>
    </row>
    <row r="38" spans="1:9" ht="12.75">
      <c r="A38" s="284" t="s">
        <v>289</v>
      </c>
      <c r="B38" s="284"/>
      <c r="C38" s="284"/>
      <c r="D38" s="284"/>
      <c r="E38" s="284"/>
      <c r="F38" s="284"/>
      <c r="G38" s="30">
        <v>29</v>
      </c>
      <c r="H38" s="53">
        <v>0</v>
      </c>
      <c r="I38" s="53">
        <v>0</v>
      </c>
    </row>
    <row r="39" spans="1:9" ht="12.75">
      <c r="A39" s="284" t="s">
        <v>290</v>
      </c>
      <c r="B39" s="284"/>
      <c r="C39" s="284"/>
      <c r="D39" s="284"/>
      <c r="E39" s="284"/>
      <c r="F39" s="284"/>
      <c r="G39" s="30">
        <v>30</v>
      </c>
      <c r="H39" s="53">
        <v>0</v>
      </c>
      <c r="I39" s="53">
        <v>0</v>
      </c>
    </row>
    <row r="40" spans="1:9" ht="25.5" customHeight="1">
      <c r="A40" s="275" t="s">
        <v>291</v>
      </c>
      <c r="B40" s="275"/>
      <c r="C40" s="275"/>
      <c r="D40" s="275"/>
      <c r="E40" s="275"/>
      <c r="F40" s="275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84" t="s">
        <v>292</v>
      </c>
      <c r="B41" s="284"/>
      <c r="C41" s="284"/>
      <c r="D41" s="284"/>
      <c r="E41" s="284"/>
      <c r="F41" s="284"/>
      <c r="G41" s="30">
        <v>32</v>
      </c>
      <c r="H41" s="53">
        <v>0</v>
      </c>
      <c r="I41" s="53">
        <v>0</v>
      </c>
    </row>
    <row r="42" spans="1:9" ht="12.75">
      <c r="A42" s="284" t="s">
        <v>293</v>
      </c>
      <c r="B42" s="284"/>
      <c r="C42" s="284"/>
      <c r="D42" s="284"/>
      <c r="E42" s="284"/>
      <c r="F42" s="284"/>
      <c r="G42" s="30">
        <v>33</v>
      </c>
      <c r="H42" s="53">
        <v>0</v>
      </c>
      <c r="I42" s="53">
        <v>0</v>
      </c>
    </row>
    <row r="43" spans="1:9" ht="12.75">
      <c r="A43" s="284" t="s">
        <v>294</v>
      </c>
      <c r="B43" s="284"/>
      <c r="C43" s="284"/>
      <c r="D43" s="284"/>
      <c r="E43" s="284"/>
      <c r="F43" s="284"/>
      <c r="G43" s="30">
        <v>34</v>
      </c>
      <c r="H43" s="53">
        <v>0</v>
      </c>
      <c r="I43" s="53">
        <v>0</v>
      </c>
    </row>
    <row r="44" spans="1:9" ht="21" customHeight="1">
      <c r="A44" s="284" t="s">
        <v>295</v>
      </c>
      <c r="B44" s="284"/>
      <c r="C44" s="284"/>
      <c r="D44" s="284"/>
      <c r="E44" s="284"/>
      <c r="F44" s="284"/>
      <c r="G44" s="30">
        <v>35</v>
      </c>
      <c r="H44" s="53">
        <v>0</v>
      </c>
      <c r="I44" s="53">
        <v>0</v>
      </c>
    </row>
    <row r="45" spans="1:9" ht="12.75">
      <c r="A45" s="284" t="s">
        <v>296</v>
      </c>
      <c r="B45" s="284"/>
      <c r="C45" s="284"/>
      <c r="D45" s="284"/>
      <c r="E45" s="284"/>
      <c r="F45" s="284"/>
      <c r="G45" s="30">
        <v>36</v>
      </c>
      <c r="H45" s="53">
        <v>0</v>
      </c>
      <c r="I45" s="53">
        <v>0</v>
      </c>
    </row>
    <row r="46" spans="1:9" ht="22.5" customHeight="1">
      <c r="A46" s="275" t="s">
        <v>297</v>
      </c>
      <c r="B46" s="275"/>
      <c r="C46" s="275"/>
      <c r="D46" s="275"/>
      <c r="E46" s="275"/>
      <c r="F46" s="275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5" t="s">
        <v>298</v>
      </c>
      <c r="B47" s="285"/>
      <c r="C47" s="285"/>
      <c r="D47" s="285"/>
      <c r="E47" s="285"/>
      <c r="F47" s="285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4" t="s">
        <v>299</v>
      </c>
      <c r="B48" s="274"/>
      <c r="C48" s="274"/>
      <c r="D48" s="274"/>
      <c r="E48" s="274"/>
      <c r="F48" s="274"/>
      <c r="G48" s="30">
        <v>39</v>
      </c>
      <c r="H48" s="53">
        <v>0</v>
      </c>
      <c r="I48" s="53">
        <v>0</v>
      </c>
    </row>
    <row r="49" spans="1:9" ht="25.5" customHeight="1">
      <c r="A49" s="285" t="s">
        <v>300</v>
      </c>
      <c r="B49" s="285"/>
      <c r="C49" s="285"/>
      <c r="D49" s="285"/>
      <c r="E49" s="285"/>
      <c r="F49" s="285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6" t="s">
        <v>258</v>
      </c>
      <c r="B50" s="286"/>
      <c r="C50" s="286"/>
      <c r="D50" s="286"/>
      <c r="E50" s="286"/>
      <c r="F50" s="286"/>
      <c r="G50" s="30">
        <v>41</v>
      </c>
      <c r="H50" s="53">
        <v>0</v>
      </c>
      <c r="I50" s="53">
        <v>0</v>
      </c>
    </row>
    <row r="51" spans="1:9" ht="31.5" customHeight="1">
      <c r="A51" s="276" t="s">
        <v>301</v>
      </c>
      <c r="B51" s="276"/>
      <c r="C51" s="276"/>
      <c r="D51" s="276"/>
      <c r="E51" s="276"/>
      <c r="F51" s="276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46:F46"/>
    <mergeCell ref="A47:F47"/>
    <mergeCell ref="A49:F49"/>
    <mergeCell ref="A50:F50"/>
    <mergeCell ref="A39:F39"/>
    <mergeCell ref="A41:F41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1:I1"/>
    <mergeCell ref="A4:I4"/>
    <mergeCell ref="A5:F5"/>
    <mergeCell ref="A7:I7"/>
    <mergeCell ref="A8:F8"/>
    <mergeCell ref="A6:F6"/>
    <mergeCell ref="A3:I3"/>
    <mergeCell ref="A23:F23"/>
    <mergeCell ref="A20:I20"/>
    <mergeCell ref="A24:F24"/>
    <mergeCell ref="A2:I2"/>
    <mergeCell ref="A17:F17"/>
    <mergeCell ref="A9:F9"/>
    <mergeCell ref="A10:F10"/>
    <mergeCell ref="A11:F11"/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="80" zoomScaleSheetLayoutView="80" zoomScalePageLayoutView="0" workbookViewId="0" topLeftCell="D1">
      <selection activeCell="S46" sqref="S4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8" t="s">
        <v>302</v>
      </c>
      <c r="B1" s="289"/>
      <c r="C1" s="289"/>
      <c r="D1" s="289"/>
      <c r="E1" s="289"/>
      <c r="F1" s="289"/>
      <c r="G1" s="289"/>
      <c r="H1" s="289"/>
      <c r="I1" s="289"/>
      <c r="J1" s="289"/>
      <c r="K1" s="56"/>
    </row>
    <row r="2" spans="1:22" ht="15">
      <c r="A2" s="2"/>
      <c r="B2" s="3"/>
      <c r="C2" s="290" t="s">
        <v>303</v>
      </c>
      <c r="D2" s="290"/>
      <c r="E2" s="10">
        <v>43466</v>
      </c>
      <c r="F2" s="4" t="s">
        <v>0</v>
      </c>
      <c r="G2" s="10" t="s">
        <v>453</v>
      </c>
      <c r="H2" s="58"/>
      <c r="I2" s="58"/>
      <c r="J2" s="58"/>
      <c r="K2" s="59"/>
      <c r="V2" s="60" t="s">
        <v>355</v>
      </c>
    </row>
    <row r="3" spans="1:23" ht="13.5" customHeight="1" thickBot="1">
      <c r="A3" s="292" t="s">
        <v>304</v>
      </c>
      <c r="B3" s="293"/>
      <c r="C3" s="293"/>
      <c r="D3" s="293"/>
      <c r="E3" s="293"/>
      <c r="F3" s="293"/>
      <c r="G3" s="296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299" t="s">
        <v>307</v>
      </c>
    </row>
    <row r="4" spans="1:23" ht="51" thickBot="1">
      <c r="A4" s="294"/>
      <c r="B4" s="295"/>
      <c r="C4" s="295"/>
      <c r="D4" s="295"/>
      <c r="E4" s="295"/>
      <c r="F4" s="295"/>
      <c r="G4" s="297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7"/>
      <c r="W4" s="300"/>
    </row>
    <row r="5" spans="1:23" ht="20.25">
      <c r="A5" s="301">
        <v>1</v>
      </c>
      <c r="B5" s="302"/>
      <c r="C5" s="302"/>
      <c r="D5" s="302"/>
      <c r="E5" s="302"/>
      <c r="F5" s="302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3" t="s">
        <v>322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  <c r="O6" s="304"/>
      <c r="P6" s="304"/>
      <c r="Q6" s="304"/>
      <c r="R6" s="304"/>
      <c r="S6" s="304"/>
      <c r="T6" s="304"/>
      <c r="U6" s="304"/>
      <c r="V6" s="304"/>
      <c r="W6" s="305"/>
    </row>
    <row r="7" spans="1:23" ht="12.75">
      <c r="A7" s="306" t="s">
        <v>374</v>
      </c>
      <c r="B7" s="306"/>
      <c r="C7" s="306"/>
      <c r="D7" s="306"/>
      <c r="E7" s="306"/>
      <c r="F7" s="306"/>
      <c r="G7" s="6">
        <v>1</v>
      </c>
      <c r="H7" s="65">
        <v>1436911375</v>
      </c>
      <c r="I7" s="65">
        <v>0</v>
      </c>
      <c r="J7" s="65">
        <v>50433359</v>
      </c>
      <c r="K7" s="65">
        <v>11484818</v>
      </c>
      <c r="L7" s="65">
        <v>11484818</v>
      </c>
      <c r="M7" s="65">
        <v>0</v>
      </c>
      <c r="N7" s="65">
        <v>18824215</v>
      </c>
      <c r="O7" s="65">
        <v>0</v>
      </c>
      <c r="P7" s="65">
        <v>3232952</v>
      </c>
      <c r="Q7" s="65">
        <v>0</v>
      </c>
      <c r="R7" s="65">
        <v>0</v>
      </c>
      <c r="S7" s="65">
        <v>288467695</v>
      </c>
      <c r="T7" s="65">
        <v>0</v>
      </c>
      <c r="U7" s="66">
        <f>H7+I7+J7+K7-L7+M7+N7+O7+P7+Q7+R7+S7+T7</f>
        <v>1797869596</v>
      </c>
      <c r="V7" s="65">
        <v>0</v>
      </c>
      <c r="W7" s="66">
        <f>U7+V7</f>
        <v>1797869596</v>
      </c>
    </row>
    <row r="8" spans="1:23" ht="12.75">
      <c r="A8" s="287" t="s">
        <v>323</v>
      </c>
      <c r="B8" s="287"/>
      <c r="C8" s="287"/>
      <c r="D8" s="287"/>
      <c r="E8" s="287"/>
      <c r="F8" s="287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7" t="s">
        <v>324</v>
      </c>
      <c r="B9" s="287"/>
      <c r="C9" s="287"/>
      <c r="D9" s="287"/>
      <c r="E9" s="287"/>
      <c r="F9" s="287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1" t="s">
        <v>375</v>
      </c>
      <c r="B10" s="291"/>
      <c r="C10" s="291"/>
      <c r="D10" s="291"/>
      <c r="E10" s="291"/>
      <c r="F10" s="291"/>
      <c r="G10" s="7">
        <v>4</v>
      </c>
      <c r="H10" s="66">
        <f>H7+H8+H9</f>
        <v>1436911375</v>
      </c>
      <c r="I10" s="66">
        <f aca="true" t="shared" si="0" ref="I10:W10">I7+I8+I9</f>
        <v>0</v>
      </c>
      <c r="J10" s="66">
        <f t="shared" si="0"/>
        <v>50433359</v>
      </c>
      <c r="K10" s="66">
        <f>K7+K8+K9</f>
        <v>11484818</v>
      </c>
      <c r="L10" s="66">
        <f t="shared" si="0"/>
        <v>11484818</v>
      </c>
      <c r="M10" s="66">
        <f t="shared" si="0"/>
        <v>0</v>
      </c>
      <c r="N10" s="66">
        <f t="shared" si="0"/>
        <v>18824215</v>
      </c>
      <c r="O10" s="66">
        <f t="shared" si="0"/>
        <v>0</v>
      </c>
      <c r="P10" s="66">
        <f t="shared" si="0"/>
        <v>3232952</v>
      </c>
      <c r="Q10" s="66">
        <f t="shared" si="0"/>
        <v>0</v>
      </c>
      <c r="R10" s="66">
        <f t="shared" si="0"/>
        <v>0</v>
      </c>
      <c r="S10" s="66">
        <f t="shared" si="0"/>
        <v>288467695</v>
      </c>
      <c r="T10" s="66">
        <f t="shared" si="0"/>
        <v>0</v>
      </c>
      <c r="U10" s="66">
        <f t="shared" si="0"/>
        <v>1797869596</v>
      </c>
      <c r="V10" s="66">
        <f t="shared" si="0"/>
        <v>0</v>
      </c>
      <c r="W10" s="66">
        <f t="shared" si="0"/>
        <v>1797869596</v>
      </c>
    </row>
    <row r="11" spans="1:23" ht="12.75">
      <c r="A11" s="287" t="s">
        <v>325</v>
      </c>
      <c r="B11" s="287"/>
      <c r="C11" s="287"/>
      <c r="D11" s="287"/>
      <c r="E11" s="287"/>
      <c r="F11" s="287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308393659</v>
      </c>
      <c r="U11" s="66">
        <f>H11+I11+J11+K11-L11+M11+N11+O11+P11+Q11+R11+S11+T11</f>
        <v>308393659</v>
      </c>
      <c r="V11" s="65">
        <v>0</v>
      </c>
      <c r="W11" s="66">
        <f aca="true" t="shared" si="1" ref="W11:W28">U11+V11</f>
        <v>308393659</v>
      </c>
    </row>
    <row r="12" spans="1:23" ht="12.75">
      <c r="A12" s="287" t="s">
        <v>326</v>
      </c>
      <c r="B12" s="287"/>
      <c r="C12" s="287"/>
      <c r="D12" s="287"/>
      <c r="E12" s="287"/>
      <c r="F12" s="287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7" t="s">
        <v>327</v>
      </c>
      <c r="B13" s="287"/>
      <c r="C13" s="287"/>
      <c r="D13" s="287"/>
      <c r="E13" s="287"/>
      <c r="F13" s="287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7" t="s">
        <v>328</v>
      </c>
      <c r="B14" s="287"/>
      <c r="C14" s="287"/>
      <c r="D14" s="287"/>
      <c r="E14" s="287"/>
      <c r="F14" s="287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4934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4934</v>
      </c>
      <c r="V14" s="65">
        <v>0</v>
      </c>
      <c r="W14" s="66">
        <f t="shared" si="1"/>
        <v>4934</v>
      </c>
    </row>
    <row r="15" spans="1:23" ht="12.75">
      <c r="A15" s="287" t="s">
        <v>329</v>
      </c>
      <c r="B15" s="287"/>
      <c r="C15" s="287"/>
      <c r="D15" s="287"/>
      <c r="E15" s="287"/>
      <c r="F15" s="287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7" t="s">
        <v>330</v>
      </c>
      <c r="B16" s="287"/>
      <c r="C16" s="287"/>
      <c r="D16" s="287"/>
      <c r="E16" s="287"/>
      <c r="F16" s="287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7" t="s">
        <v>331</v>
      </c>
      <c r="B17" s="287"/>
      <c r="C17" s="287"/>
      <c r="D17" s="287"/>
      <c r="E17" s="287"/>
      <c r="F17" s="287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7" t="s">
        <v>332</v>
      </c>
      <c r="B18" s="287"/>
      <c r="C18" s="287"/>
      <c r="D18" s="287"/>
      <c r="E18" s="287"/>
      <c r="F18" s="287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-7040057</v>
      </c>
      <c r="T18" s="65">
        <v>0</v>
      </c>
      <c r="U18" s="66">
        <f t="shared" si="2"/>
        <v>-7040057</v>
      </c>
      <c r="V18" s="65">
        <v>0</v>
      </c>
      <c r="W18" s="66">
        <f t="shared" si="1"/>
        <v>-7040057</v>
      </c>
    </row>
    <row r="19" spans="1:23" ht="12.75">
      <c r="A19" s="287" t="s">
        <v>333</v>
      </c>
      <c r="B19" s="287"/>
      <c r="C19" s="287"/>
      <c r="D19" s="287"/>
      <c r="E19" s="287"/>
      <c r="F19" s="287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7" t="s">
        <v>334</v>
      </c>
      <c r="B20" s="287"/>
      <c r="C20" s="287"/>
      <c r="D20" s="287"/>
      <c r="E20" s="287"/>
      <c r="F20" s="287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7" t="s">
        <v>335</v>
      </c>
      <c r="B21" s="287"/>
      <c r="C21" s="287"/>
      <c r="D21" s="287"/>
      <c r="E21" s="287"/>
      <c r="F21" s="287"/>
      <c r="G21" s="6">
        <v>15</v>
      </c>
      <c r="H21" s="65">
        <v>7618682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38554274</v>
      </c>
      <c r="O21" s="65">
        <v>0</v>
      </c>
      <c r="P21" s="65">
        <v>0</v>
      </c>
      <c r="Q21" s="65">
        <v>0</v>
      </c>
      <c r="R21" s="65">
        <v>0</v>
      </c>
      <c r="S21" s="65">
        <v>216199510</v>
      </c>
      <c r="T21" s="65">
        <v>0</v>
      </c>
      <c r="U21" s="66">
        <f t="shared" si="2"/>
        <v>262372466</v>
      </c>
      <c r="V21" s="65">
        <v>0</v>
      </c>
      <c r="W21" s="66">
        <f t="shared" si="1"/>
        <v>262372466</v>
      </c>
    </row>
    <row r="22" spans="1:23" ht="28.5" customHeight="1">
      <c r="A22" s="287" t="s">
        <v>336</v>
      </c>
      <c r="B22" s="287"/>
      <c r="C22" s="287"/>
      <c r="D22" s="287"/>
      <c r="E22" s="287"/>
      <c r="F22" s="287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7" t="s">
        <v>337</v>
      </c>
      <c r="B23" s="287"/>
      <c r="C23" s="287"/>
      <c r="D23" s="287"/>
      <c r="E23" s="287"/>
      <c r="F23" s="287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7" t="s">
        <v>338</v>
      </c>
      <c r="B24" s="287"/>
      <c r="C24" s="287"/>
      <c r="D24" s="287"/>
      <c r="E24" s="287"/>
      <c r="F24" s="287"/>
      <c r="G24" s="6">
        <v>18</v>
      </c>
      <c r="H24" s="65">
        <v>0</v>
      </c>
      <c r="I24" s="65">
        <v>0</v>
      </c>
      <c r="J24" s="65">
        <v>0</v>
      </c>
      <c r="K24" s="65">
        <v>-10748016</v>
      </c>
      <c r="L24" s="65">
        <v>-10748016</v>
      </c>
      <c r="M24" s="65">
        <v>0</v>
      </c>
      <c r="N24" s="65">
        <v>10748016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10748016</v>
      </c>
      <c r="V24" s="65">
        <v>0</v>
      </c>
      <c r="W24" s="66">
        <f t="shared" si="1"/>
        <v>10748016</v>
      </c>
    </row>
    <row r="25" spans="1:23" ht="12.75">
      <c r="A25" s="287" t="s">
        <v>339</v>
      </c>
      <c r="B25" s="287"/>
      <c r="C25" s="287"/>
      <c r="D25" s="287"/>
      <c r="E25" s="287"/>
      <c r="F25" s="287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-234447170</v>
      </c>
      <c r="T25" s="65">
        <v>0</v>
      </c>
      <c r="U25" s="66">
        <f t="shared" si="2"/>
        <v>-234447170</v>
      </c>
      <c r="V25" s="65">
        <v>0</v>
      </c>
      <c r="W25" s="66">
        <f t="shared" si="1"/>
        <v>-234447170</v>
      </c>
    </row>
    <row r="26" spans="1:23" ht="12.75">
      <c r="A26" s="287" t="s">
        <v>340</v>
      </c>
      <c r="B26" s="287"/>
      <c r="C26" s="287"/>
      <c r="D26" s="287"/>
      <c r="E26" s="287"/>
      <c r="F26" s="287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7" t="s">
        <v>341</v>
      </c>
      <c r="B27" s="287"/>
      <c r="C27" s="287"/>
      <c r="D27" s="287"/>
      <c r="E27" s="287"/>
      <c r="F27" s="287"/>
      <c r="G27" s="6">
        <v>21</v>
      </c>
      <c r="H27" s="65">
        <v>0</v>
      </c>
      <c r="I27" s="65">
        <v>0</v>
      </c>
      <c r="J27" s="65">
        <v>2587995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-2587995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7" t="s">
        <v>342</v>
      </c>
      <c r="B28" s="287"/>
      <c r="C28" s="287"/>
      <c r="D28" s="287"/>
      <c r="E28" s="287"/>
      <c r="F28" s="287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8" t="s">
        <v>376</v>
      </c>
      <c r="B29" s="308"/>
      <c r="C29" s="308"/>
      <c r="D29" s="308"/>
      <c r="E29" s="308"/>
      <c r="F29" s="308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68126505</v>
      </c>
      <c r="O29" s="68">
        <f t="shared" si="3"/>
        <v>0</v>
      </c>
      <c r="P29" s="68">
        <f t="shared" si="3"/>
        <v>3237886</v>
      </c>
      <c r="Q29" s="68">
        <f t="shared" si="3"/>
        <v>0</v>
      </c>
      <c r="R29" s="68">
        <f t="shared" si="3"/>
        <v>0</v>
      </c>
      <c r="S29" s="68">
        <f t="shared" si="3"/>
        <v>260591983</v>
      </c>
      <c r="T29" s="68">
        <f t="shared" si="3"/>
        <v>308393659</v>
      </c>
      <c r="U29" s="68">
        <f t="shared" si="3"/>
        <v>2137901444</v>
      </c>
      <c r="V29" s="68">
        <f t="shared" si="3"/>
        <v>0</v>
      </c>
      <c r="W29" s="68">
        <f t="shared" si="3"/>
        <v>2137901444</v>
      </c>
    </row>
    <row r="30" spans="1:23" ht="12.75">
      <c r="A30" s="309" t="s">
        <v>343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</row>
    <row r="31" spans="1:23" ht="36.75" customHeight="1">
      <c r="A31" s="311" t="s">
        <v>344</v>
      </c>
      <c r="B31" s="311"/>
      <c r="C31" s="311"/>
      <c r="D31" s="311"/>
      <c r="E31" s="311"/>
      <c r="F31" s="311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4934</v>
      </c>
      <c r="Q31" s="66">
        <f t="shared" si="4"/>
        <v>0</v>
      </c>
      <c r="R31" s="66">
        <f t="shared" si="4"/>
        <v>0</v>
      </c>
      <c r="S31" s="66">
        <f t="shared" si="4"/>
        <v>-7040057</v>
      </c>
      <c r="T31" s="66">
        <f t="shared" si="4"/>
        <v>0</v>
      </c>
      <c r="U31" s="66">
        <f t="shared" si="4"/>
        <v>-7035123</v>
      </c>
      <c r="V31" s="66">
        <f t="shared" si="4"/>
        <v>0</v>
      </c>
      <c r="W31" s="66">
        <f t="shared" si="4"/>
        <v>-7035123</v>
      </c>
    </row>
    <row r="32" spans="1:23" ht="31.5" customHeight="1">
      <c r="A32" s="311" t="s">
        <v>345</v>
      </c>
      <c r="B32" s="311"/>
      <c r="C32" s="311"/>
      <c r="D32" s="311"/>
      <c r="E32" s="311"/>
      <c r="F32" s="311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4934</v>
      </c>
      <c r="Q32" s="66">
        <f t="shared" si="5"/>
        <v>0</v>
      </c>
      <c r="R32" s="66">
        <f t="shared" si="5"/>
        <v>0</v>
      </c>
      <c r="S32" s="66">
        <f t="shared" si="5"/>
        <v>-7040057</v>
      </c>
      <c r="T32" s="66">
        <f t="shared" si="5"/>
        <v>308393659</v>
      </c>
      <c r="U32" s="66">
        <f t="shared" si="5"/>
        <v>301358536</v>
      </c>
      <c r="V32" s="66">
        <f t="shared" si="5"/>
        <v>0</v>
      </c>
      <c r="W32" s="66">
        <f t="shared" si="5"/>
        <v>301358536</v>
      </c>
    </row>
    <row r="33" spans="1:23" ht="30.75" customHeight="1">
      <c r="A33" s="312" t="s">
        <v>346</v>
      </c>
      <c r="B33" s="312"/>
      <c r="C33" s="312"/>
      <c r="D33" s="312"/>
      <c r="E33" s="312"/>
      <c r="F33" s="312"/>
      <c r="G33" s="8">
        <v>26</v>
      </c>
      <c r="H33" s="68">
        <f>SUM(H21:H28)</f>
        <v>7618682</v>
      </c>
      <c r="I33" s="68">
        <f aca="true" t="shared" si="6" ref="I33:W33">SUM(I21:I28)</f>
        <v>0</v>
      </c>
      <c r="J33" s="68">
        <f t="shared" si="6"/>
        <v>2587995</v>
      </c>
      <c r="K33" s="68">
        <f t="shared" si="6"/>
        <v>-10748016</v>
      </c>
      <c r="L33" s="68">
        <f t="shared" si="6"/>
        <v>-10748016</v>
      </c>
      <c r="M33" s="68">
        <f t="shared" si="6"/>
        <v>0</v>
      </c>
      <c r="N33" s="68">
        <f t="shared" si="6"/>
        <v>49302290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-20835655</v>
      </c>
      <c r="T33" s="68">
        <f t="shared" si="6"/>
        <v>0</v>
      </c>
      <c r="U33" s="68">
        <f t="shared" si="6"/>
        <v>38673312</v>
      </c>
      <c r="V33" s="68">
        <f t="shared" si="6"/>
        <v>0</v>
      </c>
      <c r="W33" s="68">
        <f t="shared" si="6"/>
        <v>38673312</v>
      </c>
    </row>
    <row r="34" spans="1:23" ht="12.75">
      <c r="A34" s="309" t="s">
        <v>347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</row>
    <row r="35" spans="1:23" ht="12.75">
      <c r="A35" s="306" t="s">
        <v>377</v>
      </c>
      <c r="B35" s="306"/>
      <c r="C35" s="306"/>
      <c r="D35" s="306"/>
      <c r="E35" s="306"/>
      <c r="F35" s="306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68126505</v>
      </c>
      <c r="O35" s="65">
        <v>0</v>
      </c>
      <c r="P35" s="65">
        <v>3237886</v>
      </c>
      <c r="Q35" s="65">
        <v>0</v>
      </c>
      <c r="R35" s="65">
        <v>0</v>
      </c>
      <c r="S35" s="65">
        <v>568985642</v>
      </c>
      <c r="T35" s="65">
        <v>0</v>
      </c>
      <c r="U35" s="69">
        <f>H35+I35+J35+K35-L35+M35+N35+O35+P35+Q35+R35+S35+T35</f>
        <v>2137901444</v>
      </c>
      <c r="V35" s="65">
        <v>0</v>
      </c>
      <c r="W35" s="69">
        <f>U35+V35</f>
        <v>2137901444</v>
      </c>
    </row>
    <row r="36" spans="1:23" ht="12.75">
      <c r="A36" s="287" t="s">
        <v>323</v>
      </c>
      <c r="B36" s="287"/>
      <c r="C36" s="287"/>
      <c r="D36" s="287"/>
      <c r="E36" s="287"/>
      <c r="F36" s="287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7" t="s">
        <v>324</v>
      </c>
      <c r="B37" s="287"/>
      <c r="C37" s="287"/>
      <c r="D37" s="287"/>
      <c r="E37" s="287"/>
      <c r="F37" s="287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6" t="s">
        <v>378</v>
      </c>
      <c r="B38" s="306"/>
      <c r="C38" s="306"/>
      <c r="D38" s="306"/>
      <c r="E38" s="306"/>
      <c r="F38" s="306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68126505</v>
      </c>
      <c r="O38" s="69">
        <f t="shared" si="7"/>
        <v>0</v>
      </c>
      <c r="P38" s="69">
        <f t="shared" si="7"/>
        <v>3237886</v>
      </c>
      <c r="Q38" s="69">
        <f t="shared" si="7"/>
        <v>0</v>
      </c>
      <c r="R38" s="69">
        <f t="shared" si="7"/>
        <v>0</v>
      </c>
      <c r="S38" s="69">
        <f t="shared" si="7"/>
        <v>568985642</v>
      </c>
      <c r="T38" s="69">
        <f t="shared" si="7"/>
        <v>0</v>
      </c>
      <c r="U38" s="69">
        <f t="shared" si="7"/>
        <v>2137901444</v>
      </c>
      <c r="V38" s="69">
        <f t="shared" si="7"/>
        <v>0</v>
      </c>
      <c r="W38" s="69">
        <f t="shared" si="7"/>
        <v>2137901444</v>
      </c>
    </row>
    <row r="39" spans="1:23" ht="12.75">
      <c r="A39" s="287" t="s">
        <v>325</v>
      </c>
      <c r="B39" s="287"/>
      <c r="C39" s="287"/>
      <c r="D39" s="287"/>
      <c r="E39" s="287"/>
      <c r="F39" s="287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236606247</v>
      </c>
      <c r="U39" s="69">
        <f aca="true" t="shared" si="8" ref="U39:U56">H39+I39+J39+K39-L39+M39+N39+O39+P39+Q39+R39+S39+T39</f>
        <v>236606247</v>
      </c>
      <c r="V39" s="65">
        <v>0</v>
      </c>
      <c r="W39" s="69">
        <f aca="true" t="shared" si="9" ref="W39:W56">U39+V39</f>
        <v>236606247</v>
      </c>
    </row>
    <row r="40" spans="1:23" ht="12.75">
      <c r="A40" s="287" t="s">
        <v>326</v>
      </c>
      <c r="B40" s="287"/>
      <c r="C40" s="287"/>
      <c r="D40" s="287"/>
      <c r="E40" s="287"/>
      <c r="F40" s="287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7" t="s">
        <v>348</v>
      </c>
      <c r="B41" s="287"/>
      <c r="C41" s="287"/>
      <c r="D41" s="287"/>
      <c r="E41" s="287"/>
      <c r="F41" s="287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7" t="s">
        <v>328</v>
      </c>
      <c r="B42" s="287"/>
      <c r="C42" s="287"/>
      <c r="D42" s="287"/>
      <c r="E42" s="287"/>
      <c r="F42" s="287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1678333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1678333</v>
      </c>
      <c r="V42" s="65">
        <v>0</v>
      </c>
      <c r="W42" s="69">
        <f t="shared" si="9"/>
        <v>1678333</v>
      </c>
    </row>
    <row r="43" spans="1:23" ht="21" customHeight="1">
      <c r="A43" s="287" t="s">
        <v>329</v>
      </c>
      <c r="B43" s="287"/>
      <c r="C43" s="287"/>
      <c r="D43" s="287"/>
      <c r="E43" s="287"/>
      <c r="F43" s="287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7" t="s">
        <v>330</v>
      </c>
      <c r="B44" s="287"/>
      <c r="C44" s="287"/>
      <c r="D44" s="287"/>
      <c r="E44" s="287"/>
      <c r="F44" s="287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7" t="s">
        <v>349</v>
      </c>
      <c r="B45" s="287"/>
      <c r="C45" s="287"/>
      <c r="D45" s="287"/>
      <c r="E45" s="287"/>
      <c r="F45" s="287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7" t="s">
        <v>332</v>
      </c>
      <c r="B46" s="287"/>
      <c r="C46" s="287"/>
      <c r="D46" s="287"/>
      <c r="E46" s="287"/>
      <c r="F46" s="287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7" t="s">
        <v>333</v>
      </c>
      <c r="B47" s="287"/>
      <c r="C47" s="287"/>
      <c r="D47" s="287"/>
      <c r="E47" s="287"/>
      <c r="F47" s="287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7" t="s">
        <v>334</v>
      </c>
      <c r="B48" s="287"/>
      <c r="C48" s="287"/>
      <c r="D48" s="287"/>
      <c r="E48" s="287"/>
      <c r="F48" s="287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7" t="s">
        <v>350</v>
      </c>
      <c r="B49" s="287"/>
      <c r="C49" s="287"/>
      <c r="D49" s="287"/>
      <c r="E49" s="287"/>
      <c r="F49" s="287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7" t="s">
        <v>336</v>
      </c>
      <c r="B50" s="287"/>
      <c r="C50" s="287"/>
      <c r="D50" s="287"/>
      <c r="E50" s="287"/>
      <c r="F50" s="287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7" t="s">
        <v>351</v>
      </c>
      <c r="B51" s="287"/>
      <c r="C51" s="287"/>
      <c r="D51" s="287"/>
      <c r="E51" s="287"/>
      <c r="F51" s="287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7" t="s">
        <v>338</v>
      </c>
      <c r="B52" s="287"/>
      <c r="C52" s="287"/>
      <c r="D52" s="287"/>
      <c r="E52" s="287"/>
      <c r="F52" s="287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7" t="s">
        <v>339</v>
      </c>
      <c r="B53" s="287"/>
      <c r="C53" s="287"/>
      <c r="D53" s="287"/>
      <c r="E53" s="287"/>
      <c r="F53" s="287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-89814111</v>
      </c>
      <c r="T53" s="65">
        <v>0</v>
      </c>
      <c r="U53" s="69">
        <f t="shared" si="8"/>
        <v>-89814111</v>
      </c>
      <c r="V53" s="65">
        <v>0</v>
      </c>
      <c r="W53" s="69">
        <f t="shared" si="9"/>
        <v>-89814111</v>
      </c>
    </row>
    <row r="54" spans="1:23" ht="12.75">
      <c r="A54" s="287" t="s">
        <v>340</v>
      </c>
      <c r="B54" s="287"/>
      <c r="C54" s="287"/>
      <c r="D54" s="287"/>
      <c r="E54" s="287"/>
      <c r="F54" s="287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7" t="s">
        <v>341</v>
      </c>
      <c r="B55" s="287"/>
      <c r="C55" s="287"/>
      <c r="D55" s="287"/>
      <c r="E55" s="287"/>
      <c r="F55" s="287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7" t="s">
        <v>342</v>
      </c>
      <c r="B56" s="287"/>
      <c r="C56" s="287"/>
      <c r="D56" s="287"/>
      <c r="E56" s="287"/>
      <c r="F56" s="287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6" t="s">
        <v>379</v>
      </c>
      <c r="B57" s="316"/>
      <c r="C57" s="316"/>
      <c r="D57" s="316"/>
      <c r="E57" s="316"/>
      <c r="F57" s="316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68126505</v>
      </c>
      <c r="O57" s="70">
        <f t="shared" si="10"/>
        <v>0</v>
      </c>
      <c r="P57" s="70">
        <f t="shared" si="10"/>
        <v>4916219</v>
      </c>
      <c r="Q57" s="70">
        <f t="shared" si="10"/>
        <v>0</v>
      </c>
      <c r="R57" s="70">
        <f t="shared" si="10"/>
        <v>0</v>
      </c>
      <c r="S57" s="70">
        <f t="shared" si="10"/>
        <v>479171531</v>
      </c>
      <c r="T57" s="70">
        <f t="shared" si="10"/>
        <v>236606247</v>
      </c>
      <c r="U57" s="70">
        <f t="shared" si="10"/>
        <v>2286371913</v>
      </c>
      <c r="V57" s="70">
        <f t="shared" si="10"/>
        <v>0</v>
      </c>
      <c r="W57" s="70">
        <f t="shared" si="10"/>
        <v>2286371913</v>
      </c>
    </row>
    <row r="58" spans="1:23" ht="12.75">
      <c r="A58" s="309" t="s">
        <v>343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  <row r="59" spans="1:23" ht="31.5" customHeight="1">
      <c r="A59" s="314" t="s">
        <v>352</v>
      </c>
      <c r="B59" s="314"/>
      <c r="C59" s="314"/>
      <c r="D59" s="314"/>
      <c r="E59" s="314"/>
      <c r="F59" s="31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1678333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1678333</v>
      </c>
      <c r="V59" s="69">
        <f t="shared" si="11"/>
        <v>0</v>
      </c>
      <c r="W59" s="69">
        <f t="shared" si="11"/>
        <v>1678333</v>
      </c>
    </row>
    <row r="60" spans="1:23" ht="27.75" customHeight="1">
      <c r="A60" s="314" t="s">
        <v>353</v>
      </c>
      <c r="B60" s="314"/>
      <c r="C60" s="314"/>
      <c r="D60" s="314"/>
      <c r="E60" s="314"/>
      <c r="F60" s="31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1678333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236606247</v>
      </c>
      <c r="U60" s="69">
        <f t="shared" si="12"/>
        <v>238284580</v>
      </c>
      <c r="V60" s="69">
        <f t="shared" si="12"/>
        <v>0</v>
      </c>
      <c r="W60" s="69">
        <f t="shared" si="12"/>
        <v>238284580</v>
      </c>
    </row>
    <row r="61" spans="1:23" ht="29.25" customHeight="1">
      <c r="A61" s="315" t="s">
        <v>354</v>
      </c>
      <c r="B61" s="315"/>
      <c r="C61" s="315"/>
      <c r="D61" s="315"/>
      <c r="E61" s="315"/>
      <c r="F61" s="31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-89814111</v>
      </c>
      <c r="T61" s="70">
        <f t="shared" si="13"/>
        <v>0</v>
      </c>
      <c r="U61" s="70">
        <f t="shared" si="13"/>
        <v>-89814111</v>
      </c>
      <c r="V61" s="70">
        <f t="shared" si="13"/>
        <v>0</v>
      </c>
      <c r="W61" s="70">
        <f t="shared" si="13"/>
        <v>-89814111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W3:W4"/>
    <mergeCell ref="A5:F5"/>
    <mergeCell ref="A6:W6"/>
    <mergeCell ref="A7:F7"/>
    <mergeCell ref="A11:F11"/>
    <mergeCell ref="A12:F12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37" right="0.32" top="0.21" bottom="0.23" header="0.21" footer="0.19"/>
  <pageSetup horizontalDpi="600" verticalDpi="600" orientation="landscape" paperSize="9" scale="5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1:9" ht="12.75">
      <c r="A1" s="317"/>
      <c r="B1" s="318"/>
      <c r="C1" s="318"/>
      <c r="D1" s="318"/>
      <c r="E1" s="318"/>
      <c r="F1" s="318"/>
      <c r="G1" s="318"/>
      <c r="H1" s="318"/>
      <c r="I1" s="318"/>
    </row>
    <row r="2" spans="1:9" ht="12.7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.75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.75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.75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.75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.75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.75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.75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.75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.75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.75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.75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.75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.75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.75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.7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.75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.75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.75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.75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.75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.75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.75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12.75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.75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.75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.75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.75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.75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.75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.75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.75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.75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.75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.75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.75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>
      <c r="A40" s="318"/>
      <c r="B40" s="318"/>
      <c r="C40" s="318"/>
      <c r="D40" s="318"/>
      <c r="E40" s="318"/>
      <c r="F40" s="318"/>
      <c r="G40" s="318"/>
      <c r="H40" s="318"/>
      <c r="I40" s="318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2020-02-25T16:23:29Z</cp:lastPrinted>
  <dcterms:created xsi:type="dcterms:W3CDTF">2008-10-17T11:51:54Z</dcterms:created>
  <dcterms:modified xsi:type="dcterms:W3CDTF">2020-02-27T13:50:09Z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2019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