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5360" windowHeight="981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<sst xmlns="http://schemas.openxmlformats.org/spreadsheetml/2006/main" count="241" uniqueCount="220">
  <si>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</si>
  <si>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</si>
  <si>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</si>
  <si>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</si>
  <si>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</si>
  <si>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</si>
  <si>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</si>
  <si>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</si>
  <si>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</si>
  <si>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</si>
  <si>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</si>
  <si>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</si>
  <si>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</si>
  <si>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</si>
  <si>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</si>
  <si>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</si>
  <si>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</si>
  <si>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</si>
  <si>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</si>
  <si>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</si>
  <si>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</si>
  <si>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</si>
  <si>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</si>
  <si>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</si>
  <si>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</si>
  <si>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</si>
  <si>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</si>
  <si>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</si>
  <si>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</si>
  <si>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</si>
  <si>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</si>
  <si>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</si>
  <si>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</si>
  <si>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</si>
  <si>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</si>
  <si>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</si>
  <si>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</si>
  <si>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</si>
  <si>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</si>
  <si>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</si>
  <si>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</si>
  <si>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</si>
  <si>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</si>
  <si>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</si>
  <si>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</si>
  <si>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</si>
  <si>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</si>
  <si>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</si>
  <si>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</si>
  <si>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</si>
  <si>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</si>
  <si>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</si>
  <si>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</si>
  <si>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</si>
  <si>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</si>
  <si>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</si>
  <si>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</si>
  <si>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</si>
  <si>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</si>
  <si>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</si>
  <si>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</si>
  <si>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</si>
  <si>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</si>
  <si>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</si>
  <si>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</si>
  <si>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</si>
  <si>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</si>
  <si>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</si>
  <si>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</si>
  <si>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</si>
  <si>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</si>
  <si>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</si>
  <si>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</si>
  <si>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</si>
  <si>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</si>
  <si>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</si>
  <si>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</si>
  <si>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</si>
  <si>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</si>
  <si>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</si>
  <si>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</si>
  <si>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</si>
  <si>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</si>
  <si>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</si>
  <si>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</si>
  <si>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</si>
  <si>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</si>
  <si>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</si>
  <si>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</si>
  <si>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</si>
  <si>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</si>
  <si>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</si>
  <si>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</si>
  <si>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</si>
  <si>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</si>
  <si>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</si>
  <si>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</si>
  <si>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</si>
  <si>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</si>
  <si>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</si>
  <si>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</si>
  <si>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</si>
  <si>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</si>
  <si>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</si>
  <si>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</si>
  <si>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</si>
  <si>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</si>
  <si>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</si>
  <si>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</si>
  <si>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</si>
  <si>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</si>
  <si>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</si>
  <si>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</si>
  <si>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</si>
  <si>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</si>
  <si>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</si>
  <si>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</si>
  <si>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</si>
  <si>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</si>
  <si>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</si>
  <si>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</si>
  <si>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</si>
  <si>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</si>
  <si>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</si>
  <si>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</si>
  <si>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</si>
  <si>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</si>
  <si>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</si>
  <si>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</si>
  <si>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</si>
  <si>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</si>
  <si>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</si>
  <si>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</si>
  <si>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</si>
  <si>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</si>
  <si>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</si>
  <si>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</si>
  <si>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</si>
  <si>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</si>
  <si>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</si>
  <si>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</si>
  <si>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</si>
  <si>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</si>
  <si>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</si>
  <si>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</si>
  <si>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</si>
  <si>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</si>
  <si>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</si>
  <si>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</si>
  <si>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</si>
  <si>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</si>
  <si>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</si>
  <si>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</si>
  <si>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</si>
  <si>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</si>
  <si>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</si>
  <si>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</si>
  <si>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</si>
  <si>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</si>
  <si>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</si>
  <si>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</si>
  <si>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</si>
  <si>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</si>
  <si>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</si>
  <si>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</si>
  <si>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</si>
  <si>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</si>
  <si>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</si>
  <si>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</si>
  <si>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</si>
  <si>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</si>
  <si>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</si>
  <si>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</si>
  <si>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</si>
  <si>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</si>
  <si>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</si>
  <si>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</si>
  <si>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</si>
  <si>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</si>
  <si>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</si>
  <si>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</si>
  <si>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</si>
  <si>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</si>
  <si>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</si>
  <si>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</si>
  <si>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</si>
  <si>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</si>
  <si>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</si>
  <si>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</si>
  <si>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</si>
  <si>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</si>
  <si>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</si>
  <si>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</si>
  <si>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</si>
  <si>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</si>
  <si>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</si>
  <si>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</si>
  <si>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</si>
  <si>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</si>
  <si>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</si>
  <si>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</si>
  <si>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</si>
  <si>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30.06.2010.</t>
  </si>
  <si>
    <t>Prethodno razdoblje
31.12.2009.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</si>
  <si>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</si>
  <si>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</si>
  <si>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</si>
  <si>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</si>
  <si>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</si>
  <si>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</si>
  <si>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</si>
  <si>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</si>
  <si>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</si>
  <si>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5510</t>
  </si>
  <si>
    <t>KOCIJANČIĆ SUZANA</t>
  </si>
  <si>
    <t>052/410-224</t>
  </si>
  <si>
    <t>052/451-044</t>
  </si>
  <si>
    <t>suzana.kocijancic@plavalaguna.hr</t>
  </si>
  <si>
    <t>STAVER NEVEN</t>
  </si>
  <si>
    <t>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</si>
</sst>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6" t="s">
        <v>197</v>
      </c>
      <c r="B1" s="196"/>
      <c r="C1" s="196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7" t="s">
        <v>95</v>
      </c>
      <c r="B2" s="198"/>
      <c r="C2" s="198"/>
      <c r="D2" s="199"/>
      <c r="E2" s="8" t="s">
        <v>201</v>
      </c>
      <c r="F2" s="9"/>
      <c r="G2" s="10" t="s">
        <v>96</v>
      </c>
      <c r="H2" s="8" t="s">
        <v>202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0" t="s">
        <v>170</v>
      </c>
      <c r="B4" s="200"/>
      <c r="C4" s="200"/>
      <c r="D4" s="200"/>
      <c r="E4" s="200"/>
      <c r="F4" s="200"/>
      <c r="G4" s="200"/>
      <c r="H4" s="200"/>
      <c r="I4" s="200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6" t="s">
        <v>97</v>
      </c>
      <c r="B6" s="177"/>
      <c r="C6" s="159" t="s">
        <v>204</v>
      </c>
      <c r="D6" s="160"/>
      <c r="E6" s="201"/>
      <c r="F6" s="201"/>
      <c r="G6" s="201"/>
      <c r="H6" s="201"/>
      <c r="I6" s="24"/>
      <c r="J6" s="3"/>
      <c r="K6" s="3"/>
      <c r="L6" s="3"/>
    </row>
    <row r="7" spans="1:12" ht="12.75">
      <c r="A7" s="25"/>
      <c r="B7" s="25"/>
      <c r="C7" s="15"/>
      <c r="D7" s="15"/>
      <c r="E7" s="201"/>
      <c r="F7" s="201"/>
      <c r="G7" s="201"/>
      <c r="H7" s="201"/>
      <c r="I7" s="24"/>
      <c r="J7" s="3"/>
      <c r="K7" s="3"/>
      <c r="L7" s="3"/>
    </row>
    <row r="8" spans="1:12" ht="12.75">
      <c r="A8" s="202" t="s">
        <v>198</v>
      </c>
      <c r="B8" s="203"/>
      <c r="C8" s="159" t="s">
        <v>205</v>
      </c>
      <c r="D8" s="160"/>
      <c r="E8" s="201"/>
      <c r="F8" s="201"/>
      <c r="G8" s="201"/>
      <c r="H8" s="201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3" t="s">
        <v>98</v>
      </c>
      <c r="B10" s="194"/>
      <c r="C10" s="159" t="s">
        <v>206</v>
      </c>
      <c r="D10" s="16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5"/>
      <c r="B11" s="195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6" t="s">
        <v>196</v>
      </c>
      <c r="B12" s="177"/>
      <c r="C12" s="180" t="s">
        <v>207</v>
      </c>
      <c r="D12" s="192"/>
      <c r="E12" s="192"/>
      <c r="F12" s="192"/>
      <c r="G12" s="192"/>
      <c r="H12" s="192"/>
      <c r="I12" s="179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6" t="s">
        <v>99</v>
      </c>
      <c r="B14" s="177"/>
      <c r="C14" s="190">
        <v>52440</v>
      </c>
      <c r="D14" s="191"/>
      <c r="E14" s="15"/>
      <c r="F14" s="180" t="s">
        <v>208</v>
      </c>
      <c r="G14" s="192"/>
      <c r="H14" s="192"/>
      <c r="I14" s="179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6" t="s">
        <v>100</v>
      </c>
      <c r="B16" s="177"/>
      <c r="C16" s="180" t="s">
        <v>209</v>
      </c>
      <c r="D16" s="192"/>
      <c r="E16" s="192"/>
      <c r="F16" s="192"/>
      <c r="G16" s="192"/>
      <c r="H16" s="192"/>
      <c r="I16" s="179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6" t="s">
        <v>101</v>
      </c>
      <c r="B18" s="177"/>
      <c r="C18" s="187" t="s">
        <v>210</v>
      </c>
      <c r="D18" s="188"/>
      <c r="E18" s="188"/>
      <c r="F18" s="188"/>
      <c r="G18" s="188"/>
      <c r="H18" s="188"/>
      <c r="I18" s="189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6" t="s">
        <v>102</v>
      </c>
      <c r="B20" s="177"/>
      <c r="C20" s="187" t="s">
        <v>211</v>
      </c>
      <c r="D20" s="188"/>
      <c r="E20" s="188"/>
      <c r="F20" s="188"/>
      <c r="G20" s="188"/>
      <c r="H20" s="188"/>
      <c r="I20" s="189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6" t="s">
        <v>131</v>
      </c>
      <c r="B22" s="177"/>
      <c r="C22" s="30">
        <v>348</v>
      </c>
      <c r="D22" s="180" t="s">
        <v>208</v>
      </c>
      <c r="E22" s="183"/>
      <c r="F22" s="184"/>
      <c r="G22" s="185"/>
      <c r="H22" s="186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6" t="s">
        <v>132</v>
      </c>
      <c r="B24" s="177"/>
      <c r="C24" s="30">
        <v>18</v>
      </c>
      <c r="D24" s="180" t="s">
        <v>212</v>
      </c>
      <c r="E24" s="183"/>
      <c r="F24" s="183"/>
      <c r="G24" s="184"/>
      <c r="H24" s="23" t="s">
        <v>127</v>
      </c>
      <c r="I24" s="34">
        <v>1191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6" t="s">
        <v>104</v>
      </c>
      <c r="B26" s="177"/>
      <c r="C26" s="35" t="s">
        <v>219</v>
      </c>
      <c r="D26" s="37"/>
      <c r="E26" s="3"/>
      <c r="F26" s="38"/>
      <c r="G26" s="176" t="s">
        <v>103</v>
      </c>
      <c r="H26" s="177"/>
      <c r="I26" s="39" t="s">
        <v>213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2" t="s">
        <v>199</v>
      </c>
      <c r="B28" s="153"/>
      <c r="C28" s="154"/>
      <c r="D28" s="154"/>
      <c r="E28" s="155" t="s">
        <v>130</v>
      </c>
      <c r="F28" s="148"/>
      <c r="G28" s="148"/>
      <c r="H28" s="182" t="s">
        <v>129</v>
      </c>
      <c r="I28" s="182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9"/>
      <c r="B30" s="161"/>
      <c r="C30" s="161"/>
      <c r="D30" s="162"/>
      <c r="E30" s="149"/>
      <c r="F30" s="161"/>
      <c r="G30" s="161"/>
      <c r="H30" s="159"/>
      <c r="I30" s="160"/>
      <c r="J30" s="3"/>
      <c r="K30" s="3"/>
      <c r="L30" s="3"/>
    </row>
    <row r="31" spans="1:12" ht="12.75">
      <c r="A31" s="31"/>
      <c r="B31" s="31"/>
      <c r="C31" s="29"/>
      <c r="D31" s="150"/>
      <c r="E31" s="150"/>
      <c r="F31" s="150"/>
      <c r="G31" s="151"/>
      <c r="H31" s="15"/>
      <c r="I31" s="45"/>
      <c r="J31" s="3"/>
      <c r="K31" s="3"/>
      <c r="L31" s="3"/>
    </row>
    <row r="32" spans="1:12" ht="12.75">
      <c r="A32" s="149"/>
      <c r="B32" s="161"/>
      <c r="C32" s="161"/>
      <c r="D32" s="162"/>
      <c r="E32" s="149"/>
      <c r="F32" s="161"/>
      <c r="G32" s="161"/>
      <c r="H32" s="159"/>
      <c r="I32" s="160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9"/>
      <c r="B34" s="161"/>
      <c r="C34" s="161"/>
      <c r="D34" s="162"/>
      <c r="E34" s="149"/>
      <c r="F34" s="161"/>
      <c r="G34" s="161"/>
      <c r="H34" s="159"/>
      <c r="I34" s="160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9"/>
      <c r="B36" s="161"/>
      <c r="C36" s="161"/>
      <c r="D36" s="162"/>
      <c r="E36" s="149"/>
      <c r="F36" s="161"/>
      <c r="G36" s="161"/>
      <c r="H36" s="159"/>
      <c r="I36" s="160"/>
      <c r="J36" s="3"/>
      <c r="K36" s="3"/>
      <c r="L36" s="3"/>
    </row>
    <row r="37" spans="1:12" ht="12.75">
      <c r="A37" s="47"/>
      <c r="B37" s="47"/>
      <c r="C37" s="157"/>
      <c r="D37" s="158"/>
      <c r="E37" s="15"/>
      <c r="F37" s="157"/>
      <c r="G37" s="158"/>
      <c r="H37" s="15"/>
      <c r="I37" s="15"/>
      <c r="J37" s="3"/>
      <c r="K37" s="3"/>
      <c r="L37" s="3"/>
    </row>
    <row r="38" spans="1:12" ht="12.75">
      <c r="A38" s="149"/>
      <c r="B38" s="161"/>
      <c r="C38" s="161"/>
      <c r="D38" s="162"/>
      <c r="E38" s="149"/>
      <c r="F38" s="161"/>
      <c r="G38" s="161"/>
      <c r="H38" s="159"/>
      <c r="I38" s="160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9"/>
      <c r="B40" s="161"/>
      <c r="C40" s="161"/>
      <c r="D40" s="162"/>
      <c r="E40" s="149"/>
      <c r="F40" s="161"/>
      <c r="G40" s="161"/>
      <c r="H40" s="159"/>
      <c r="I40" s="160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1" t="s">
        <v>105</v>
      </c>
      <c r="B44" s="172"/>
      <c r="C44" s="159"/>
      <c r="D44" s="160"/>
      <c r="E44" s="26"/>
      <c r="F44" s="180"/>
      <c r="G44" s="161"/>
      <c r="H44" s="161"/>
      <c r="I44" s="162"/>
      <c r="J44" s="3"/>
      <c r="K44" s="3"/>
      <c r="L44" s="3"/>
    </row>
    <row r="45" spans="1:12" ht="12.75">
      <c r="A45" s="47"/>
      <c r="B45" s="47"/>
      <c r="C45" s="157"/>
      <c r="D45" s="158"/>
      <c r="E45" s="15"/>
      <c r="F45" s="157"/>
      <c r="G45" s="156"/>
      <c r="H45" s="54"/>
      <c r="I45" s="54"/>
      <c r="J45" s="3"/>
      <c r="K45" s="3"/>
      <c r="L45" s="3"/>
    </row>
    <row r="46" spans="1:12" ht="12.75">
      <c r="A46" s="171" t="s">
        <v>200</v>
      </c>
      <c r="B46" s="172"/>
      <c r="C46" s="180" t="s">
        <v>214</v>
      </c>
      <c r="D46" s="181"/>
      <c r="E46" s="181"/>
      <c r="F46" s="181"/>
      <c r="G46" s="181"/>
      <c r="H46" s="181"/>
      <c r="I46" s="181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1" t="s">
        <v>107</v>
      </c>
      <c r="B48" s="172"/>
      <c r="C48" s="178" t="s">
        <v>215</v>
      </c>
      <c r="D48" s="174"/>
      <c r="E48" s="175"/>
      <c r="F48" s="26"/>
      <c r="G48" s="23" t="s">
        <v>108</v>
      </c>
      <c r="H48" s="178" t="s">
        <v>216</v>
      </c>
      <c r="I48" s="175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1" t="s">
        <v>101</v>
      </c>
      <c r="B50" s="172"/>
      <c r="C50" s="173" t="s">
        <v>217</v>
      </c>
      <c r="D50" s="174"/>
      <c r="E50" s="174"/>
      <c r="F50" s="174"/>
      <c r="G50" s="174"/>
      <c r="H50" s="174"/>
      <c r="I50" s="175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6" t="s">
        <v>109</v>
      </c>
      <c r="B52" s="177"/>
      <c r="C52" s="178" t="s">
        <v>218</v>
      </c>
      <c r="D52" s="174"/>
      <c r="E52" s="174"/>
      <c r="F52" s="174"/>
      <c r="G52" s="174"/>
      <c r="H52" s="174"/>
      <c r="I52" s="179"/>
      <c r="J52" s="3"/>
      <c r="K52" s="3"/>
      <c r="L52" s="3"/>
    </row>
    <row r="53" spans="1:12" ht="12.75">
      <c r="A53" s="56"/>
      <c r="B53" s="56"/>
      <c r="C53" s="170" t="s">
        <v>110</v>
      </c>
      <c r="D53" s="170"/>
      <c r="E53" s="170"/>
      <c r="F53" s="170"/>
      <c r="G53" s="170"/>
      <c r="H53" s="170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3" t="s">
        <v>191</v>
      </c>
      <c r="C55" s="164"/>
      <c r="D55" s="164"/>
      <c r="E55" s="164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63" t="s">
        <v>192</v>
      </c>
      <c r="C56" s="164"/>
      <c r="D56" s="164"/>
      <c r="E56" s="164"/>
      <c r="F56" s="164"/>
      <c r="G56" s="164"/>
      <c r="H56" s="164"/>
      <c r="I56" s="164"/>
      <c r="J56" s="3"/>
      <c r="K56" s="3"/>
      <c r="L56" s="3"/>
    </row>
    <row r="57" spans="1:12" ht="12.75">
      <c r="A57" s="56"/>
      <c r="B57" s="163" t="s">
        <v>193</v>
      </c>
      <c r="C57" s="164"/>
      <c r="D57" s="164"/>
      <c r="E57" s="164"/>
      <c r="F57" s="164"/>
      <c r="G57" s="164"/>
      <c r="H57" s="164"/>
      <c r="I57" s="145"/>
      <c r="J57" s="3"/>
      <c r="K57" s="3"/>
      <c r="L57" s="3"/>
    </row>
    <row r="58" spans="1:12" ht="12.75">
      <c r="A58" s="56"/>
      <c r="B58" s="163" t="s">
        <v>194</v>
      </c>
      <c r="C58" s="164"/>
      <c r="D58" s="164"/>
      <c r="E58" s="164"/>
      <c r="F58" s="164"/>
      <c r="G58" s="164"/>
      <c r="H58" s="164"/>
      <c r="I58" s="164"/>
      <c r="J58" s="3"/>
      <c r="K58" s="3"/>
      <c r="L58" s="3"/>
    </row>
    <row r="59" spans="1:12" ht="12.75">
      <c r="A59" s="56"/>
      <c r="B59" s="163" t="s">
        <v>195</v>
      </c>
      <c r="C59" s="164"/>
      <c r="D59" s="164"/>
      <c r="E59" s="164"/>
      <c r="F59" s="164"/>
      <c r="G59" s="164"/>
      <c r="H59" s="164"/>
      <c r="I59" s="164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5" t="s">
        <v>112</v>
      </c>
      <c r="H62" s="166"/>
      <c r="I62" s="167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8"/>
      <c r="H63" s="169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24" right="0.24" top="0.59" bottom="0.35" header="0.5" footer="0.3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K38" sqref="K38"/>
    </sheetView>
  </sheetViews>
  <sheetFormatPr defaultColWidth="9.140625" defaultRowHeight="12.75"/>
  <cols>
    <col min="8" max="8" width="4.28125" style="0" customWidth="1"/>
    <col min="10" max="10" width="12.7109375" style="0" customWidth="1"/>
    <col min="11" max="11" width="13.421875" style="0" customWidth="1"/>
  </cols>
  <sheetData>
    <row r="1" spans="1:11" ht="15.75">
      <c r="A1" s="239" t="s">
        <v>120</v>
      </c>
      <c r="B1" s="239"/>
      <c r="C1" s="239"/>
      <c r="D1" s="239"/>
      <c r="E1" s="239"/>
      <c r="F1" s="239"/>
      <c r="G1" s="239"/>
      <c r="H1" s="239"/>
      <c r="I1" s="239"/>
      <c r="J1" s="239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40" t="s">
        <v>202</v>
      </c>
      <c r="H2" s="241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2"/>
      <c r="K3" s="243"/>
    </row>
    <row r="4" spans="1:11" ht="12.75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4.5" thickBot="1">
      <c r="A5" s="232" t="s">
        <v>51</v>
      </c>
      <c r="B5" s="233"/>
      <c r="C5" s="233"/>
      <c r="D5" s="233"/>
      <c r="E5" s="233"/>
      <c r="F5" s="233"/>
      <c r="G5" s="233"/>
      <c r="H5" s="234"/>
      <c r="I5" s="68" t="s">
        <v>181</v>
      </c>
      <c r="J5" s="69" t="s">
        <v>203</v>
      </c>
      <c r="K5" s="70" t="s">
        <v>137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72">
        <v>2</v>
      </c>
      <c r="J6" s="71">
        <v>3</v>
      </c>
      <c r="K6" s="71">
        <v>4</v>
      </c>
    </row>
    <row r="7" spans="1:11" ht="12.75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27" t="s">
        <v>15</v>
      </c>
      <c r="B8" s="228"/>
      <c r="C8" s="228"/>
      <c r="D8" s="228"/>
      <c r="E8" s="228"/>
      <c r="F8" s="228"/>
      <c r="G8" s="228"/>
      <c r="H8" s="229"/>
      <c r="I8" s="73">
        <v>1</v>
      </c>
      <c r="J8" s="74"/>
      <c r="K8" s="75"/>
    </row>
    <row r="9" spans="1:11" ht="12.75">
      <c r="A9" s="218" t="s">
        <v>143</v>
      </c>
      <c r="B9" s="219"/>
      <c r="C9" s="219"/>
      <c r="D9" s="219"/>
      <c r="E9" s="219"/>
      <c r="F9" s="219"/>
      <c r="G9" s="219"/>
      <c r="H9" s="220"/>
      <c r="I9" s="73">
        <v>2</v>
      </c>
      <c r="J9" s="74">
        <f>SUM(J10:J14)</f>
        <v>1468391068</v>
      </c>
      <c r="K9" s="75">
        <f>SUM(K10:K14)</f>
        <v>1493391863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3">
        <v>3</v>
      </c>
      <c r="J10" s="74">
        <v>1226366</v>
      </c>
      <c r="K10" s="75">
        <v>1157591</v>
      </c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3">
        <v>4</v>
      </c>
      <c r="J11" s="74">
        <v>1454648067</v>
      </c>
      <c r="K11" s="75">
        <v>1479675102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3">
        <v>5</v>
      </c>
      <c r="J12" s="74">
        <v>12516635</v>
      </c>
      <c r="K12" s="75">
        <v>12559170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6">
        <v>6</v>
      </c>
      <c r="J13" s="74"/>
      <c r="K13" s="75"/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3">
        <v>7</v>
      </c>
      <c r="J14" s="74"/>
      <c r="K14" s="75"/>
    </row>
    <row r="15" spans="1:11" ht="12.75">
      <c r="A15" s="218" t="s">
        <v>144</v>
      </c>
      <c r="B15" s="219"/>
      <c r="C15" s="219"/>
      <c r="D15" s="219"/>
      <c r="E15" s="219"/>
      <c r="F15" s="219"/>
      <c r="G15" s="219"/>
      <c r="H15" s="220"/>
      <c r="I15" s="73">
        <v>8</v>
      </c>
      <c r="J15" s="74">
        <f>SUM(J16:J19)</f>
        <v>114824989</v>
      </c>
      <c r="K15" s="75">
        <f>SUM(K16:K19)</f>
        <v>170145141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3">
        <v>9</v>
      </c>
      <c r="J16" s="74">
        <v>2355111</v>
      </c>
      <c r="K16" s="75">
        <v>6001703</v>
      </c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3">
        <v>10</v>
      </c>
      <c r="J17" s="74">
        <v>13974635</v>
      </c>
      <c r="K17" s="75">
        <v>65502899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3">
        <v>11</v>
      </c>
      <c r="J18" s="74">
        <v>74263844</v>
      </c>
      <c r="K18" s="75">
        <v>49624142</v>
      </c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3">
        <v>12</v>
      </c>
      <c r="J19" s="74">
        <v>24231399</v>
      </c>
      <c r="K19" s="75">
        <v>49016397</v>
      </c>
    </row>
    <row r="20" spans="1:11" ht="12.75">
      <c r="A20" s="218" t="s">
        <v>18</v>
      </c>
      <c r="B20" s="219"/>
      <c r="C20" s="219"/>
      <c r="D20" s="219"/>
      <c r="E20" s="219"/>
      <c r="F20" s="219"/>
      <c r="G20" s="219"/>
      <c r="H20" s="220"/>
      <c r="I20" s="73">
        <v>13</v>
      </c>
      <c r="J20" s="74">
        <v>1749469</v>
      </c>
      <c r="K20" s="75">
        <v>3543215</v>
      </c>
    </row>
    <row r="21" spans="1:11" ht="12.75">
      <c r="A21" s="218" t="s">
        <v>19</v>
      </c>
      <c r="B21" s="219"/>
      <c r="C21" s="219"/>
      <c r="D21" s="219"/>
      <c r="E21" s="219"/>
      <c r="F21" s="219"/>
      <c r="G21" s="219"/>
      <c r="H21" s="220"/>
      <c r="I21" s="73">
        <v>14</v>
      </c>
      <c r="J21" s="74"/>
      <c r="K21" s="75"/>
    </row>
    <row r="22" spans="1:11" ht="12.75">
      <c r="A22" s="218" t="s">
        <v>145</v>
      </c>
      <c r="B22" s="219"/>
      <c r="C22" s="219"/>
      <c r="D22" s="219"/>
      <c r="E22" s="219"/>
      <c r="F22" s="219"/>
      <c r="G22" s="219"/>
      <c r="H22" s="220"/>
      <c r="I22" s="73">
        <v>15</v>
      </c>
      <c r="J22" s="75">
        <f>J9+J15+J20</f>
        <v>1584965526</v>
      </c>
      <c r="K22" s="75">
        <f>K9+K15+K20</f>
        <v>1667080219</v>
      </c>
    </row>
    <row r="23" spans="1:11" ht="12.75">
      <c r="A23" s="221" t="s">
        <v>20</v>
      </c>
      <c r="B23" s="222"/>
      <c r="C23" s="222"/>
      <c r="D23" s="222"/>
      <c r="E23" s="222"/>
      <c r="F23" s="222"/>
      <c r="G23" s="222"/>
      <c r="H23" s="223"/>
      <c r="I23" s="73">
        <v>16</v>
      </c>
      <c r="J23" s="75">
        <v>3400080</v>
      </c>
      <c r="K23" s="75">
        <v>3400080</v>
      </c>
    </row>
    <row r="24" spans="1:11" ht="12.75">
      <c r="A24" s="204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27" t="s">
        <v>146</v>
      </c>
      <c r="B25" s="228"/>
      <c r="C25" s="228"/>
      <c r="D25" s="228"/>
      <c r="E25" s="228"/>
      <c r="F25" s="228"/>
      <c r="G25" s="228"/>
      <c r="H25" s="229"/>
      <c r="I25" s="73">
        <v>17</v>
      </c>
      <c r="J25" s="74">
        <f>SUM(J26:J34)</f>
        <v>1436843886</v>
      </c>
      <c r="K25" s="75">
        <f>+K26+K27+K28+K29+K30-K31+K32-K33+K34</f>
        <v>1421974191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6">
        <v>18</v>
      </c>
      <c r="J26" s="74">
        <v>1088372400</v>
      </c>
      <c r="K26" s="75">
        <v>1088372400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3">
        <v>19</v>
      </c>
      <c r="J27" s="74"/>
      <c r="K27" s="75"/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6">
        <v>20</v>
      </c>
      <c r="J28" s="74">
        <v>93026128</v>
      </c>
      <c r="K28" s="75">
        <v>93026128</v>
      </c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3">
        <v>21</v>
      </c>
      <c r="J29" s="74">
        <v>54869005</v>
      </c>
      <c r="K29" s="75">
        <v>54869005</v>
      </c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6">
        <v>22</v>
      </c>
      <c r="J30" s="74">
        <v>129624034</v>
      </c>
      <c r="K30" s="75">
        <v>179262556</v>
      </c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3">
        <v>23</v>
      </c>
      <c r="J31" s="74"/>
      <c r="K31" s="75"/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6">
        <v>24</v>
      </c>
      <c r="J32" s="74">
        <v>49638521</v>
      </c>
      <c r="K32" s="75"/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3">
        <v>25</v>
      </c>
      <c r="J33" s="74"/>
      <c r="K33" s="75">
        <v>14706237</v>
      </c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6">
        <v>26</v>
      </c>
      <c r="J34" s="74">
        <v>21313798</v>
      </c>
      <c r="K34" s="75">
        <v>21150339</v>
      </c>
    </row>
    <row r="35" spans="1:11" ht="12.75">
      <c r="A35" s="218" t="s">
        <v>4</v>
      </c>
      <c r="B35" s="219"/>
      <c r="C35" s="219"/>
      <c r="D35" s="219"/>
      <c r="E35" s="219"/>
      <c r="F35" s="219"/>
      <c r="G35" s="219"/>
      <c r="H35" s="220"/>
      <c r="I35" s="73">
        <v>27</v>
      </c>
      <c r="J35" s="74">
        <v>2874129</v>
      </c>
      <c r="K35" s="75">
        <v>2874129</v>
      </c>
    </row>
    <row r="36" spans="1:11" ht="12.75">
      <c r="A36" s="218" t="s">
        <v>5</v>
      </c>
      <c r="B36" s="219"/>
      <c r="C36" s="219"/>
      <c r="D36" s="219"/>
      <c r="E36" s="219"/>
      <c r="F36" s="219"/>
      <c r="G36" s="219"/>
      <c r="H36" s="220"/>
      <c r="I36" s="76">
        <v>28</v>
      </c>
      <c r="J36" s="74">
        <v>72804540</v>
      </c>
      <c r="K36" s="75">
        <v>71681073</v>
      </c>
    </row>
    <row r="37" spans="1:11" ht="12.75">
      <c r="A37" s="218" t="s">
        <v>6</v>
      </c>
      <c r="B37" s="219"/>
      <c r="C37" s="219"/>
      <c r="D37" s="219"/>
      <c r="E37" s="219"/>
      <c r="F37" s="219"/>
      <c r="G37" s="219"/>
      <c r="H37" s="220"/>
      <c r="I37" s="73">
        <v>29</v>
      </c>
      <c r="J37" s="74">
        <v>68443319</v>
      </c>
      <c r="K37" s="75">
        <v>168735701</v>
      </c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20"/>
      <c r="I38" s="76">
        <v>30</v>
      </c>
      <c r="J38" s="74">
        <v>3999652</v>
      </c>
      <c r="K38" s="75">
        <v>1815125</v>
      </c>
    </row>
    <row r="39" spans="1:11" ht="12.75">
      <c r="A39" s="218" t="s">
        <v>147</v>
      </c>
      <c r="B39" s="219"/>
      <c r="C39" s="219"/>
      <c r="D39" s="219"/>
      <c r="E39" s="219"/>
      <c r="F39" s="219"/>
      <c r="G39" s="219"/>
      <c r="H39" s="220"/>
      <c r="I39" s="73">
        <v>31</v>
      </c>
      <c r="J39" s="74">
        <f>J25+J35+J36+J37+J38</f>
        <v>1584965526</v>
      </c>
      <c r="K39" s="75">
        <f>+K25+K35+K36+K37+K38</f>
        <v>1667080219</v>
      </c>
    </row>
    <row r="40" spans="1:11" ht="12.75">
      <c r="A40" s="221" t="s">
        <v>20</v>
      </c>
      <c r="B40" s="222"/>
      <c r="C40" s="222"/>
      <c r="D40" s="222"/>
      <c r="E40" s="222"/>
      <c r="F40" s="222"/>
      <c r="G40" s="222"/>
      <c r="H40" s="223"/>
      <c r="I40" s="77">
        <v>32</v>
      </c>
      <c r="J40" s="74">
        <v>3400080</v>
      </c>
      <c r="K40" s="75">
        <v>3400080</v>
      </c>
    </row>
    <row r="41" spans="1:11" ht="12.75">
      <c r="A41" s="204" t="s">
        <v>182</v>
      </c>
      <c r="B41" s="205"/>
      <c r="C41" s="205"/>
      <c r="D41" s="205"/>
      <c r="E41" s="205"/>
      <c r="F41" s="205"/>
      <c r="G41" s="205"/>
      <c r="H41" s="205"/>
      <c r="I41" s="206"/>
      <c r="J41" s="206"/>
      <c r="K41" s="207"/>
    </row>
    <row r="42" spans="1:11" ht="12.75">
      <c r="A42" s="208" t="s">
        <v>11</v>
      </c>
      <c r="B42" s="209"/>
      <c r="C42" s="209"/>
      <c r="D42" s="209"/>
      <c r="E42" s="209"/>
      <c r="F42" s="209"/>
      <c r="G42" s="209"/>
      <c r="H42" s="209"/>
      <c r="I42" s="210"/>
      <c r="J42" s="210"/>
      <c r="K42" s="211"/>
    </row>
    <row r="43" spans="1:11" ht="12.75">
      <c r="A43" s="212" t="s">
        <v>12</v>
      </c>
      <c r="B43" s="213"/>
      <c r="C43" s="213"/>
      <c r="D43" s="213"/>
      <c r="E43" s="213"/>
      <c r="F43" s="213"/>
      <c r="G43" s="213"/>
      <c r="H43" s="214"/>
      <c r="I43" s="78">
        <v>33</v>
      </c>
      <c r="J43" s="79">
        <v>1415530088</v>
      </c>
      <c r="K43" s="80">
        <v>1400823852</v>
      </c>
    </row>
    <row r="44" spans="1:11" ht="12.75">
      <c r="A44" s="215" t="s">
        <v>13</v>
      </c>
      <c r="B44" s="216"/>
      <c r="C44" s="216"/>
      <c r="D44" s="216"/>
      <c r="E44" s="216"/>
      <c r="F44" s="216"/>
      <c r="G44" s="216"/>
      <c r="H44" s="217"/>
      <c r="I44" s="77">
        <v>34</v>
      </c>
      <c r="J44" s="81">
        <v>21313798</v>
      </c>
      <c r="K44" s="82">
        <v>21150339</v>
      </c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52" right="0.24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A47" sqref="A1:M47"/>
    </sheetView>
  </sheetViews>
  <sheetFormatPr defaultColWidth="9.140625" defaultRowHeight="12.75"/>
  <cols>
    <col min="1" max="4" width="9.140625" style="63" customWidth="1"/>
    <col min="5" max="5" width="8.8515625" style="63" customWidth="1"/>
    <col min="6" max="6" width="6.8515625" style="63" customWidth="1"/>
    <col min="7" max="7" width="3.28125" style="63" customWidth="1"/>
    <col min="8" max="8" width="2.00390625" style="63" hidden="1" customWidth="1"/>
    <col min="9" max="9" width="6.57421875" style="1" customWidth="1"/>
    <col min="10" max="10" width="11.28125" style="1" customWidth="1"/>
    <col min="11" max="11" width="10.8515625" style="83" customWidth="1"/>
    <col min="12" max="12" width="10.140625" style="83" customWidth="1"/>
    <col min="13" max="13" width="11.28125" style="63" customWidth="1"/>
    <col min="14" max="146" width="9.140625" style="64" customWidth="1"/>
    <col min="147" max="16384" width="9.140625" style="63" customWidth="1"/>
  </cols>
  <sheetData>
    <row r="1" spans="1:13" ht="15.75">
      <c r="A1" s="239" t="s">
        <v>119</v>
      </c>
      <c r="B1" s="239"/>
      <c r="C1" s="239"/>
      <c r="D1" s="239"/>
      <c r="E1" s="239"/>
      <c r="F1" s="239"/>
      <c r="G1" s="239"/>
      <c r="H1" s="239"/>
      <c r="I1" s="239"/>
      <c r="J1" s="259"/>
      <c r="K1" s="259"/>
      <c r="L1" s="259"/>
      <c r="M1" s="259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60" t="s">
        <v>118</v>
      </c>
      <c r="E3" s="261"/>
      <c r="F3" s="67" t="s">
        <v>201</v>
      </c>
      <c r="G3" s="84" t="s">
        <v>96</v>
      </c>
      <c r="H3" s="85"/>
      <c r="I3" s="240" t="s">
        <v>202</v>
      </c>
      <c r="J3" s="255"/>
    </row>
    <row r="4" spans="3:13" ht="12.75">
      <c r="C4" s="86"/>
      <c r="D4" s="87"/>
      <c r="E4" s="88"/>
      <c r="G4" s="88"/>
      <c r="L4" s="242"/>
      <c r="M4" s="243"/>
    </row>
    <row r="5" spans="1:13" ht="12.75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54"/>
      <c r="L5" s="254"/>
      <c r="M5" s="255"/>
    </row>
    <row r="6" spans="1:13" ht="28.5" customHeight="1">
      <c r="A6" s="256" t="s">
        <v>51</v>
      </c>
      <c r="B6" s="256"/>
      <c r="C6" s="256"/>
      <c r="D6" s="256"/>
      <c r="E6" s="256"/>
      <c r="F6" s="256"/>
      <c r="G6" s="256"/>
      <c r="H6" s="256"/>
      <c r="I6" s="89" t="s">
        <v>183</v>
      </c>
      <c r="J6" s="257" t="s">
        <v>138</v>
      </c>
      <c r="K6" s="258"/>
      <c r="L6" s="257" t="s">
        <v>139</v>
      </c>
      <c r="M6" s="258"/>
    </row>
    <row r="7" spans="1:13" ht="16.5" customHeight="1" thickBot="1">
      <c r="A7" s="251"/>
      <c r="B7" s="252"/>
      <c r="C7" s="252"/>
      <c r="D7" s="252"/>
      <c r="E7" s="252"/>
      <c r="F7" s="252"/>
      <c r="G7" s="252"/>
      <c r="H7" s="253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35">
        <v>1</v>
      </c>
      <c r="B8" s="235"/>
      <c r="C8" s="235"/>
      <c r="D8" s="235"/>
      <c r="E8" s="235"/>
      <c r="F8" s="235"/>
      <c r="G8" s="235"/>
      <c r="H8" s="235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7" t="s">
        <v>148</v>
      </c>
      <c r="B9" s="228"/>
      <c r="C9" s="228"/>
      <c r="D9" s="228"/>
      <c r="E9" s="228"/>
      <c r="F9" s="228"/>
      <c r="G9" s="228"/>
      <c r="H9" s="229"/>
      <c r="I9" s="73">
        <v>35</v>
      </c>
      <c r="J9" s="94">
        <f>SUM(J10:J12)</f>
        <v>148018061</v>
      </c>
      <c r="K9" s="94">
        <f>SUM(K10:K12)</f>
        <v>130915966</v>
      </c>
      <c r="L9" s="94">
        <f>SUM(L10:L12)</f>
        <v>138291739</v>
      </c>
      <c r="M9" s="99">
        <f>SUM(M10:M12)</f>
        <v>123535690</v>
      </c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6">
        <v>36</v>
      </c>
      <c r="J10" s="74">
        <v>141379666</v>
      </c>
      <c r="K10" s="74">
        <v>128548595</v>
      </c>
      <c r="L10" s="74">
        <v>133587140</v>
      </c>
      <c r="M10" s="75">
        <v>121581236</v>
      </c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3">
        <v>37</v>
      </c>
      <c r="J11" s="74">
        <v>285224</v>
      </c>
      <c r="K11" s="74">
        <v>282570</v>
      </c>
      <c r="L11" s="74">
        <v>587493</v>
      </c>
      <c r="M11" s="75">
        <v>580839</v>
      </c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6">
        <v>38</v>
      </c>
      <c r="J12" s="74">
        <v>6353171</v>
      </c>
      <c r="K12" s="74">
        <v>2084801</v>
      </c>
      <c r="L12" s="74">
        <v>4117106</v>
      </c>
      <c r="M12" s="75">
        <v>1373615</v>
      </c>
    </row>
    <row r="13" spans="1:13" ht="12.75" customHeight="1">
      <c r="A13" s="218" t="s">
        <v>149</v>
      </c>
      <c r="B13" s="219"/>
      <c r="C13" s="219"/>
      <c r="D13" s="219"/>
      <c r="E13" s="219"/>
      <c r="F13" s="219"/>
      <c r="G13" s="219"/>
      <c r="H13" s="220"/>
      <c r="I13" s="73">
        <v>39</v>
      </c>
      <c r="J13" s="94">
        <f>SUM(J14:J22)</f>
        <v>156519286</v>
      </c>
      <c r="K13" s="94">
        <f>SUM(K14:K22)</f>
        <v>119774778</v>
      </c>
      <c r="L13" s="94">
        <f>SUM(L14:L22)</f>
        <v>150550650</v>
      </c>
      <c r="M13" s="95">
        <f>SUM(M14:M22)</f>
        <v>115777116</v>
      </c>
    </row>
    <row r="14" spans="1:13" ht="20.25" customHeight="1">
      <c r="A14" s="224" t="s">
        <v>166</v>
      </c>
      <c r="B14" s="225"/>
      <c r="C14" s="225"/>
      <c r="D14" s="225"/>
      <c r="E14" s="225"/>
      <c r="F14" s="225"/>
      <c r="G14" s="225"/>
      <c r="H14" s="226"/>
      <c r="I14" s="76">
        <v>40</v>
      </c>
      <c r="J14" s="74"/>
      <c r="K14" s="74"/>
      <c r="L14" s="74"/>
      <c r="M14" s="75"/>
    </row>
    <row r="15" spans="1:13" ht="18" customHeight="1">
      <c r="A15" s="224" t="s">
        <v>167</v>
      </c>
      <c r="B15" s="225"/>
      <c r="C15" s="225"/>
      <c r="D15" s="225"/>
      <c r="E15" s="225"/>
      <c r="F15" s="225"/>
      <c r="G15" s="225"/>
      <c r="H15" s="226"/>
      <c r="I15" s="73">
        <v>41</v>
      </c>
      <c r="J15" s="74"/>
      <c r="K15" s="74"/>
      <c r="L15" s="74"/>
      <c r="M15" s="75"/>
    </row>
    <row r="16" spans="1:13" ht="12.75" customHeight="1">
      <c r="A16" s="224" t="s">
        <v>168</v>
      </c>
      <c r="B16" s="225"/>
      <c r="C16" s="225"/>
      <c r="D16" s="225"/>
      <c r="E16" s="225"/>
      <c r="F16" s="225"/>
      <c r="G16" s="225"/>
      <c r="H16" s="226"/>
      <c r="I16" s="76">
        <v>42</v>
      </c>
      <c r="J16" s="94">
        <v>49759771</v>
      </c>
      <c r="K16" s="94">
        <v>41554659</v>
      </c>
      <c r="L16" s="94">
        <v>46011810</v>
      </c>
      <c r="M16" s="95">
        <v>38473811</v>
      </c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3">
        <v>43</v>
      </c>
      <c r="J17" s="94">
        <v>49623567</v>
      </c>
      <c r="K17" s="94">
        <v>34427580</v>
      </c>
      <c r="L17" s="94">
        <v>47728539</v>
      </c>
      <c r="M17" s="95">
        <v>33571029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6">
        <v>44</v>
      </c>
      <c r="J18" s="74">
        <v>34930747</v>
      </c>
      <c r="K18" s="74">
        <v>30155835</v>
      </c>
      <c r="L18" s="74">
        <v>34400567</v>
      </c>
      <c r="M18" s="75">
        <v>29666715</v>
      </c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3">
        <v>45</v>
      </c>
      <c r="J19" s="74">
        <v>21293183</v>
      </c>
      <c r="K19" s="74">
        <v>13005485</v>
      </c>
      <c r="L19" s="74">
        <v>21586711</v>
      </c>
      <c r="M19" s="75">
        <v>13559108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6">
        <v>46</v>
      </c>
      <c r="J20" s="74"/>
      <c r="K20" s="74"/>
      <c r="L20" s="74">
        <v>2121</v>
      </c>
      <c r="M20" s="75"/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3">
        <v>47</v>
      </c>
      <c r="J21" s="94">
        <v>460642</v>
      </c>
      <c r="K21" s="94">
        <v>460642</v>
      </c>
      <c r="L21" s="94"/>
      <c r="M21" s="95"/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6">
        <v>48</v>
      </c>
      <c r="J22" s="74">
        <v>451376</v>
      </c>
      <c r="K22" s="74">
        <v>170577</v>
      </c>
      <c r="L22" s="74">
        <v>820902</v>
      </c>
      <c r="M22" s="75">
        <v>506453</v>
      </c>
    </row>
    <row r="23" spans="1:13" ht="12.75" customHeight="1">
      <c r="A23" s="218" t="s">
        <v>150</v>
      </c>
      <c r="B23" s="219"/>
      <c r="C23" s="219"/>
      <c r="D23" s="219"/>
      <c r="E23" s="219"/>
      <c r="F23" s="219"/>
      <c r="G23" s="219"/>
      <c r="H23" s="220"/>
      <c r="I23" s="73">
        <v>49</v>
      </c>
      <c r="J23" s="74">
        <f>SUM(J24:J28)</f>
        <v>4308775</v>
      </c>
      <c r="K23" s="74">
        <f>SUM(K24:K28)</f>
        <v>3478571</v>
      </c>
      <c r="L23" s="74">
        <f>SUM(L24:L28)</f>
        <v>4778114</v>
      </c>
      <c r="M23" s="75">
        <f>SUM(M24:M28)</f>
        <v>2547604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6">
        <v>50</v>
      </c>
      <c r="J24" s="94"/>
      <c r="K24" s="94"/>
      <c r="L24" s="94">
        <v>42535</v>
      </c>
      <c r="M24" s="95">
        <v>42535</v>
      </c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3">
        <v>51</v>
      </c>
      <c r="J25" s="94">
        <v>3807390</v>
      </c>
      <c r="K25" s="94">
        <v>2988768</v>
      </c>
      <c r="L25" s="94">
        <v>4152120</v>
      </c>
      <c r="M25" s="95">
        <v>1959453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6">
        <v>52</v>
      </c>
      <c r="J26" s="74">
        <v>457130</v>
      </c>
      <c r="K26" s="74">
        <v>457130</v>
      </c>
      <c r="L26" s="74">
        <v>366564</v>
      </c>
      <c r="M26" s="75">
        <v>366564</v>
      </c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3">
        <v>53</v>
      </c>
      <c r="J27" s="74"/>
      <c r="K27" s="74"/>
      <c r="L27" s="74"/>
      <c r="M27" s="75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6">
        <v>54</v>
      </c>
      <c r="J28" s="74">
        <v>44255</v>
      </c>
      <c r="K28" s="74">
        <v>32673</v>
      </c>
      <c r="L28" s="74">
        <v>216895</v>
      </c>
      <c r="M28" s="75">
        <v>179052</v>
      </c>
    </row>
    <row r="29" spans="1:13" ht="12.75" customHeight="1">
      <c r="A29" s="218" t="s">
        <v>151</v>
      </c>
      <c r="B29" s="219"/>
      <c r="C29" s="219"/>
      <c r="D29" s="219"/>
      <c r="E29" s="219"/>
      <c r="F29" s="219"/>
      <c r="G29" s="219"/>
      <c r="H29" s="220"/>
      <c r="I29" s="73">
        <v>55</v>
      </c>
      <c r="J29" s="94">
        <f>SUM(J30:J33)</f>
        <v>4093890</v>
      </c>
      <c r="K29" s="94">
        <f>SUM(K30:K33)</f>
        <v>1394183</v>
      </c>
      <c r="L29" s="94">
        <f>SUM(L30:L33)</f>
        <v>2455818</v>
      </c>
      <c r="M29" s="95">
        <f>SUM(M30:M33)</f>
        <v>1760569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6">
        <v>56</v>
      </c>
      <c r="J30" s="74"/>
      <c r="K30" s="74"/>
      <c r="L30" s="74"/>
      <c r="M30" s="75">
        <v>-54013</v>
      </c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3">
        <v>57</v>
      </c>
      <c r="J31" s="74">
        <v>4084992</v>
      </c>
      <c r="K31" s="74">
        <v>1394183</v>
      </c>
      <c r="L31" s="74">
        <v>2455818</v>
      </c>
      <c r="M31" s="75">
        <v>1814582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6">
        <v>58</v>
      </c>
      <c r="J32" s="94">
        <v>8898</v>
      </c>
      <c r="K32" s="94"/>
      <c r="L32" s="94"/>
      <c r="M32" s="95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3">
        <v>59</v>
      </c>
      <c r="J33" s="74"/>
      <c r="K33" s="74"/>
      <c r="L33" s="74"/>
      <c r="M33" s="75"/>
    </row>
    <row r="34" spans="1:13" ht="12.75" customHeight="1">
      <c r="A34" s="218" t="s">
        <v>47</v>
      </c>
      <c r="B34" s="219"/>
      <c r="C34" s="219"/>
      <c r="D34" s="219"/>
      <c r="E34" s="219"/>
      <c r="F34" s="219"/>
      <c r="G34" s="219"/>
      <c r="H34" s="220"/>
      <c r="I34" s="76">
        <v>60</v>
      </c>
      <c r="J34" s="74"/>
      <c r="K34" s="74"/>
      <c r="L34" s="74"/>
      <c r="M34" s="75"/>
    </row>
    <row r="35" spans="1:13" ht="12.75" customHeight="1">
      <c r="A35" s="218" t="s">
        <v>48</v>
      </c>
      <c r="B35" s="219"/>
      <c r="C35" s="219"/>
      <c r="D35" s="219"/>
      <c r="E35" s="219"/>
      <c r="F35" s="219"/>
      <c r="G35" s="219"/>
      <c r="H35" s="220"/>
      <c r="I35" s="73">
        <v>61</v>
      </c>
      <c r="J35" s="94"/>
      <c r="K35" s="94"/>
      <c r="L35" s="94"/>
      <c r="M35" s="95"/>
    </row>
    <row r="36" spans="1:13" ht="12.75" customHeight="1">
      <c r="A36" s="218" t="s">
        <v>152</v>
      </c>
      <c r="B36" s="219"/>
      <c r="C36" s="219"/>
      <c r="D36" s="219"/>
      <c r="E36" s="219"/>
      <c r="F36" s="219"/>
      <c r="G36" s="219"/>
      <c r="H36" s="220"/>
      <c r="I36" s="76">
        <v>62</v>
      </c>
      <c r="J36" s="94">
        <f>J9+J23</f>
        <v>152326836</v>
      </c>
      <c r="K36" s="94">
        <f>K9+K23</f>
        <v>134394537</v>
      </c>
      <c r="L36" s="94">
        <f>L9+L23</f>
        <v>143069853</v>
      </c>
      <c r="M36" s="95">
        <f>M9+M23</f>
        <v>126083294</v>
      </c>
    </row>
    <row r="37" spans="1:13" ht="12.75" customHeight="1">
      <c r="A37" s="218" t="s">
        <v>153</v>
      </c>
      <c r="B37" s="219"/>
      <c r="C37" s="219"/>
      <c r="D37" s="219"/>
      <c r="E37" s="219"/>
      <c r="F37" s="219"/>
      <c r="G37" s="219"/>
      <c r="H37" s="220"/>
      <c r="I37" s="73">
        <v>63</v>
      </c>
      <c r="J37" s="94">
        <f>J13+J29</f>
        <v>160613176</v>
      </c>
      <c r="K37" s="94">
        <f>K13+K29</f>
        <v>121168961</v>
      </c>
      <c r="L37" s="94">
        <f>L13+L29</f>
        <v>153006468</v>
      </c>
      <c r="M37" s="95">
        <f>M13+M29</f>
        <v>117537685</v>
      </c>
    </row>
    <row r="38" spans="1:13" ht="12.75" customHeight="1">
      <c r="A38" s="218" t="s">
        <v>154</v>
      </c>
      <c r="B38" s="219"/>
      <c r="C38" s="219"/>
      <c r="D38" s="219"/>
      <c r="E38" s="219"/>
      <c r="F38" s="219"/>
      <c r="G38" s="219"/>
      <c r="H38" s="220"/>
      <c r="I38" s="76">
        <v>64</v>
      </c>
      <c r="J38" s="94"/>
      <c r="K38" s="94">
        <f>K36-K37</f>
        <v>13225576</v>
      </c>
      <c r="L38" s="94"/>
      <c r="M38" s="95">
        <f>+M36-M37</f>
        <v>8545609</v>
      </c>
    </row>
    <row r="39" spans="1:13" ht="12.75" customHeight="1">
      <c r="A39" s="218" t="s">
        <v>155</v>
      </c>
      <c r="B39" s="219"/>
      <c r="C39" s="219"/>
      <c r="D39" s="219"/>
      <c r="E39" s="219"/>
      <c r="F39" s="219"/>
      <c r="G39" s="219"/>
      <c r="H39" s="220"/>
      <c r="I39" s="73">
        <v>65</v>
      </c>
      <c r="J39" s="94">
        <f>J37-J36</f>
        <v>8286340</v>
      </c>
      <c r="K39" s="94"/>
      <c r="L39" s="94">
        <f>L37-L36</f>
        <v>9936615</v>
      </c>
      <c r="M39" s="95"/>
    </row>
    <row r="40" spans="1:13" ht="12.75" customHeight="1">
      <c r="A40" s="218" t="s">
        <v>49</v>
      </c>
      <c r="B40" s="219"/>
      <c r="C40" s="219"/>
      <c r="D40" s="219"/>
      <c r="E40" s="219"/>
      <c r="F40" s="219"/>
      <c r="G40" s="219"/>
      <c r="H40" s="220"/>
      <c r="I40" s="76">
        <v>66</v>
      </c>
      <c r="J40" s="94">
        <v>3810530</v>
      </c>
      <c r="K40" s="94">
        <v>2592662</v>
      </c>
      <c r="L40" s="94">
        <v>4933080</v>
      </c>
      <c r="M40" s="95">
        <v>3096095</v>
      </c>
    </row>
    <row r="41" spans="1:13" ht="12.75" customHeight="1">
      <c r="A41" s="218" t="s">
        <v>156</v>
      </c>
      <c r="B41" s="219"/>
      <c r="C41" s="219"/>
      <c r="D41" s="219"/>
      <c r="E41" s="219"/>
      <c r="F41" s="219"/>
      <c r="G41" s="219"/>
      <c r="H41" s="220"/>
      <c r="I41" s="73">
        <v>67</v>
      </c>
      <c r="J41" s="94"/>
      <c r="K41" s="94">
        <f>K38-K40</f>
        <v>10632914</v>
      </c>
      <c r="L41" s="94"/>
      <c r="M41" s="95">
        <f>+M38-M40</f>
        <v>5449514</v>
      </c>
    </row>
    <row r="42" spans="1:13" ht="12.75">
      <c r="A42" s="221" t="s">
        <v>157</v>
      </c>
      <c r="B42" s="222"/>
      <c r="C42" s="222"/>
      <c r="D42" s="222"/>
      <c r="E42" s="222"/>
      <c r="F42" s="222"/>
      <c r="G42" s="222"/>
      <c r="H42" s="223"/>
      <c r="I42" s="77">
        <v>68</v>
      </c>
      <c r="J42" s="96">
        <f>J39+J40</f>
        <v>12096870</v>
      </c>
      <c r="K42" s="96"/>
      <c r="L42" s="96">
        <f>L39+L40</f>
        <v>14869695</v>
      </c>
      <c r="M42" s="97"/>
    </row>
    <row r="43" spans="1:13" ht="12.75">
      <c r="A43" s="247" t="s">
        <v>9</v>
      </c>
      <c r="B43" s="248"/>
      <c r="C43" s="248"/>
      <c r="D43" s="248"/>
      <c r="E43" s="248"/>
      <c r="F43" s="248"/>
      <c r="G43" s="248"/>
      <c r="H43" s="248"/>
      <c r="I43" s="249"/>
      <c r="J43" s="249"/>
      <c r="K43" s="249"/>
      <c r="L43" s="249"/>
      <c r="M43" s="250"/>
    </row>
    <row r="44" spans="1:13" ht="12.75">
      <c r="A44" s="227" t="s">
        <v>123</v>
      </c>
      <c r="B44" s="228"/>
      <c r="C44" s="228"/>
      <c r="D44" s="228"/>
      <c r="E44" s="228"/>
      <c r="F44" s="228"/>
      <c r="G44" s="228"/>
      <c r="H44" s="229"/>
      <c r="I44" s="78">
        <v>69</v>
      </c>
      <c r="J44" s="98"/>
      <c r="K44" s="98">
        <f>+K41-K45</f>
        <v>10059578</v>
      </c>
      <c r="L44" s="98"/>
      <c r="M44" s="99">
        <v>5094610</v>
      </c>
    </row>
    <row r="45" spans="1:13" ht="12.75">
      <c r="A45" s="218" t="s">
        <v>122</v>
      </c>
      <c r="B45" s="219"/>
      <c r="C45" s="219"/>
      <c r="D45" s="219"/>
      <c r="E45" s="219"/>
      <c r="F45" s="219"/>
      <c r="G45" s="219"/>
      <c r="H45" s="220"/>
      <c r="I45" s="76">
        <v>70</v>
      </c>
      <c r="J45" s="94"/>
      <c r="K45" s="94">
        <v>573336</v>
      </c>
      <c r="L45" s="94"/>
      <c r="M45" s="95">
        <v>354904</v>
      </c>
    </row>
    <row r="46" spans="1:13" ht="12.75">
      <c r="A46" s="218" t="s">
        <v>124</v>
      </c>
      <c r="B46" s="219"/>
      <c r="C46" s="219"/>
      <c r="D46" s="219"/>
      <c r="E46" s="219"/>
      <c r="F46" s="219"/>
      <c r="G46" s="219"/>
      <c r="H46" s="220"/>
      <c r="I46" s="76">
        <v>71</v>
      </c>
      <c r="J46" s="94">
        <v>11887252</v>
      </c>
      <c r="K46" s="94"/>
      <c r="L46" s="94">
        <v>14706237</v>
      </c>
      <c r="M46" s="95"/>
    </row>
    <row r="47" spans="1:13" ht="12.75">
      <c r="A47" s="221" t="s">
        <v>10</v>
      </c>
      <c r="B47" s="222"/>
      <c r="C47" s="222"/>
      <c r="D47" s="222"/>
      <c r="E47" s="222"/>
      <c r="F47" s="222"/>
      <c r="G47" s="222"/>
      <c r="H47" s="223"/>
      <c r="I47" s="77">
        <v>72</v>
      </c>
      <c r="J47" s="100">
        <v>209618</v>
      </c>
      <c r="K47" s="100"/>
      <c r="L47" s="100">
        <v>163458</v>
      </c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25" right="0.2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A55" sqref="A1:K5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3.003906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77" t="s">
        <v>50</v>
      </c>
      <c r="B2" s="278"/>
      <c r="C2" s="278"/>
      <c r="D2" s="278"/>
      <c r="E2" s="278"/>
      <c r="F2" s="278"/>
      <c r="G2" s="278"/>
      <c r="H2" s="278"/>
      <c r="I2" s="278"/>
      <c r="J2" s="279"/>
      <c r="K2" s="280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81" t="s">
        <v>117</v>
      </c>
      <c r="E4" s="282"/>
      <c r="F4" s="113">
        <v>40179</v>
      </c>
      <c r="G4" s="114" t="s">
        <v>96</v>
      </c>
      <c r="H4" s="283">
        <v>40359</v>
      </c>
      <c r="I4" s="284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85"/>
      <c r="B5" s="285"/>
      <c r="C5" s="285"/>
      <c r="D5" s="285"/>
      <c r="E5" s="285"/>
      <c r="F5" s="285"/>
      <c r="G5" s="119"/>
      <c r="H5" s="119"/>
      <c r="I5" s="119"/>
      <c r="J5" s="286"/>
      <c r="K5" s="287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21" t="s">
        <v>184</v>
      </c>
      <c r="J7" s="122" t="s">
        <v>138</v>
      </c>
      <c r="K7" s="122" t="s">
        <v>139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23">
        <v>2</v>
      </c>
      <c r="J8" s="124" t="s">
        <v>115</v>
      </c>
      <c r="K8" s="124" t="s">
        <v>116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68" t="s">
        <v>52</v>
      </c>
      <c r="B9" s="269"/>
      <c r="C9" s="269"/>
      <c r="D9" s="269"/>
      <c r="E9" s="269"/>
      <c r="F9" s="269"/>
      <c r="G9" s="269"/>
      <c r="H9" s="269"/>
      <c r="I9" s="270"/>
      <c r="J9" s="270"/>
      <c r="K9" s="271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62" t="s">
        <v>53</v>
      </c>
      <c r="B10" s="263"/>
      <c r="C10" s="263"/>
      <c r="D10" s="263"/>
      <c r="E10" s="263"/>
      <c r="F10" s="263"/>
      <c r="G10" s="263"/>
      <c r="H10" s="263"/>
      <c r="I10" s="127">
        <v>73</v>
      </c>
      <c r="J10" s="128">
        <v>-8286340</v>
      </c>
      <c r="K10" s="129">
        <v>-9936615</v>
      </c>
    </row>
    <row r="11" spans="1:11" ht="12.75">
      <c r="A11" s="262" t="s">
        <v>54</v>
      </c>
      <c r="B11" s="263"/>
      <c r="C11" s="263"/>
      <c r="D11" s="263"/>
      <c r="E11" s="263"/>
      <c r="F11" s="263"/>
      <c r="G11" s="263"/>
      <c r="H11" s="263"/>
      <c r="I11" s="127">
        <v>74</v>
      </c>
      <c r="J11" s="128">
        <v>34930747</v>
      </c>
      <c r="K11" s="129">
        <v>34400567</v>
      </c>
    </row>
    <row r="12" spans="1:11" ht="12.75">
      <c r="A12" s="262" t="s">
        <v>55</v>
      </c>
      <c r="B12" s="263"/>
      <c r="C12" s="263"/>
      <c r="D12" s="263"/>
      <c r="E12" s="263"/>
      <c r="F12" s="263"/>
      <c r="G12" s="263"/>
      <c r="H12" s="263"/>
      <c r="I12" s="127">
        <v>75</v>
      </c>
      <c r="J12" s="128">
        <v>81288826</v>
      </c>
      <c r="K12" s="129">
        <v>105852799</v>
      </c>
    </row>
    <row r="13" spans="1:11" ht="12.75">
      <c r="A13" s="262" t="s">
        <v>56</v>
      </c>
      <c r="B13" s="263"/>
      <c r="C13" s="263"/>
      <c r="D13" s="263"/>
      <c r="E13" s="263"/>
      <c r="F13" s="263"/>
      <c r="G13" s="263"/>
      <c r="H13" s="263"/>
      <c r="I13" s="127">
        <v>76</v>
      </c>
      <c r="J13" s="128"/>
      <c r="K13" s="129"/>
    </row>
    <row r="14" spans="1:11" ht="12.75">
      <c r="A14" s="262" t="s">
        <v>57</v>
      </c>
      <c r="B14" s="263"/>
      <c r="C14" s="263"/>
      <c r="D14" s="263"/>
      <c r="E14" s="263"/>
      <c r="F14" s="263"/>
      <c r="G14" s="263"/>
      <c r="H14" s="263"/>
      <c r="I14" s="127">
        <v>77</v>
      </c>
      <c r="J14" s="128"/>
      <c r="K14" s="129"/>
    </row>
    <row r="15" spans="1:11" ht="12.75">
      <c r="A15" s="262" t="s">
        <v>58</v>
      </c>
      <c r="B15" s="263"/>
      <c r="C15" s="263"/>
      <c r="D15" s="263"/>
      <c r="E15" s="263"/>
      <c r="F15" s="263"/>
      <c r="G15" s="263"/>
      <c r="H15" s="263"/>
      <c r="I15" s="127">
        <v>78</v>
      </c>
      <c r="J15" s="128">
        <v>327169</v>
      </c>
      <c r="K15" s="129"/>
    </row>
    <row r="16" spans="1:11" ht="12.75">
      <c r="A16" s="266" t="s">
        <v>158</v>
      </c>
      <c r="B16" s="267"/>
      <c r="C16" s="267"/>
      <c r="D16" s="267"/>
      <c r="E16" s="267"/>
      <c r="F16" s="267"/>
      <c r="G16" s="267"/>
      <c r="H16" s="267"/>
      <c r="I16" s="127">
        <v>79</v>
      </c>
      <c r="J16" s="128">
        <f>SUM(J10:J15)</f>
        <v>108260402</v>
      </c>
      <c r="K16" s="129">
        <f>+K10+K11+K12</f>
        <v>130316751</v>
      </c>
    </row>
    <row r="17" spans="1:11" ht="12.75">
      <c r="A17" s="262" t="s">
        <v>59</v>
      </c>
      <c r="B17" s="263"/>
      <c r="C17" s="263"/>
      <c r="D17" s="263"/>
      <c r="E17" s="263"/>
      <c r="F17" s="263"/>
      <c r="G17" s="263"/>
      <c r="H17" s="263"/>
      <c r="I17" s="127">
        <v>80</v>
      </c>
      <c r="J17" s="128"/>
      <c r="K17" s="129"/>
    </row>
    <row r="18" spans="1:11" ht="12.75">
      <c r="A18" s="262" t="s">
        <v>60</v>
      </c>
      <c r="B18" s="263"/>
      <c r="C18" s="263"/>
      <c r="D18" s="263"/>
      <c r="E18" s="263"/>
      <c r="F18" s="263"/>
      <c r="G18" s="263"/>
      <c r="H18" s="263"/>
      <c r="I18" s="127">
        <v>81</v>
      </c>
      <c r="J18" s="128">
        <v>63595610</v>
      </c>
      <c r="K18" s="129">
        <v>51528264</v>
      </c>
    </row>
    <row r="19" spans="1:11" ht="12.75">
      <c r="A19" s="262" t="s">
        <v>61</v>
      </c>
      <c r="B19" s="263"/>
      <c r="C19" s="263"/>
      <c r="D19" s="263"/>
      <c r="E19" s="263"/>
      <c r="F19" s="263"/>
      <c r="G19" s="263"/>
      <c r="H19" s="263"/>
      <c r="I19" s="127">
        <v>82</v>
      </c>
      <c r="J19" s="128">
        <v>2038894</v>
      </c>
      <c r="K19" s="129">
        <v>3646592</v>
      </c>
    </row>
    <row r="20" spans="1:11" ht="12.75">
      <c r="A20" s="262" t="s">
        <v>62</v>
      </c>
      <c r="B20" s="263"/>
      <c r="C20" s="263"/>
      <c r="D20" s="263"/>
      <c r="E20" s="263"/>
      <c r="F20" s="263"/>
      <c r="G20" s="263"/>
      <c r="H20" s="263"/>
      <c r="I20" s="127">
        <v>83</v>
      </c>
      <c r="J20" s="128">
        <v>8630045</v>
      </c>
      <c r="K20" s="129">
        <v>9108452</v>
      </c>
    </row>
    <row r="21" spans="1:11" ht="12.75">
      <c r="A21" s="266" t="s">
        <v>159</v>
      </c>
      <c r="B21" s="267"/>
      <c r="C21" s="267"/>
      <c r="D21" s="267"/>
      <c r="E21" s="267"/>
      <c r="F21" s="267"/>
      <c r="G21" s="267"/>
      <c r="H21" s="267"/>
      <c r="I21" s="127">
        <v>84</v>
      </c>
      <c r="J21" s="128">
        <f>SUM(J17:J20)</f>
        <v>74264549</v>
      </c>
      <c r="K21" s="129">
        <f>+K17+K18+K19+K20</f>
        <v>64283308</v>
      </c>
    </row>
    <row r="22" spans="1:11" ht="12.75">
      <c r="A22" s="266" t="s">
        <v>185</v>
      </c>
      <c r="B22" s="267"/>
      <c r="C22" s="267"/>
      <c r="D22" s="267"/>
      <c r="E22" s="267"/>
      <c r="F22" s="267"/>
      <c r="G22" s="267"/>
      <c r="H22" s="267"/>
      <c r="I22" s="127">
        <v>85</v>
      </c>
      <c r="J22" s="128">
        <f>J16-J21</f>
        <v>33995853</v>
      </c>
      <c r="K22" s="129">
        <f>+K16-K21</f>
        <v>66033443</v>
      </c>
    </row>
    <row r="23" spans="1:11" ht="12.75">
      <c r="A23" s="266" t="s">
        <v>186</v>
      </c>
      <c r="B23" s="267"/>
      <c r="C23" s="267"/>
      <c r="D23" s="267"/>
      <c r="E23" s="267"/>
      <c r="F23" s="267"/>
      <c r="G23" s="267"/>
      <c r="H23" s="267"/>
      <c r="I23" s="127">
        <v>86</v>
      </c>
      <c r="J23" s="128"/>
      <c r="K23" s="129"/>
    </row>
    <row r="24" spans="1:145" s="126" customFormat="1" ht="12.75">
      <c r="A24" s="268" t="s">
        <v>63</v>
      </c>
      <c r="B24" s="269"/>
      <c r="C24" s="269"/>
      <c r="D24" s="269"/>
      <c r="E24" s="269"/>
      <c r="F24" s="269"/>
      <c r="G24" s="269"/>
      <c r="H24" s="269"/>
      <c r="I24" s="270"/>
      <c r="J24" s="270"/>
      <c r="K24" s="271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62" t="s">
        <v>64</v>
      </c>
      <c r="B25" s="263"/>
      <c r="C25" s="263"/>
      <c r="D25" s="263"/>
      <c r="E25" s="263"/>
      <c r="F25" s="263"/>
      <c r="G25" s="263"/>
      <c r="H25" s="263"/>
      <c r="I25" s="127">
        <v>87</v>
      </c>
      <c r="J25" s="128">
        <v>100526</v>
      </c>
      <c r="K25" s="129">
        <v>74134</v>
      </c>
    </row>
    <row r="26" spans="1:11" ht="12.75">
      <c r="A26" s="262" t="s">
        <v>65</v>
      </c>
      <c r="B26" s="263"/>
      <c r="C26" s="263"/>
      <c r="D26" s="263"/>
      <c r="E26" s="263"/>
      <c r="F26" s="263"/>
      <c r="G26" s="263"/>
      <c r="H26" s="263"/>
      <c r="I26" s="127">
        <v>88</v>
      </c>
      <c r="J26" s="128"/>
      <c r="K26" s="129"/>
    </row>
    <row r="27" spans="1:11" ht="12.75">
      <c r="A27" s="262" t="s">
        <v>66</v>
      </c>
      <c r="B27" s="263"/>
      <c r="C27" s="263"/>
      <c r="D27" s="263"/>
      <c r="E27" s="263"/>
      <c r="F27" s="263"/>
      <c r="G27" s="263"/>
      <c r="H27" s="263"/>
      <c r="I27" s="127">
        <v>89</v>
      </c>
      <c r="J27" s="128">
        <v>629598</v>
      </c>
      <c r="K27" s="129">
        <v>1717375</v>
      </c>
    </row>
    <row r="28" spans="1:11" ht="12.75">
      <c r="A28" s="262" t="s">
        <v>67</v>
      </c>
      <c r="B28" s="263"/>
      <c r="C28" s="263"/>
      <c r="D28" s="263"/>
      <c r="E28" s="263"/>
      <c r="F28" s="263"/>
      <c r="G28" s="263"/>
      <c r="H28" s="263"/>
      <c r="I28" s="127">
        <v>90</v>
      </c>
      <c r="J28" s="128">
        <v>457130</v>
      </c>
      <c r="K28" s="129">
        <v>366564</v>
      </c>
    </row>
    <row r="29" spans="1:11" ht="12.75">
      <c r="A29" s="262" t="s">
        <v>68</v>
      </c>
      <c r="B29" s="263"/>
      <c r="C29" s="263"/>
      <c r="D29" s="263"/>
      <c r="E29" s="263"/>
      <c r="F29" s="263"/>
      <c r="G29" s="263"/>
      <c r="H29" s="263"/>
      <c r="I29" s="127">
        <v>91</v>
      </c>
      <c r="J29" s="128"/>
      <c r="K29" s="129">
        <v>24639702</v>
      </c>
    </row>
    <row r="30" spans="1:11" ht="12.75">
      <c r="A30" s="266" t="s">
        <v>160</v>
      </c>
      <c r="B30" s="267"/>
      <c r="C30" s="267"/>
      <c r="D30" s="267"/>
      <c r="E30" s="267"/>
      <c r="F30" s="267"/>
      <c r="G30" s="267"/>
      <c r="H30" s="267"/>
      <c r="I30" s="127">
        <v>92</v>
      </c>
      <c r="J30" s="128">
        <f>SUM(J25:J29)</f>
        <v>1187254</v>
      </c>
      <c r="K30" s="129">
        <f>+K25+K27+K28+K29</f>
        <v>26797775</v>
      </c>
    </row>
    <row r="31" spans="1:11" ht="12.75">
      <c r="A31" s="262" t="s">
        <v>69</v>
      </c>
      <c r="B31" s="263"/>
      <c r="C31" s="263"/>
      <c r="D31" s="263"/>
      <c r="E31" s="263"/>
      <c r="F31" s="263"/>
      <c r="G31" s="263"/>
      <c r="H31" s="263"/>
      <c r="I31" s="127">
        <v>93</v>
      </c>
      <c r="J31" s="128">
        <v>39548569</v>
      </c>
      <c r="K31" s="129">
        <v>59432961</v>
      </c>
    </row>
    <row r="32" spans="1:11" ht="12.75">
      <c r="A32" s="262" t="s">
        <v>70</v>
      </c>
      <c r="B32" s="263"/>
      <c r="C32" s="263"/>
      <c r="D32" s="263"/>
      <c r="E32" s="263"/>
      <c r="F32" s="263"/>
      <c r="G32" s="263"/>
      <c r="H32" s="263"/>
      <c r="I32" s="127">
        <v>94</v>
      </c>
      <c r="J32" s="128">
        <v>580000</v>
      </c>
      <c r="K32" s="129"/>
    </row>
    <row r="33" spans="1:11" ht="12.75">
      <c r="A33" s="262" t="s">
        <v>71</v>
      </c>
      <c r="B33" s="263"/>
      <c r="C33" s="263"/>
      <c r="D33" s="263"/>
      <c r="E33" s="263"/>
      <c r="F33" s="263"/>
      <c r="G33" s="263"/>
      <c r="H33" s="263"/>
      <c r="I33" s="127">
        <v>95</v>
      </c>
      <c r="J33" s="128">
        <v>24142613</v>
      </c>
      <c r="K33" s="129">
        <v>2126474</v>
      </c>
    </row>
    <row r="34" spans="1:11" ht="12.75">
      <c r="A34" s="266" t="s">
        <v>161</v>
      </c>
      <c r="B34" s="267"/>
      <c r="C34" s="267"/>
      <c r="D34" s="267"/>
      <c r="E34" s="267"/>
      <c r="F34" s="267"/>
      <c r="G34" s="267"/>
      <c r="H34" s="267"/>
      <c r="I34" s="127">
        <v>96</v>
      </c>
      <c r="J34" s="128">
        <f>SUM(J31:J33)</f>
        <v>64271182</v>
      </c>
      <c r="K34" s="129">
        <f>+K31+K33</f>
        <v>61559435</v>
      </c>
    </row>
    <row r="35" spans="1:11" ht="12.75">
      <c r="A35" s="266" t="s">
        <v>187</v>
      </c>
      <c r="B35" s="267"/>
      <c r="C35" s="267"/>
      <c r="D35" s="267"/>
      <c r="E35" s="267"/>
      <c r="F35" s="267"/>
      <c r="G35" s="267"/>
      <c r="H35" s="267"/>
      <c r="I35" s="127">
        <v>97</v>
      </c>
      <c r="J35" s="128"/>
      <c r="K35" s="129"/>
    </row>
    <row r="36" spans="1:11" ht="12.75">
      <c r="A36" s="266" t="s">
        <v>188</v>
      </c>
      <c r="B36" s="267"/>
      <c r="C36" s="267"/>
      <c r="D36" s="267"/>
      <c r="E36" s="267"/>
      <c r="F36" s="267"/>
      <c r="G36" s="267"/>
      <c r="H36" s="267"/>
      <c r="I36" s="127">
        <v>98</v>
      </c>
      <c r="J36" s="128">
        <f>J34-J30</f>
        <v>63083928</v>
      </c>
      <c r="K36" s="129">
        <f>+K34-K30</f>
        <v>34761660</v>
      </c>
    </row>
    <row r="37" spans="1:145" s="126" customFormat="1" ht="12.75">
      <c r="A37" s="268" t="s">
        <v>72</v>
      </c>
      <c r="B37" s="269"/>
      <c r="C37" s="269"/>
      <c r="D37" s="269"/>
      <c r="E37" s="269"/>
      <c r="F37" s="269"/>
      <c r="G37" s="269"/>
      <c r="H37" s="269"/>
      <c r="I37" s="270"/>
      <c r="J37" s="270"/>
      <c r="K37" s="271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62" t="s">
        <v>73</v>
      </c>
      <c r="B38" s="263"/>
      <c r="C38" s="263"/>
      <c r="D38" s="263"/>
      <c r="E38" s="263"/>
      <c r="F38" s="263"/>
      <c r="G38" s="263"/>
      <c r="H38" s="263"/>
      <c r="I38" s="127">
        <v>99</v>
      </c>
      <c r="J38" s="128"/>
      <c r="K38" s="129"/>
    </row>
    <row r="39" spans="1:11" ht="12.75">
      <c r="A39" s="262" t="s">
        <v>74</v>
      </c>
      <c r="B39" s="263"/>
      <c r="C39" s="263"/>
      <c r="D39" s="263"/>
      <c r="E39" s="263"/>
      <c r="F39" s="263"/>
      <c r="G39" s="263"/>
      <c r="H39" s="263"/>
      <c r="I39" s="127">
        <v>100</v>
      </c>
      <c r="J39" s="128">
        <v>12891067</v>
      </c>
      <c r="K39" s="129"/>
    </row>
    <row r="40" spans="1:11" ht="12.75">
      <c r="A40" s="262" t="s">
        <v>75</v>
      </c>
      <c r="B40" s="263"/>
      <c r="C40" s="263"/>
      <c r="D40" s="263"/>
      <c r="E40" s="263"/>
      <c r="F40" s="263"/>
      <c r="G40" s="263"/>
      <c r="H40" s="263"/>
      <c r="I40" s="127">
        <v>101</v>
      </c>
      <c r="J40" s="128"/>
      <c r="K40" s="129"/>
    </row>
    <row r="41" spans="1:11" ht="12.75">
      <c r="A41" s="266" t="s">
        <v>162</v>
      </c>
      <c r="B41" s="267"/>
      <c r="C41" s="267"/>
      <c r="D41" s="267"/>
      <c r="E41" s="267"/>
      <c r="F41" s="267"/>
      <c r="G41" s="267"/>
      <c r="H41" s="267"/>
      <c r="I41" s="127">
        <v>102</v>
      </c>
      <c r="J41" s="128">
        <f>+J38+J39+J40</f>
        <v>12891067</v>
      </c>
      <c r="K41" s="129"/>
    </row>
    <row r="42" spans="1:11" ht="12.75">
      <c r="A42" s="262" t="s">
        <v>76</v>
      </c>
      <c r="B42" s="263"/>
      <c r="C42" s="263"/>
      <c r="D42" s="263"/>
      <c r="E42" s="263"/>
      <c r="F42" s="263"/>
      <c r="G42" s="263"/>
      <c r="H42" s="263"/>
      <c r="I42" s="127">
        <v>103</v>
      </c>
      <c r="J42" s="128">
        <v>6806476</v>
      </c>
      <c r="K42" s="129">
        <v>5206290</v>
      </c>
    </row>
    <row r="43" spans="1:11" ht="12.75">
      <c r="A43" s="262" t="s">
        <v>77</v>
      </c>
      <c r="B43" s="263"/>
      <c r="C43" s="263"/>
      <c r="D43" s="263"/>
      <c r="E43" s="263"/>
      <c r="F43" s="263"/>
      <c r="G43" s="263"/>
      <c r="H43" s="263"/>
      <c r="I43" s="127">
        <v>104</v>
      </c>
      <c r="J43" s="128">
        <v>4225</v>
      </c>
      <c r="K43" s="129">
        <v>2510</v>
      </c>
    </row>
    <row r="44" spans="1:11" ht="12.75">
      <c r="A44" s="262" t="s">
        <v>78</v>
      </c>
      <c r="B44" s="263"/>
      <c r="C44" s="263"/>
      <c r="D44" s="263"/>
      <c r="E44" s="263"/>
      <c r="F44" s="263"/>
      <c r="G44" s="263"/>
      <c r="H44" s="263"/>
      <c r="I44" s="127">
        <v>105</v>
      </c>
      <c r="J44" s="128"/>
      <c r="K44" s="129"/>
    </row>
    <row r="45" spans="1:11" ht="12.75">
      <c r="A45" s="262" t="s">
        <v>79</v>
      </c>
      <c r="B45" s="263"/>
      <c r="C45" s="263"/>
      <c r="D45" s="263"/>
      <c r="E45" s="263"/>
      <c r="F45" s="263"/>
      <c r="G45" s="263"/>
      <c r="H45" s="263"/>
      <c r="I45" s="127">
        <v>106</v>
      </c>
      <c r="J45" s="128"/>
      <c r="K45" s="129"/>
    </row>
    <row r="46" spans="1:11" ht="12.75">
      <c r="A46" s="262" t="s">
        <v>80</v>
      </c>
      <c r="B46" s="263"/>
      <c r="C46" s="263"/>
      <c r="D46" s="263"/>
      <c r="E46" s="263"/>
      <c r="F46" s="263"/>
      <c r="G46" s="263"/>
      <c r="H46" s="263"/>
      <c r="I46" s="127">
        <v>107</v>
      </c>
      <c r="J46" s="128">
        <v>408638</v>
      </c>
      <c r="K46" s="129">
        <v>1277985</v>
      </c>
    </row>
    <row r="47" spans="1:11" ht="14.25" customHeight="1">
      <c r="A47" s="266" t="s">
        <v>163</v>
      </c>
      <c r="B47" s="267"/>
      <c r="C47" s="267"/>
      <c r="D47" s="267"/>
      <c r="E47" s="267"/>
      <c r="F47" s="267"/>
      <c r="G47" s="267"/>
      <c r="H47" s="267"/>
      <c r="I47" s="127">
        <v>108</v>
      </c>
      <c r="J47" s="128">
        <f>+J42+J43+J46</f>
        <v>7219339</v>
      </c>
      <c r="K47" s="129">
        <f>+K42+K43+K44+K45+K46</f>
        <v>6486785</v>
      </c>
    </row>
    <row r="48" spans="1:11" ht="12.75">
      <c r="A48" s="266" t="s">
        <v>189</v>
      </c>
      <c r="B48" s="267"/>
      <c r="C48" s="267"/>
      <c r="D48" s="267"/>
      <c r="E48" s="267"/>
      <c r="F48" s="267"/>
      <c r="G48" s="267"/>
      <c r="H48" s="267"/>
      <c r="I48" s="127">
        <v>109</v>
      </c>
      <c r="J48" s="128">
        <f>+J41-J47</f>
        <v>5671728</v>
      </c>
      <c r="K48" s="129"/>
    </row>
    <row r="49" spans="1:11" ht="12.75">
      <c r="A49" s="266" t="s">
        <v>190</v>
      </c>
      <c r="B49" s="267"/>
      <c r="C49" s="267"/>
      <c r="D49" s="267"/>
      <c r="E49" s="267"/>
      <c r="F49" s="267"/>
      <c r="G49" s="267"/>
      <c r="H49" s="267"/>
      <c r="I49" s="127">
        <v>110</v>
      </c>
      <c r="J49" s="128"/>
      <c r="K49" s="129">
        <f>+K47+K40</f>
        <v>6486785</v>
      </c>
    </row>
    <row r="50" spans="1:11" ht="12.75">
      <c r="A50" s="262" t="s">
        <v>164</v>
      </c>
      <c r="B50" s="263"/>
      <c r="C50" s="263"/>
      <c r="D50" s="263"/>
      <c r="E50" s="263"/>
      <c r="F50" s="263"/>
      <c r="G50" s="263"/>
      <c r="H50" s="263"/>
      <c r="I50" s="127">
        <v>111</v>
      </c>
      <c r="J50" s="128"/>
      <c r="K50" s="129">
        <f>+K22-K36-K49</f>
        <v>24784998</v>
      </c>
    </row>
    <row r="51" spans="1:11" ht="12.75">
      <c r="A51" s="262" t="s">
        <v>165</v>
      </c>
      <c r="B51" s="263"/>
      <c r="C51" s="263"/>
      <c r="D51" s="263"/>
      <c r="E51" s="263"/>
      <c r="F51" s="263"/>
      <c r="G51" s="263"/>
      <c r="H51" s="263"/>
      <c r="I51" s="127">
        <v>112</v>
      </c>
      <c r="J51" s="128">
        <f>+J36-J48-J22</f>
        <v>23416347</v>
      </c>
      <c r="K51" s="129"/>
    </row>
    <row r="52" spans="1:11" ht="12.75">
      <c r="A52" s="262" t="s">
        <v>81</v>
      </c>
      <c r="B52" s="263"/>
      <c r="C52" s="263"/>
      <c r="D52" s="263"/>
      <c r="E52" s="263"/>
      <c r="F52" s="263"/>
      <c r="G52" s="263"/>
      <c r="H52" s="263"/>
      <c r="I52" s="127">
        <v>113</v>
      </c>
      <c r="J52" s="128">
        <v>30960968</v>
      </c>
      <c r="K52" s="129">
        <v>24231399</v>
      </c>
    </row>
    <row r="53" spans="1:11" ht="12.75">
      <c r="A53" s="262" t="s">
        <v>82</v>
      </c>
      <c r="B53" s="263"/>
      <c r="C53" s="263"/>
      <c r="D53" s="263"/>
      <c r="E53" s="263"/>
      <c r="F53" s="263"/>
      <c r="G53" s="263"/>
      <c r="H53" s="263"/>
      <c r="I53" s="127">
        <v>114</v>
      </c>
      <c r="J53" s="128"/>
      <c r="K53" s="129">
        <v>24784998</v>
      </c>
    </row>
    <row r="54" spans="1:11" ht="12.75">
      <c r="A54" s="262" t="s">
        <v>83</v>
      </c>
      <c r="B54" s="263"/>
      <c r="C54" s="263"/>
      <c r="D54" s="263"/>
      <c r="E54" s="263"/>
      <c r="F54" s="263"/>
      <c r="G54" s="263"/>
      <c r="H54" s="263"/>
      <c r="I54" s="127">
        <v>115</v>
      </c>
      <c r="J54" s="128">
        <f>J51</f>
        <v>23416347</v>
      </c>
      <c r="K54" s="129"/>
    </row>
    <row r="55" spans="1:11" ht="12.75">
      <c r="A55" s="264" t="s">
        <v>84</v>
      </c>
      <c r="B55" s="265"/>
      <c r="C55" s="265"/>
      <c r="D55" s="265"/>
      <c r="E55" s="265"/>
      <c r="F55" s="265"/>
      <c r="G55" s="265"/>
      <c r="H55" s="265"/>
      <c r="I55" s="131">
        <v>116</v>
      </c>
      <c r="J55" s="132">
        <f>J52-J54</f>
        <v>7544621</v>
      </c>
      <c r="K55" s="133">
        <f>+K52+K53</f>
        <v>49016397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33" right="0.35" top="0.72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A14" sqref="A14:H14"/>
    </sheetView>
  </sheetViews>
  <sheetFormatPr defaultColWidth="9.140625" defaultRowHeight="12.75"/>
  <cols>
    <col min="1" max="1" width="9.140625" style="112" customWidth="1"/>
    <col min="2" max="2" width="7.7109375" style="112" customWidth="1"/>
    <col min="3" max="3" width="5.421875" style="112" customWidth="1"/>
    <col min="4" max="4" width="6.57421875" style="112" customWidth="1"/>
    <col min="5" max="5" width="8.7109375" style="112" customWidth="1"/>
    <col min="6" max="6" width="8.140625" style="112" customWidth="1"/>
    <col min="7" max="7" width="9.8515625" style="112" customWidth="1"/>
    <col min="8" max="8" width="4.57421875" style="112" hidden="1" customWidth="1"/>
    <col min="9" max="9" width="7.140625" style="112" customWidth="1"/>
    <col min="10" max="10" width="11.2812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97" t="s">
        <v>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80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114</v>
      </c>
      <c r="E4" s="113">
        <v>40179</v>
      </c>
      <c r="F4" s="114" t="s">
        <v>96</v>
      </c>
      <c r="G4" s="113">
        <v>40359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2.75">
      <c r="A5" s="299"/>
      <c r="B5" s="300"/>
      <c r="C5" s="300"/>
      <c r="D5" s="300"/>
      <c r="E5" s="300"/>
      <c r="F5" s="301"/>
      <c r="G5" s="301"/>
      <c r="H5" s="137"/>
      <c r="I5" s="137"/>
      <c r="J5" s="137"/>
      <c r="K5" s="137"/>
      <c r="L5" s="286"/>
      <c r="M5" s="287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76" s="117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21" t="s">
        <v>184</v>
      </c>
      <c r="J7" s="122" t="s">
        <v>138</v>
      </c>
      <c r="K7" s="122" t="s">
        <v>140</v>
      </c>
      <c r="L7" s="122" t="s">
        <v>141</v>
      </c>
      <c r="M7" s="122" t="s">
        <v>139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6">
        <v>1</v>
      </c>
      <c r="B8" s="296"/>
      <c r="C8" s="296"/>
      <c r="D8" s="296"/>
      <c r="E8" s="296"/>
      <c r="F8" s="296"/>
      <c r="G8" s="296"/>
      <c r="H8" s="296"/>
      <c r="I8" s="138">
        <v>2</v>
      </c>
      <c r="J8" s="124" t="s">
        <v>142</v>
      </c>
      <c r="K8" s="138"/>
      <c r="L8" s="124" t="s">
        <v>115</v>
      </c>
      <c r="M8" s="124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62" t="s">
        <v>86</v>
      </c>
      <c r="B9" s="263"/>
      <c r="C9" s="263"/>
      <c r="D9" s="263"/>
      <c r="E9" s="263"/>
      <c r="F9" s="263"/>
      <c r="G9" s="263"/>
      <c r="H9" s="263"/>
      <c r="I9" s="127">
        <v>117</v>
      </c>
      <c r="J9" s="139">
        <v>1088372400</v>
      </c>
      <c r="K9" s="139"/>
      <c r="L9" s="139"/>
      <c r="M9" s="139">
        <v>1088372400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62" t="s">
        <v>87</v>
      </c>
      <c r="B10" s="263"/>
      <c r="C10" s="263"/>
      <c r="D10" s="263"/>
      <c r="E10" s="263"/>
      <c r="F10" s="263"/>
      <c r="G10" s="263"/>
      <c r="H10" s="263"/>
      <c r="I10" s="127">
        <v>118</v>
      </c>
      <c r="J10" s="129"/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62" t="s">
        <v>88</v>
      </c>
      <c r="B11" s="263"/>
      <c r="C11" s="263"/>
      <c r="D11" s="263"/>
      <c r="E11" s="263"/>
      <c r="F11" s="263"/>
      <c r="G11" s="263"/>
      <c r="H11" s="263"/>
      <c r="I11" s="127">
        <v>119</v>
      </c>
      <c r="J11" s="129">
        <v>106979204</v>
      </c>
      <c r="K11" s="129"/>
      <c r="L11" s="129"/>
      <c r="M11" s="129">
        <v>106979204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62" t="s">
        <v>89</v>
      </c>
      <c r="B12" s="263"/>
      <c r="C12" s="263"/>
      <c r="D12" s="263"/>
      <c r="E12" s="263"/>
      <c r="F12" s="263"/>
      <c r="G12" s="263"/>
      <c r="H12" s="263"/>
      <c r="I12" s="127">
        <v>120</v>
      </c>
      <c r="J12" s="129">
        <v>131269353</v>
      </c>
      <c r="K12" s="129">
        <v>50024223</v>
      </c>
      <c r="L12" s="129"/>
      <c r="M12" s="129">
        <f>+J12+K12</f>
        <v>181293576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62" t="s">
        <v>90</v>
      </c>
      <c r="B13" s="263"/>
      <c r="C13" s="263"/>
      <c r="D13" s="263"/>
      <c r="E13" s="263"/>
      <c r="F13" s="263"/>
      <c r="G13" s="263"/>
      <c r="H13" s="263"/>
      <c r="I13" s="127">
        <v>121</v>
      </c>
      <c r="J13" s="129">
        <v>50024223</v>
      </c>
      <c r="K13" s="129"/>
      <c r="L13" s="129">
        <v>64893918</v>
      </c>
      <c r="M13" s="129">
        <f>+J13-L13</f>
        <v>-14869695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62" t="s">
        <v>91</v>
      </c>
      <c r="B14" s="263"/>
      <c r="C14" s="263"/>
      <c r="D14" s="263"/>
      <c r="E14" s="263"/>
      <c r="F14" s="263"/>
      <c r="G14" s="263"/>
      <c r="H14" s="263"/>
      <c r="I14" s="127">
        <v>122</v>
      </c>
      <c r="J14" s="129"/>
      <c r="K14" s="129"/>
      <c r="L14" s="129"/>
      <c r="M14" s="12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62" t="s">
        <v>92</v>
      </c>
      <c r="B15" s="263"/>
      <c r="C15" s="263"/>
      <c r="D15" s="263"/>
      <c r="E15" s="263"/>
      <c r="F15" s="263"/>
      <c r="G15" s="263"/>
      <c r="H15" s="263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62" t="s">
        <v>93</v>
      </c>
      <c r="B16" s="263"/>
      <c r="C16" s="263"/>
      <c r="D16" s="263"/>
      <c r="E16" s="263"/>
      <c r="F16" s="263"/>
      <c r="G16" s="263"/>
      <c r="H16" s="263"/>
      <c r="I16" s="127">
        <v>124</v>
      </c>
      <c r="J16" s="129">
        <v>5329701</v>
      </c>
      <c r="K16" s="129"/>
      <c r="L16" s="129"/>
      <c r="M16" s="129">
        <v>5329701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62" t="s">
        <v>94</v>
      </c>
      <c r="B17" s="263"/>
      <c r="C17" s="263"/>
      <c r="D17" s="263"/>
      <c r="E17" s="263"/>
      <c r="F17" s="263"/>
      <c r="G17" s="263"/>
      <c r="H17" s="263"/>
      <c r="I17" s="127">
        <v>125</v>
      </c>
      <c r="J17" s="129">
        <v>54869005</v>
      </c>
      <c r="K17" s="129"/>
      <c r="L17" s="129"/>
      <c r="M17" s="129">
        <v>54869005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62" t="s">
        <v>171</v>
      </c>
      <c r="B18" s="263"/>
      <c r="C18" s="263"/>
      <c r="D18" s="263"/>
      <c r="E18" s="263"/>
      <c r="F18" s="263"/>
      <c r="G18" s="263"/>
      <c r="H18" s="263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62" t="s">
        <v>172</v>
      </c>
      <c r="B19" s="263"/>
      <c r="C19" s="263"/>
      <c r="D19" s="263"/>
      <c r="E19" s="263"/>
      <c r="F19" s="263"/>
      <c r="G19" s="263"/>
      <c r="H19" s="263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62" t="s">
        <v>173</v>
      </c>
      <c r="B20" s="263"/>
      <c r="C20" s="263"/>
      <c r="D20" s="263"/>
      <c r="E20" s="263"/>
      <c r="F20" s="263"/>
      <c r="G20" s="263"/>
      <c r="H20" s="263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62" t="s">
        <v>174</v>
      </c>
      <c r="B21" s="263"/>
      <c r="C21" s="263"/>
      <c r="D21" s="263"/>
      <c r="E21" s="263"/>
      <c r="F21" s="263"/>
      <c r="G21" s="263"/>
      <c r="H21" s="263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62" t="s">
        <v>175</v>
      </c>
      <c r="B22" s="263"/>
      <c r="C22" s="263"/>
      <c r="D22" s="263"/>
      <c r="E22" s="263"/>
      <c r="F22" s="263"/>
      <c r="G22" s="263"/>
      <c r="H22" s="263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62" t="s">
        <v>176</v>
      </c>
      <c r="B23" s="263"/>
      <c r="C23" s="263"/>
      <c r="D23" s="263"/>
      <c r="E23" s="263"/>
      <c r="F23" s="263"/>
      <c r="G23" s="263"/>
      <c r="H23" s="263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66" t="s">
        <v>177</v>
      </c>
      <c r="B24" s="267"/>
      <c r="C24" s="267"/>
      <c r="D24" s="267"/>
      <c r="E24" s="267"/>
      <c r="F24" s="267"/>
      <c r="G24" s="267"/>
      <c r="H24" s="267"/>
      <c r="I24" s="127">
        <v>132</v>
      </c>
      <c r="J24" s="140">
        <f>SUM(J9:J23)</f>
        <v>1436843886</v>
      </c>
      <c r="K24" s="140">
        <v>50024223</v>
      </c>
      <c r="L24" s="140">
        <v>64893918</v>
      </c>
      <c r="M24" s="140">
        <f>+M9+M11+M12+M13+M16+M17</f>
        <v>1421974191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88" t="s">
        <v>178</v>
      </c>
      <c r="B26" s="289"/>
      <c r="C26" s="289"/>
      <c r="D26" s="289"/>
      <c r="E26" s="289"/>
      <c r="F26" s="289"/>
      <c r="G26" s="289"/>
      <c r="H26" s="289"/>
      <c r="I26" s="141">
        <v>133</v>
      </c>
      <c r="J26" s="146">
        <v>1415530088</v>
      </c>
      <c r="K26" s="141"/>
      <c r="L26" s="142"/>
      <c r="M26" s="142">
        <f>+M24-M27</f>
        <v>1400823852</v>
      </c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64" t="s">
        <v>179</v>
      </c>
      <c r="B27" s="265"/>
      <c r="C27" s="265"/>
      <c r="D27" s="265"/>
      <c r="E27" s="265"/>
      <c r="F27" s="265"/>
      <c r="G27" s="265"/>
      <c r="H27" s="265"/>
      <c r="I27" s="131">
        <v>134</v>
      </c>
      <c r="J27" s="147">
        <v>21313798</v>
      </c>
      <c r="K27" s="131"/>
      <c r="L27" s="133"/>
      <c r="M27" s="133">
        <v>21150339</v>
      </c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8" right="0.2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2" t="s">
        <v>169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3" t="s">
        <v>180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12.75" customHeight="1">
      <c r="A5" s="306"/>
      <c r="B5" s="307"/>
      <c r="C5" s="307"/>
      <c r="D5" s="307"/>
      <c r="E5" s="307"/>
      <c r="F5" s="307"/>
      <c r="G5" s="307"/>
      <c r="H5" s="307"/>
      <c r="I5" s="307"/>
      <c r="J5" s="308"/>
    </row>
    <row r="6" spans="1:10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</row>
    <row r="7" spans="1:10" ht="12.75" customHeight="1">
      <c r="A7" s="306"/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 customHeight="1">
      <c r="A8" s="306"/>
      <c r="B8" s="307"/>
      <c r="C8" s="307"/>
      <c r="D8" s="307"/>
      <c r="E8" s="307"/>
      <c r="F8" s="307"/>
      <c r="G8" s="307"/>
      <c r="H8" s="307"/>
      <c r="I8" s="307"/>
      <c r="J8" s="308"/>
    </row>
    <row r="9" spans="1:10" ht="12.75" customHeigh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ht="12.7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2.75" customHeight="1">
      <c r="A11" s="306"/>
      <c r="B11" s="307"/>
      <c r="C11" s="307"/>
      <c r="D11" s="307"/>
      <c r="E11" s="307"/>
      <c r="F11" s="307"/>
      <c r="G11" s="307"/>
      <c r="H11" s="307"/>
      <c r="I11" s="307"/>
      <c r="J11" s="308"/>
    </row>
    <row r="12" spans="1:10" ht="12.75" customHeight="1">
      <c r="A12" s="306"/>
      <c r="B12" s="307"/>
      <c r="C12" s="307"/>
      <c r="D12" s="307"/>
      <c r="E12" s="307"/>
      <c r="F12" s="307"/>
      <c r="G12" s="307"/>
      <c r="H12" s="307"/>
      <c r="I12" s="307"/>
      <c r="J12" s="308"/>
    </row>
    <row r="13" spans="1:10" ht="12.75" customHeight="1">
      <c r="A13" s="306"/>
      <c r="B13" s="307"/>
      <c r="C13" s="307"/>
      <c r="D13" s="307"/>
      <c r="E13" s="307"/>
      <c r="F13" s="307"/>
      <c r="G13" s="307"/>
      <c r="H13" s="307"/>
      <c r="I13" s="307"/>
      <c r="J13" s="308"/>
    </row>
    <row r="14" spans="1:10" ht="12.75" customHeight="1">
      <c r="A14" s="306"/>
      <c r="B14" s="307"/>
      <c r="C14" s="307"/>
      <c r="D14" s="307"/>
      <c r="E14" s="307"/>
      <c r="F14" s="307"/>
      <c r="G14" s="307"/>
      <c r="H14" s="307"/>
      <c r="I14" s="307"/>
      <c r="J14" s="308"/>
    </row>
    <row r="15" spans="1:10" ht="12.75" customHeight="1">
      <c r="A15" s="306"/>
      <c r="B15" s="307"/>
      <c r="C15" s="307"/>
      <c r="D15" s="307"/>
      <c r="E15" s="307"/>
      <c r="F15" s="307"/>
      <c r="G15" s="307"/>
      <c r="H15" s="307"/>
      <c r="I15" s="307"/>
      <c r="J15" s="308"/>
    </row>
    <row r="16" spans="1:10" ht="12.75" customHeight="1">
      <c r="A16" s="306"/>
      <c r="B16" s="307"/>
      <c r="C16" s="307"/>
      <c r="D16" s="307"/>
      <c r="E16" s="307"/>
      <c r="F16" s="307"/>
      <c r="G16" s="307"/>
      <c r="H16" s="307"/>
      <c r="I16" s="307"/>
      <c r="J16" s="308"/>
    </row>
    <row r="17" spans="1:10" ht="12.75" customHeight="1">
      <c r="A17" s="306"/>
      <c r="B17" s="307"/>
      <c r="C17" s="307"/>
      <c r="D17" s="307"/>
      <c r="E17" s="307"/>
      <c r="F17" s="307"/>
      <c r="G17" s="307"/>
      <c r="H17" s="307"/>
      <c r="I17" s="307"/>
      <c r="J17" s="308"/>
    </row>
    <row r="18" spans="1:10" ht="12.75" customHeight="1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8"/>
    </row>
    <row r="20" spans="1:10" ht="12.75" customHeight="1">
      <c r="A20" s="309"/>
      <c r="B20" s="310"/>
      <c r="C20" s="310"/>
      <c r="D20" s="310"/>
      <c r="E20" s="310"/>
      <c r="F20" s="310"/>
      <c r="G20" s="310"/>
      <c r="H20" s="310"/>
      <c r="I20" s="310"/>
      <c r="J20" s="311"/>
    </row>
    <row r="21" spans="1:10" ht="12.75">
      <c r="A21" s="312"/>
      <c r="B21" s="312"/>
      <c r="C21" s="312"/>
      <c r="D21" s="312"/>
      <c r="E21" s="312"/>
      <c r="F21" s="312"/>
      <c r="G21" s="312"/>
      <c r="H21" s="312"/>
      <c r="I21" s="312"/>
      <c r="J21" s="31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2010-08-10T06:56:44Z</cp:lastPrinted>
  <dcterms:created xsi:type="dcterms:W3CDTF">2009-04-09T07:10:35Z</dcterms:created>
  <dcterms:modified xsi:type="dcterms:W3CDTF">2010-08-10T07:45:25Z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