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'Bilješke'!$A$1:$J$46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<sst xmlns="http://schemas.openxmlformats.org/spreadsheetml/2006/main" count="426" uniqueCount="369">
  <si>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</si>
  <si>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</si>
  <si>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</si>
  <si>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</si>
  <si>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</si>
  <si>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</si>
  <si>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</si>
  <si>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</si>
  <si>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</si>
  <si>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</si>
  <si>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</si>
  <si>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</si>
  <si>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</si>
  <si>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</si>
  <si>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</si>
  <si>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</si>
  <si>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</si>
  <si>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</si>
  <si>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</si>
  <si>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</si>
  <si>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</si>
  <si>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</si>
  <si>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</si>
  <si>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</si>
  <si>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</si>
  <si>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</si>
  <si>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</si>
  <si>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</si>
  <si>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</si>
  <si>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</si>
  <si>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</si>
  <si>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</si>
  <si>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</si>
  <si>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</si>
  <si>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</si>
  <si>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</si>
  <si>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</si>
  <si>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</si>
  <si>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</si>
  <si>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</si>
  <si>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</si>
  <si>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</si>
  <si>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</si>
  <si>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</si>
  <si>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</si>
  <si>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</si>
  <si>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</si>
  <si>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</si>
  <si>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</si>
  <si>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</si>
  <si>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</si>
  <si>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</si>
  <si>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</si>
  <si>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</si>
  <si>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</si>
  <si>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</si>
  <si>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</si>
  <si>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</si>
  <si>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</si>
  <si>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</si>
  <si>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</si>
  <si>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</si>
  <si>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</si>
  <si>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</si>
  <si>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</si>
  <si>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</si>
  <si>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</si>
  <si>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</si>
  <si>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</si>
  <si>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</si>
  <si>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</si>
  <si>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</si>
  <si>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</si>
  <si>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</si>
  <si>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</si>
  <si>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</si>
  <si>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</si>
  <si>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</si>
  <si>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</si>
  <si>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</si>
  <si>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</si>
  <si>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</si>
  <si>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</si>
  <si>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</si>
  <si>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</si>
  <si>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</si>
  <si>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</si>
  <si>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</si>
  <si>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</si>
  <si>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</si>
  <si>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</si>
  <si>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</si>
  <si>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</si>
  <si>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</si>
  <si>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</si>
  <si>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</si>
  <si>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</si>
  <si>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</si>
  <si>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</si>
  <si>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</si>
  <si>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</si>
  <si>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</si>
  <si>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</si>
  <si>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</si>
  <si>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</si>
  <si>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</si>
  <si>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</si>
  <si>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</si>
  <si>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</si>
  <si>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</si>
  <si>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</si>
  <si>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</si>
  <si>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</si>
  <si>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</si>
  <si>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</si>
  <si>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</si>
  <si>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</si>
  <si>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</si>
  <si>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</si>
  <si>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</si>
  <si>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</si>
  <si>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</si>
  <si>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</si>
  <si>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</si>
  <si>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</si>
  <si>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</si>
  <si>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</si>
  <si>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</si>
  <si>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</si>
  <si>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</si>
  <si>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</si>
  <si>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</si>
  <si>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</si>
  <si>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</si>
  <si>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</si>
  <si>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</si>
  <si>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</si>
  <si>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</si>
  <si>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</si>
  <si>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</si>
  <si>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</si>
  <si>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</si>
  <si>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</si>
  <si>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</si>
  <si>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</si>
  <si>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</si>
  <si>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</si>
  <si>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</si>
  <si>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</si>
  <si>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</si>
  <si>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</si>
  <si>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</si>
  <si>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</si>
  <si>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</si>
  <si>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</si>
  <si>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</si>
  <si>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</si>
  <si>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</si>
  <si>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</si>
  <si>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</si>
  <si>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</si>
  <si>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</si>
  <si>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</si>
  <si>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</si>
  <si>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</si>
  <si>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</si>
  <si>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</si>
  <si>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</si>
  <si>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</si>
  <si>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</si>
  <si>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</si>
  <si>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</si>
  <si>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</si>
  <si>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</si>
  <si>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</si>
  <si>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</si>
  <si>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</si>
  <si>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</si>
  <si>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</si>
  <si>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</si>
  <si>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</si>
  <si>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</si>
  <si>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</si>
  <si>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</si>
  <si>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</si>
  <si>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</si>
  <si>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</si>
  <si>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</si>
  <si>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</si>
  <si>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</si>
  <si>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</si>
  <si>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</si>
  <si>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</si>
  <si>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</si>
  <si>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</si>
  <si>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</si>
  <si>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</si>
  <si>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</si>
  <si>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</si>
  <si>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</si>
  <si>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</si>
  <si>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</si>
  <si>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</si>
  <si>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</si>
  <si>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</si>
  <si>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</si>
  <si>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</si>
  <si>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</si>
  <si>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</si>
  <si>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</si>
  <si>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</si>
  <si>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</si>
  <si>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</si>
  <si>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</si>
  <si>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</si>
  <si>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</si>
  <si>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</si>
  <si>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</si>
  <si>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</si>
  <si>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</si>
  <si>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</si>
  <si>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</si>
  <si>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</si>
  <si>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</si>
  <si>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</si>
  <si>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</si>
  <si>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</si>
  <si>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</si>
  <si>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</si>
  <si>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</si>
  <si>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</si>
  <si>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</si>
  <si>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</si>
  <si>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</si>
  <si>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</si>
  <si>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</si>
  <si>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</si>
  <si>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</si>
  <si>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</si>
  <si>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</si>
  <si>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</si>
  <si>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</si>
  <si>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</si>
  <si>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</si>
  <si>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</si>
  <si>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</si>
  <si>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</si>
  <si>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</si>
  <si>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</si>
  <si>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</si>
  <si>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</si>
  <si>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</si>
  <si>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</si>
  <si>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</si>
  <si>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</si>
  <si>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</si>
  <si>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</si>
  <si>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</si>
  <si>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</si>
  <si>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</si>
  <si>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</si>
  <si>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</si>
  <si>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</si>
  <si>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</si>
  <si>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</si>
  <si>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</si>
  <si>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</si>
  <si>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</si>
  <si>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</si>
  <si>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</si>
  <si>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</si>
  <si>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</si>
  <si>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</si>
  <si>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</si>
  <si>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</si>
  <si>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</si>
  <si>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</si>
  <si>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</si>
  <si>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</si>
  <si>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</si>
  <si>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</si>
  <si>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</si>
  <si>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</si>
  <si>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</si>
  <si>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</si>
  <si>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</si>
  <si>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</si>
  <si>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</si>
  <si>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</si>
  <si>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</si>
  <si>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</si>
  <si>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</si>
  <si>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</si>
  <si>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</si>
  <si>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</si>
  <si>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</si>
  <si>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</si>
  <si>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</si>
  <si>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</si>
  <si>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</si>
  <si>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</si>
  <si>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</si>
  <si>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</si>
  <si>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</si>
  <si>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</si>
  <si>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</si>
  <si>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</si>
  <si>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</si>
  <si>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</si>
  <si>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</si>
  <si>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</si>
  <si>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</si>
  <si>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</si>
  <si>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</si>
  <si>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</si>
  <si>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</si>
  <si>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</si>
  <si>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</si>
  <si>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</si>
  <si>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</si>
  <si>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</si>
  <si>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</si>
  <si>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</si>
  <si>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30.09.2011.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</si>
  <si>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</si>
  <si>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</si>
  <si>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</si>
  <si>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</si>
  <si>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</si>
  <si>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</si>
  <si>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</si>
  <si>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</si>
  <si>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</si>
  <si>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</si>
  <si>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</si>
  <si>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Brnčić Snježana</t>
  </si>
  <si>
    <t>051650364</t>
  </si>
  <si>
    <t>051650359</t>
  </si>
  <si>
    <t>Ravnić Dora</t>
  </si>
  <si>
    <t>Obveznik: PREHRAMBENO INDUSTRIJSKI KOMBINAT d.d.</t>
  </si>
  <si>
    <t>stanje na dan 30.09.2011.</t>
  </si>
  <si>
    <t>u razdoblju 01.01.2011. do 30.09.2011.</t>
  </si>
  <si>
    <t>1. Podjela dionica</t>
  </si>
  <si>
    <t>Nema.</t>
  </si>
  <si>
    <t>2. Zarada po dionici</t>
  </si>
  <si>
    <t>Zarada po dionici manja je u odnosu na isto razdoblje prethodne godine.</t>
  </si>
  <si>
    <t>3.Promjena vlasničke strukture</t>
  </si>
  <si>
    <t>U tekućem razdoblju nije bilo značajnije promjene vlasničke strukture.</t>
  </si>
  <si>
    <t>4. Pripajanja i spajanja</t>
  </si>
  <si>
    <t>5. Neizvjesnost (opis slučajeva kod kojih postoji neizvjesnost naplate prihoda ili mogućih budućih</t>
  </si>
  <si>
    <t>troškova</t>
  </si>
  <si>
    <t>Neizvjesnost naplate postoji od tvrtki nad kojima je otvoren stečajni postupak, te utuženih potraživanja.</t>
  </si>
  <si>
    <t>6. Rezultati poslovanja</t>
  </si>
  <si>
    <t>Rezultati poslovanja su ispod planiranih.</t>
  </si>
  <si>
    <t>7. Prihodi po djelatnostima/segmentima</t>
  </si>
  <si>
    <t>Prihodi od prodaje su veći u odnus na prethodnu godinu</t>
  </si>
  <si>
    <t>8. Opis proizvoda ili usluga</t>
  </si>
  <si>
    <t>Proizvodnja kruha i ostalih pekarskih proizvoda, slastica, mlijeka i mlječnih proizvoda, tjestenine i</t>
  </si>
  <si>
    <t>maloprodaja</t>
  </si>
  <si>
    <t>9. Operativni i ostali troškovi</t>
  </si>
  <si>
    <t>Operativni troškovi u odnosu na ostvarene prihode su povećani u odnosu na prošlogodišnje.</t>
  </si>
  <si>
    <t>10. Dobit ili gubitak</t>
  </si>
  <si>
    <t>Ostvarena dobit je manja u odnosu na isto razdoblje prethodne godine.</t>
  </si>
  <si>
    <t>11. Likvidnost</t>
  </si>
  <si>
    <t>U promatranom razdoblju problem održavanja je i dalje prisutan zbog otežane naplate od kupaca.</t>
  </si>
  <si>
    <t>12. Promjene računovodstvenih politika</t>
  </si>
  <si>
    <t>13. Pravna pitanja</t>
  </si>
  <si>
    <t>Vode se sudski sporovi zbog nenaplaćenih potraživanja od kupaca.</t>
  </si>
  <si>
    <t>14. Ostale napomene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</si>
</sst>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9" fillId="0" borderId="0" xfId="15" applyFill="1">
      <alignment vertical="top"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9" fillId="0" borderId="0" xfId="15" applyFont="1" applyFill="1" applyAlignment="1">
      <alignment/>
      <protection/>
    </xf>
    <xf numFmtId="0" fontId="15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Fill="1" applyAlignment="1">
      <alignment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4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248</v>
      </c>
      <c r="B1" s="163"/>
      <c r="C1" s="163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21" t="s">
        <v>322</v>
      </c>
      <c r="F2" s="12"/>
      <c r="G2" s="13" t="s">
        <v>250</v>
      </c>
      <c r="H2" s="121" t="s">
        <v>323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3" t="s">
        <v>316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9"/>
      <c r="B5" s="17"/>
      <c r="C5" s="17"/>
      <c r="D5" s="17"/>
      <c r="E5" s="18"/>
      <c r="F5" s="90"/>
      <c r="G5" s="19"/>
      <c r="H5" s="20"/>
      <c r="I5" s="91"/>
      <c r="J5" s="10"/>
      <c r="K5" s="10"/>
      <c r="L5" s="10"/>
    </row>
    <row r="6" spans="1:12" ht="12.75">
      <c r="A6" s="175" t="s">
        <v>251</v>
      </c>
      <c r="B6" s="176"/>
      <c r="C6" s="184" t="s">
        <v>324</v>
      </c>
      <c r="D6" s="185"/>
      <c r="E6" s="30"/>
      <c r="F6" s="30"/>
      <c r="G6" s="30"/>
      <c r="H6" s="30"/>
      <c r="I6" s="92"/>
      <c r="J6" s="10"/>
      <c r="K6" s="10"/>
      <c r="L6" s="10"/>
    </row>
    <row r="7" spans="1:12" ht="12.75">
      <c r="A7" s="93"/>
      <c r="B7" s="23"/>
      <c r="C7" s="16"/>
      <c r="D7" s="16"/>
      <c r="E7" s="30"/>
      <c r="F7" s="30"/>
      <c r="G7" s="30"/>
      <c r="H7" s="30"/>
      <c r="I7" s="92"/>
      <c r="J7" s="10"/>
      <c r="K7" s="10"/>
      <c r="L7" s="10"/>
    </row>
    <row r="8" spans="1:12" ht="12.75">
      <c r="A8" s="196" t="s">
        <v>252</v>
      </c>
      <c r="B8" s="197"/>
      <c r="C8" s="184" t="s">
        <v>325</v>
      </c>
      <c r="D8" s="185"/>
      <c r="E8" s="30"/>
      <c r="F8" s="30"/>
      <c r="G8" s="30"/>
      <c r="H8" s="30"/>
      <c r="I8" s="94"/>
      <c r="J8" s="10"/>
      <c r="K8" s="10"/>
      <c r="L8" s="10"/>
    </row>
    <row r="9" spans="1:12" ht="12.75">
      <c r="A9" s="95"/>
      <c r="B9" s="49"/>
      <c r="C9" s="21"/>
      <c r="D9" s="27"/>
      <c r="E9" s="16"/>
      <c r="F9" s="16"/>
      <c r="G9" s="16"/>
      <c r="H9" s="16"/>
      <c r="I9" s="94"/>
      <c r="J9" s="10"/>
      <c r="K9" s="10"/>
      <c r="L9" s="10"/>
    </row>
    <row r="10" spans="1:12" ht="12.75">
      <c r="A10" s="170" t="s">
        <v>253</v>
      </c>
      <c r="B10" s="188"/>
      <c r="C10" s="184" t="s">
        <v>326</v>
      </c>
      <c r="D10" s="185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5" t="s">
        <v>254</v>
      </c>
      <c r="B12" s="176"/>
      <c r="C12" s="181" t="s">
        <v>327</v>
      </c>
      <c r="D12" s="133"/>
      <c r="E12" s="133"/>
      <c r="F12" s="133"/>
      <c r="G12" s="133"/>
      <c r="H12" s="133"/>
      <c r="I12" s="178"/>
      <c r="J12" s="10"/>
      <c r="K12" s="10"/>
      <c r="L12" s="10"/>
    </row>
    <row r="13" spans="1:12" ht="12.75">
      <c r="A13" s="93"/>
      <c r="B13" s="23"/>
      <c r="C13" s="22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5" t="s">
        <v>255</v>
      </c>
      <c r="B14" s="176"/>
      <c r="C14" s="134">
        <v>51000</v>
      </c>
      <c r="D14" s="135"/>
      <c r="E14" s="16"/>
      <c r="F14" s="181" t="s">
        <v>328</v>
      </c>
      <c r="G14" s="133"/>
      <c r="H14" s="133"/>
      <c r="I14" s="178"/>
      <c r="J14" s="10"/>
      <c r="K14" s="10"/>
      <c r="L14" s="10"/>
    </row>
    <row r="15" spans="1:12" ht="12.75">
      <c r="A15" s="93"/>
      <c r="B15" s="23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5" t="s">
        <v>256</v>
      </c>
      <c r="B16" s="176"/>
      <c r="C16" s="181" t="s">
        <v>329</v>
      </c>
      <c r="D16" s="133"/>
      <c r="E16" s="133"/>
      <c r="F16" s="133"/>
      <c r="G16" s="133"/>
      <c r="H16" s="133"/>
      <c r="I16" s="178"/>
      <c r="J16" s="10"/>
      <c r="K16" s="10"/>
      <c r="L16" s="10"/>
    </row>
    <row r="17" spans="1:12" ht="12.75">
      <c r="A17" s="93"/>
      <c r="B17" s="23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5" t="s">
        <v>257</v>
      </c>
      <c r="B18" s="176"/>
      <c r="C18" s="140" t="s">
        <v>330</v>
      </c>
      <c r="D18" s="130"/>
      <c r="E18" s="130"/>
      <c r="F18" s="130"/>
      <c r="G18" s="130"/>
      <c r="H18" s="130"/>
      <c r="I18" s="131"/>
      <c r="J18" s="10"/>
      <c r="K18" s="10"/>
      <c r="L18" s="10"/>
    </row>
    <row r="19" spans="1:12" ht="12.75">
      <c r="A19" s="93"/>
      <c r="B19" s="23"/>
      <c r="C19" s="22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5" t="s">
        <v>258</v>
      </c>
      <c r="B20" s="176"/>
      <c r="C20" s="140" t="s">
        <v>331</v>
      </c>
      <c r="D20" s="130"/>
      <c r="E20" s="130"/>
      <c r="F20" s="130"/>
      <c r="G20" s="130"/>
      <c r="H20" s="130"/>
      <c r="I20" s="131"/>
      <c r="J20" s="10"/>
      <c r="K20" s="10"/>
      <c r="L20" s="10"/>
    </row>
    <row r="21" spans="1:12" ht="12.75">
      <c r="A21" s="93"/>
      <c r="B21" s="23"/>
      <c r="C21" s="22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5" t="s">
        <v>259</v>
      </c>
      <c r="B22" s="176"/>
      <c r="C22" s="122">
        <v>373</v>
      </c>
      <c r="D22" s="181" t="s">
        <v>328</v>
      </c>
      <c r="E22" s="137"/>
      <c r="F22" s="138"/>
      <c r="G22" s="175"/>
      <c r="H22" s="132"/>
      <c r="I22" s="96"/>
      <c r="J22" s="10"/>
      <c r="K22" s="10"/>
      <c r="L22" s="10"/>
    </row>
    <row r="23" spans="1:12" ht="12.75">
      <c r="A23" s="93"/>
      <c r="B23" s="23"/>
      <c r="C23" s="16"/>
      <c r="D23" s="25"/>
      <c r="E23" s="25"/>
      <c r="F23" s="25"/>
      <c r="G23" s="25"/>
      <c r="H23" s="16"/>
      <c r="I23" s="94"/>
      <c r="J23" s="10"/>
      <c r="K23" s="10"/>
      <c r="L23" s="10"/>
    </row>
    <row r="24" spans="1:12" ht="12.75">
      <c r="A24" s="175" t="s">
        <v>260</v>
      </c>
      <c r="B24" s="176"/>
      <c r="C24" s="122">
        <v>8</v>
      </c>
      <c r="D24" s="181" t="s">
        <v>332</v>
      </c>
      <c r="E24" s="137"/>
      <c r="F24" s="137"/>
      <c r="G24" s="138"/>
      <c r="H24" s="50" t="s">
        <v>261</v>
      </c>
      <c r="I24" s="123">
        <v>473</v>
      </c>
      <c r="J24" s="10"/>
      <c r="K24" s="10"/>
      <c r="L24" s="10"/>
    </row>
    <row r="25" spans="1:12" ht="12.75">
      <c r="A25" s="93"/>
      <c r="B25" s="23"/>
      <c r="C25" s="16"/>
      <c r="D25" s="25"/>
      <c r="E25" s="25"/>
      <c r="F25" s="25"/>
      <c r="G25" s="23"/>
      <c r="H25" s="23" t="s">
        <v>317</v>
      </c>
      <c r="I25" s="97"/>
      <c r="J25" s="10"/>
      <c r="K25" s="10"/>
      <c r="L25" s="10"/>
    </row>
    <row r="26" spans="1:12" ht="12.75">
      <c r="A26" s="175" t="s">
        <v>262</v>
      </c>
      <c r="B26" s="176"/>
      <c r="C26" s="124" t="s">
        <v>333</v>
      </c>
      <c r="D26" s="26"/>
      <c r="E26" s="98"/>
      <c r="F26" s="99"/>
      <c r="G26" s="139" t="s">
        <v>263</v>
      </c>
      <c r="H26" s="176"/>
      <c r="I26" s="125" t="s">
        <v>334</v>
      </c>
      <c r="J26" s="10"/>
      <c r="K26" s="10"/>
      <c r="L26" s="10"/>
    </row>
    <row r="27" spans="1:12" ht="12.75">
      <c r="A27" s="93"/>
      <c r="B27" s="23"/>
      <c r="C27" s="16"/>
      <c r="D27" s="99"/>
      <c r="E27" s="99"/>
      <c r="F27" s="99"/>
      <c r="G27" s="99"/>
      <c r="H27" s="16"/>
      <c r="I27" s="100"/>
      <c r="J27" s="10"/>
      <c r="K27" s="10"/>
      <c r="L27" s="10"/>
    </row>
    <row r="28" spans="1:12" ht="12.75">
      <c r="A28" s="143" t="s">
        <v>264</v>
      </c>
      <c r="B28" s="144"/>
      <c r="C28" s="145"/>
      <c r="D28" s="145"/>
      <c r="E28" s="146" t="s">
        <v>265</v>
      </c>
      <c r="F28" s="141"/>
      <c r="G28" s="141"/>
      <c r="H28" s="142" t="s">
        <v>266</v>
      </c>
      <c r="I28" s="136"/>
      <c r="J28" s="10"/>
      <c r="K28" s="10"/>
      <c r="L28" s="10"/>
    </row>
    <row r="29" spans="1:12" ht="12.75">
      <c r="A29" s="101"/>
      <c r="B29" s="98"/>
      <c r="C29" s="98"/>
      <c r="D29" s="27"/>
      <c r="E29" s="16"/>
      <c r="F29" s="16"/>
      <c r="G29" s="16"/>
      <c r="H29" s="28"/>
      <c r="I29" s="100"/>
      <c r="J29" s="10"/>
      <c r="K29" s="10"/>
      <c r="L29" s="10"/>
    </row>
    <row r="30" spans="1:12" ht="12.75">
      <c r="A30" s="153"/>
      <c r="B30" s="186"/>
      <c r="C30" s="186"/>
      <c r="D30" s="187"/>
      <c r="E30" s="153"/>
      <c r="F30" s="186"/>
      <c r="G30" s="186"/>
      <c r="H30" s="184"/>
      <c r="I30" s="185"/>
      <c r="J30" s="10"/>
      <c r="K30" s="10"/>
      <c r="L30" s="10"/>
    </row>
    <row r="31" spans="1:12" ht="12.75">
      <c r="A31" s="93"/>
      <c r="B31" s="23"/>
      <c r="C31" s="22"/>
      <c r="D31" s="154"/>
      <c r="E31" s="154"/>
      <c r="F31" s="154"/>
      <c r="G31" s="155"/>
      <c r="H31" s="16"/>
      <c r="I31" s="102"/>
      <c r="J31" s="10"/>
      <c r="K31" s="10"/>
      <c r="L31" s="10"/>
    </row>
    <row r="32" spans="1:12" ht="12.75">
      <c r="A32" s="153"/>
      <c r="B32" s="186"/>
      <c r="C32" s="186"/>
      <c r="D32" s="187"/>
      <c r="E32" s="153"/>
      <c r="F32" s="186"/>
      <c r="G32" s="186"/>
      <c r="H32" s="184"/>
      <c r="I32" s="185"/>
      <c r="J32" s="10"/>
      <c r="K32" s="10"/>
      <c r="L32" s="10"/>
    </row>
    <row r="33" spans="1:12" ht="12.75">
      <c r="A33" s="93"/>
      <c r="B33" s="23"/>
      <c r="C33" s="22"/>
      <c r="D33" s="29"/>
      <c r="E33" s="29"/>
      <c r="F33" s="29"/>
      <c r="G33" s="30"/>
      <c r="H33" s="16"/>
      <c r="I33" s="103"/>
      <c r="J33" s="10"/>
      <c r="K33" s="10"/>
      <c r="L33" s="10"/>
    </row>
    <row r="34" spans="1:12" ht="12.75">
      <c r="A34" s="153"/>
      <c r="B34" s="186"/>
      <c r="C34" s="186"/>
      <c r="D34" s="187"/>
      <c r="E34" s="153"/>
      <c r="F34" s="186"/>
      <c r="G34" s="186"/>
      <c r="H34" s="184"/>
      <c r="I34" s="185"/>
      <c r="J34" s="10"/>
      <c r="K34" s="10"/>
      <c r="L34" s="10"/>
    </row>
    <row r="35" spans="1:12" ht="12.75">
      <c r="A35" s="93"/>
      <c r="B35" s="23"/>
      <c r="C35" s="22"/>
      <c r="D35" s="29"/>
      <c r="E35" s="29"/>
      <c r="F35" s="29"/>
      <c r="G35" s="30"/>
      <c r="H35" s="16"/>
      <c r="I35" s="103"/>
      <c r="J35" s="10"/>
      <c r="K35" s="10"/>
      <c r="L35" s="10"/>
    </row>
    <row r="36" spans="1:12" ht="12.75">
      <c r="A36" s="153"/>
      <c r="B36" s="186"/>
      <c r="C36" s="186"/>
      <c r="D36" s="187"/>
      <c r="E36" s="153"/>
      <c r="F36" s="186"/>
      <c r="G36" s="186"/>
      <c r="H36" s="184"/>
      <c r="I36" s="185"/>
      <c r="J36" s="10"/>
      <c r="K36" s="10"/>
      <c r="L36" s="10"/>
    </row>
    <row r="37" spans="1:12" ht="12.75">
      <c r="A37" s="104"/>
      <c r="B37" s="31"/>
      <c r="C37" s="150"/>
      <c r="D37" s="151"/>
      <c r="E37" s="16"/>
      <c r="F37" s="150"/>
      <c r="G37" s="151"/>
      <c r="H37" s="16"/>
      <c r="I37" s="94"/>
      <c r="J37" s="10"/>
      <c r="K37" s="10"/>
      <c r="L37" s="10"/>
    </row>
    <row r="38" spans="1:12" ht="12.75">
      <c r="A38" s="153"/>
      <c r="B38" s="186"/>
      <c r="C38" s="186"/>
      <c r="D38" s="187"/>
      <c r="E38" s="153"/>
      <c r="F38" s="186"/>
      <c r="G38" s="186"/>
      <c r="H38" s="184"/>
      <c r="I38" s="185"/>
      <c r="J38" s="10"/>
      <c r="K38" s="10"/>
      <c r="L38" s="10"/>
    </row>
    <row r="39" spans="1:12" ht="12.75">
      <c r="A39" s="104"/>
      <c r="B39" s="31"/>
      <c r="C39" s="32"/>
      <c r="D39" s="33"/>
      <c r="E39" s="16"/>
      <c r="F39" s="32"/>
      <c r="G39" s="33"/>
      <c r="H39" s="16"/>
      <c r="I39" s="94"/>
      <c r="J39" s="10"/>
      <c r="K39" s="10"/>
      <c r="L39" s="10"/>
    </row>
    <row r="40" spans="1:12" ht="12.75">
      <c r="A40" s="153"/>
      <c r="B40" s="186"/>
      <c r="C40" s="186"/>
      <c r="D40" s="187"/>
      <c r="E40" s="153"/>
      <c r="F40" s="186"/>
      <c r="G40" s="186"/>
      <c r="H40" s="184"/>
      <c r="I40" s="185"/>
      <c r="J40" s="10"/>
      <c r="K40" s="10"/>
      <c r="L40" s="10"/>
    </row>
    <row r="41" spans="1:12" ht="12.75">
      <c r="A41" s="126"/>
      <c r="B41" s="34"/>
      <c r="C41" s="34"/>
      <c r="D41" s="34"/>
      <c r="E41" s="24"/>
      <c r="F41" s="127"/>
      <c r="G41" s="127"/>
      <c r="H41" s="128"/>
      <c r="I41" s="105"/>
      <c r="J41" s="10"/>
      <c r="K41" s="10"/>
      <c r="L41" s="10"/>
    </row>
    <row r="42" spans="1:12" ht="12.75">
      <c r="A42" s="104"/>
      <c r="B42" s="31"/>
      <c r="C42" s="32"/>
      <c r="D42" s="33"/>
      <c r="E42" s="16"/>
      <c r="F42" s="32"/>
      <c r="G42" s="33"/>
      <c r="H42" s="16"/>
      <c r="I42" s="94"/>
      <c r="J42" s="10"/>
      <c r="K42" s="10"/>
      <c r="L42" s="10"/>
    </row>
    <row r="43" spans="1:12" ht="12.75">
      <c r="A43" s="106"/>
      <c r="B43" s="35"/>
      <c r="C43" s="35"/>
      <c r="D43" s="21"/>
      <c r="E43" s="21"/>
      <c r="F43" s="35"/>
      <c r="G43" s="21"/>
      <c r="H43" s="21"/>
      <c r="I43" s="107"/>
      <c r="J43" s="10"/>
      <c r="K43" s="10"/>
      <c r="L43" s="10"/>
    </row>
    <row r="44" spans="1:12" ht="12.75">
      <c r="A44" s="170" t="s">
        <v>267</v>
      </c>
      <c r="B44" s="171"/>
      <c r="C44" s="184"/>
      <c r="D44" s="185"/>
      <c r="E44" s="27"/>
      <c r="F44" s="181"/>
      <c r="G44" s="186"/>
      <c r="H44" s="186"/>
      <c r="I44" s="187"/>
      <c r="J44" s="10"/>
      <c r="K44" s="10"/>
      <c r="L44" s="10"/>
    </row>
    <row r="45" spans="1:12" ht="12.75">
      <c r="A45" s="104"/>
      <c r="B45" s="31"/>
      <c r="C45" s="150"/>
      <c r="D45" s="151"/>
      <c r="E45" s="16"/>
      <c r="F45" s="150"/>
      <c r="G45" s="152"/>
      <c r="H45" s="36"/>
      <c r="I45" s="108"/>
      <c r="J45" s="10"/>
      <c r="K45" s="10"/>
      <c r="L45" s="10"/>
    </row>
    <row r="46" spans="1:12" ht="12.75">
      <c r="A46" s="170" t="s">
        <v>268</v>
      </c>
      <c r="B46" s="171"/>
      <c r="C46" s="181" t="s">
        <v>335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 ht="12.75">
      <c r="A47" s="93"/>
      <c r="B47" s="23"/>
      <c r="C47" s="22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70" t="s">
        <v>270</v>
      </c>
      <c r="B48" s="171"/>
      <c r="C48" s="177" t="s">
        <v>336</v>
      </c>
      <c r="D48" s="173"/>
      <c r="E48" s="174"/>
      <c r="F48" s="16"/>
      <c r="G48" s="50" t="s">
        <v>271</v>
      </c>
      <c r="H48" s="177" t="s">
        <v>337</v>
      </c>
      <c r="I48" s="174"/>
      <c r="J48" s="10"/>
      <c r="K48" s="10"/>
      <c r="L48" s="10"/>
    </row>
    <row r="49" spans="1:12" ht="12.75">
      <c r="A49" s="93"/>
      <c r="B49" s="23"/>
      <c r="C49" s="22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70" t="s">
        <v>257</v>
      </c>
      <c r="B50" s="171"/>
      <c r="C50" s="172" t="s">
        <v>330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3"/>
      <c r="B51" s="23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5" t="s">
        <v>272</v>
      </c>
      <c r="B52" s="176"/>
      <c r="C52" s="177" t="s">
        <v>338</v>
      </c>
      <c r="D52" s="173"/>
      <c r="E52" s="173"/>
      <c r="F52" s="173"/>
      <c r="G52" s="173"/>
      <c r="H52" s="173"/>
      <c r="I52" s="178"/>
      <c r="J52" s="10"/>
      <c r="K52" s="10"/>
      <c r="L52" s="10"/>
    </row>
    <row r="53" spans="1:12" ht="12.75">
      <c r="A53" s="109"/>
      <c r="B53" s="21"/>
      <c r="C53" s="164" t="s">
        <v>273</v>
      </c>
      <c r="D53" s="164"/>
      <c r="E53" s="164"/>
      <c r="F53" s="164"/>
      <c r="G53" s="164"/>
      <c r="H53" s="164"/>
      <c r="I53" s="110"/>
      <c r="J53" s="10"/>
      <c r="K53" s="10"/>
      <c r="L53" s="10"/>
    </row>
    <row r="54" spans="1:12" ht="12.75">
      <c r="A54" s="109"/>
      <c r="B54" s="21"/>
      <c r="C54" s="37"/>
      <c r="D54" s="37"/>
      <c r="E54" s="37"/>
      <c r="F54" s="37"/>
      <c r="G54" s="37"/>
      <c r="H54" s="37"/>
      <c r="I54" s="110"/>
      <c r="J54" s="10"/>
      <c r="K54" s="10"/>
      <c r="L54" s="10"/>
    </row>
    <row r="55" spans="1:12" ht="12.75">
      <c r="A55" s="109"/>
      <c r="B55" s="179" t="s">
        <v>274</v>
      </c>
      <c r="C55" s="180"/>
      <c r="D55" s="180"/>
      <c r="E55" s="180"/>
      <c r="F55" s="48"/>
      <c r="G55" s="48"/>
      <c r="H55" s="48"/>
      <c r="I55" s="111"/>
      <c r="J55" s="10"/>
      <c r="K55" s="10"/>
      <c r="L55" s="10"/>
    </row>
    <row r="56" spans="1:12" ht="12.75">
      <c r="A56" s="109"/>
      <c r="B56" s="159" t="s">
        <v>306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09"/>
      <c r="B57" s="159" t="s">
        <v>307</v>
      </c>
      <c r="C57" s="160"/>
      <c r="D57" s="160"/>
      <c r="E57" s="160"/>
      <c r="F57" s="160"/>
      <c r="G57" s="160"/>
      <c r="H57" s="160"/>
      <c r="I57" s="111"/>
      <c r="J57" s="10"/>
      <c r="K57" s="10"/>
      <c r="L57" s="10"/>
    </row>
    <row r="58" spans="1:12" ht="12.75">
      <c r="A58" s="109"/>
      <c r="B58" s="159" t="s">
        <v>308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 ht="12.75">
      <c r="A59" s="109"/>
      <c r="B59" s="159" t="s">
        <v>309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0"/>
      <c r="K60" s="10"/>
      <c r="L60" s="10"/>
    </row>
    <row r="61" spans="1:12" ht="13.5" thickBot="1">
      <c r="A61" s="115" t="s">
        <v>275</v>
      </c>
      <c r="B61" s="16"/>
      <c r="C61" s="16"/>
      <c r="D61" s="16"/>
      <c r="E61" s="16"/>
      <c r="F61" s="16"/>
      <c r="G61" s="38"/>
      <c r="H61" s="39"/>
      <c r="I61" s="116"/>
      <c r="J61" s="10"/>
      <c r="K61" s="10"/>
      <c r="L61" s="10"/>
    </row>
    <row r="62" spans="1:12" ht="12.75">
      <c r="A62" s="89"/>
      <c r="B62" s="16"/>
      <c r="C62" s="16"/>
      <c r="D62" s="16"/>
      <c r="E62" s="21" t="s">
        <v>276</v>
      </c>
      <c r="F62" s="98"/>
      <c r="G62" s="165" t="s">
        <v>277</v>
      </c>
      <c r="H62" s="166"/>
      <c r="I62" s="167"/>
      <c r="J62" s="10"/>
      <c r="K62" s="10"/>
      <c r="L62" s="10"/>
    </row>
    <row r="63" spans="1:12" ht="12.75">
      <c r="A63" s="117"/>
      <c r="B63" s="118"/>
      <c r="C63" s="119"/>
      <c r="D63" s="119"/>
      <c r="E63" s="119"/>
      <c r="F63" s="119"/>
      <c r="G63" s="168"/>
      <c r="H63" s="169"/>
      <c r="I63" s="12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34">
      <selection activeCell="J28" sqref="J28"/>
    </sheetView>
  </sheetViews>
  <sheetFormatPr defaultColWidth="9.140625" defaultRowHeight="12.75"/>
  <cols>
    <col min="1" max="9" width="9.140625" style="51" customWidth="1"/>
    <col min="10" max="10" width="10.57421875" style="51" customWidth="1"/>
    <col min="11" max="11" width="11.00390625" style="51" customWidth="1"/>
    <col min="12" max="16384" width="9.140625" style="51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339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7" t="s">
        <v>278</v>
      </c>
      <c r="J4" s="58" t="s">
        <v>318</v>
      </c>
      <c r="K4" s="59" t="s">
        <v>319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6">
        <v>2</v>
      </c>
      <c r="J5" s="55">
        <v>3</v>
      </c>
      <c r="K5" s="55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2">
        <f>J9+J16+J26+J35+J39</f>
        <v>145281424</v>
      </c>
      <c r="K8" s="52">
        <f>K9+K16+K26+K35+K39</f>
        <v>146683818</v>
      </c>
    </row>
    <row r="9" spans="1:11" ht="12.75">
      <c r="A9" s="216" t="s">
        <v>205</v>
      </c>
      <c r="B9" s="217"/>
      <c r="C9" s="217"/>
      <c r="D9" s="217"/>
      <c r="E9" s="217"/>
      <c r="F9" s="217"/>
      <c r="G9" s="217"/>
      <c r="H9" s="218"/>
      <c r="I9" s="1">
        <v>3</v>
      </c>
      <c r="J9" s="52">
        <f>SUM(J10:J15)</f>
        <v>1676665</v>
      </c>
      <c r="K9" s="52">
        <f>SUM(K10:K15)</f>
        <v>1633564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513088</v>
      </c>
      <c r="K11" s="7">
        <v>421125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>
        <v>0</v>
      </c>
      <c r="K12" s="7">
        <v>0</v>
      </c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>
        <v>0</v>
      </c>
      <c r="K13" s="7">
        <v>0</v>
      </c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>
        <v>32800</v>
      </c>
      <c r="K14" s="7">
        <v>60753</v>
      </c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>
        <v>1130777</v>
      </c>
      <c r="K15" s="7">
        <v>1151686</v>
      </c>
    </row>
    <row r="16" spans="1:11" ht="12.75">
      <c r="A16" s="216" t="s">
        <v>206</v>
      </c>
      <c r="B16" s="217"/>
      <c r="C16" s="217"/>
      <c r="D16" s="217"/>
      <c r="E16" s="217"/>
      <c r="F16" s="217"/>
      <c r="G16" s="217"/>
      <c r="H16" s="218"/>
      <c r="I16" s="1">
        <v>10</v>
      </c>
      <c r="J16" s="52">
        <f>SUM(J17:J25)</f>
        <v>134185560</v>
      </c>
      <c r="K16" s="52">
        <f>SUM(K17:K25)</f>
        <v>134321648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14539305</v>
      </c>
      <c r="K17" s="7">
        <v>14543305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32629685</v>
      </c>
      <c r="K18" s="7">
        <v>33953111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49946876</v>
      </c>
      <c r="K19" s="7">
        <v>63367855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6351092</v>
      </c>
      <c r="K20" s="7">
        <v>6411350</v>
      </c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>
        <v>4315970</v>
      </c>
      <c r="K21" s="7">
        <v>4012718</v>
      </c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565405</v>
      </c>
      <c r="K22" s="7">
        <v>386701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16722547</v>
      </c>
      <c r="K23" s="7">
        <v>2725864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7370</v>
      </c>
      <c r="K24" s="7">
        <v>7370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9107310</v>
      </c>
      <c r="K25" s="7">
        <v>8913374</v>
      </c>
    </row>
    <row r="26" spans="1:11" ht="12.75">
      <c r="A26" s="216" t="s">
        <v>190</v>
      </c>
      <c r="B26" s="217"/>
      <c r="C26" s="217"/>
      <c r="D26" s="217"/>
      <c r="E26" s="217"/>
      <c r="F26" s="217"/>
      <c r="G26" s="217"/>
      <c r="H26" s="218"/>
      <c r="I26" s="1">
        <v>20</v>
      </c>
      <c r="J26" s="52">
        <f>SUM(J27:J34)</f>
        <v>9137854</v>
      </c>
      <c r="K26" s="52">
        <f>SUM(K27:K34)</f>
        <v>9998786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1850800</v>
      </c>
      <c r="K27" s="7">
        <v>1850800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0</v>
      </c>
      <c r="K28" s="7">
        <v>0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>
        <v>2266667</v>
      </c>
      <c r="K29" s="7">
        <v>2266667</v>
      </c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>
        <v>0</v>
      </c>
      <c r="K30" s="7">
        <v>0</v>
      </c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4253595</v>
      </c>
      <c r="K31" s="7">
        <v>4253595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575035</v>
      </c>
      <c r="K32" s="7">
        <v>1435967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>
        <v>191757</v>
      </c>
      <c r="K33" s="7">
        <v>191757</v>
      </c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>
        <v>0</v>
      </c>
      <c r="K34" s="7">
        <v>0</v>
      </c>
    </row>
    <row r="35" spans="1:11" ht="12.75">
      <c r="A35" s="216" t="s">
        <v>184</v>
      </c>
      <c r="B35" s="217"/>
      <c r="C35" s="217"/>
      <c r="D35" s="217"/>
      <c r="E35" s="217"/>
      <c r="F35" s="217"/>
      <c r="G35" s="217"/>
      <c r="H35" s="218"/>
      <c r="I35" s="1">
        <v>29</v>
      </c>
      <c r="J35" s="52">
        <f>SUM(J36:J38)</f>
        <v>281345</v>
      </c>
      <c r="K35" s="52">
        <f>SUM(K36:K38)</f>
        <v>729820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>
        <v>0</v>
      </c>
      <c r="K36" s="7">
        <v>0</v>
      </c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>
        <v>281345</v>
      </c>
      <c r="K37" s="7">
        <v>729820</v>
      </c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>
        <v>0</v>
      </c>
      <c r="K38" s="7">
        <v>0</v>
      </c>
    </row>
    <row r="39" spans="1:11" ht="12.75">
      <c r="A39" s="216" t="s">
        <v>185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>
        <v>0</v>
      </c>
      <c r="K39" s="7">
        <v>0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52">
        <f>J41+J49+J56+J64</f>
        <v>81460937</v>
      </c>
      <c r="K40" s="52">
        <f>K41+K49+K56+K64</f>
        <v>85232620</v>
      </c>
    </row>
    <row r="41" spans="1:11" ht="12.75">
      <c r="A41" s="216" t="s">
        <v>100</v>
      </c>
      <c r="B41" s="217"/>
      <c r="C41" s="217"/>
      <c r="D41" s="217"/>
      <c r="E41" s="217"/>
      <c r="F41" s="217"/>
      <c r="G41" s="217"/>
      <c r="H41" s="218"/>
      <c r="I41" s="1">
        <v>35</v>
      </c>
      <c r="J41" s="52">
        <f>SUM(J42:J48)</f>
        <v>9812427</v>
      </c>
      <c r="K41" s="52">
        <f>SUM(K42:K48)</f>
        <v>11244825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6315510</v>
      </c>
      <c r="K42" s="7">
        <v>7119892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>
        <v>148525</v>
      </c>
      <c r="K43" s="7">
        <v>308448</v>
      </c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2350093</v>
      </c>
      <c r="K44" s="7">
        <v>2380480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687800</v>
      </c>
      <c r="K45" s="7">
        <v>1067438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29189</v>
      </c>
      <c r="K46" s="7">
        <v>87257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>
        <v>281310</v>
      </c>
      <c r="K47" s="7">
        <v>281310</v>
      </c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>
        <v>0</v>
      </c>
      <c r="K48" s="7">
        <v>0</v>
      </c>
    </row>
    <row r="49" spans="1:11" ht="12.75">
      <c r="A49" s="216" t="s">
        <v>101</v>
      </c>
      <c r="B49" s="217"/>
      <c r="C49" s="217"/>
      <c r="D49" s="217"/>
      <c r="E49" s="217"/>
      <c r="F49" s="217"/>
      <c r="G49" s="217"/>
      <c r="H49" s="218"/>
      <c r="I49" s="1">
        <v>43</v>
      </c>
      <c r="J49" s="52">
        <f>SUM(J50:J55)</f>
        <v>32240283</v>
      </c>
      <c r="K49" s="52">
        <f>SUM(K50:K55)</f>
        <v>34861455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410357</v>
      </c>
      <c r="K50" s="7">
        <v>351521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27730091</v>
      </c>
      <c r="K51" s="7">
        <v>32697494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>
        <v>8344</v>
      </c>
      <c r="K52" s="7">
        <v>26049</v>
      </c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48057</v>
      </c>
      <c r="K53" s="7">
        <v>13910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2878211</v>
      </c>
      <c r="K54" s="7">
        <v>1161541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1165223</v>
      </c>
      <c r="K55" s="7">
        <v>610940</v>
      </c>
    </row>
    <row r="56" spans="1:11" ht="12.75">
      <c r="A56" s="216" t="s">
        <v>102</v>
      </c>
      <c r="B56" s="217"/>
      <c r="C56" s="217"/>
      <c r="D56" s="217"/>
      <c r="E56" s="217"/>
      <c r="F56" s="217"/>
      <c r="G56" s="217"/>
      <c r="H56" s="218"/>
      <c r="I56" s="1">
        <v>50</v>
      </c>
      <c r="J56" s="52">
        <f>SUM(J57:J63)</f>
        <v>37795070</v>
      </c>
      <c r="K56" s="52">
        <f>SUM(K57:K63)</f>
        <v>36274741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>
        <v>0</v>
      </c>
      <c r="K57" s="7">
        <v>0</v>
      </c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0</v>
      </c>
      <c r="K58" s="7">
        <v>0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>
        <v>0</v>
      </c>
      <c r="K59" s="7">
        <v>0</v>
      </c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>
        <v>1450000</v>
      </c>
      <c r="K60" s="7">
        <v>1450000</v>
      </c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>
        <v>0</v>
      </c>
      <c r="K61" s="7">
        <v>0</v>
      </c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26196837</v>
      </c>
      <c r="K62" s="7">
        <v>27705480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10148233</v>
      </c>
      <c r="K63" s="7">
        <v>7119261</v>
      </c>
    </row>
    <row r="64" spans="1:11" ht="12.75">
      <c r="A64" s="216" t="s">
        <v>207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1613157</v>
      </c>
      <c r="K64" s="7">
        <v>2851599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7">
        <v>991927</v>
      </c>
      <c r="K65" s="7">
        <v>4097132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52">
        <f>J7+J8+J40+J65</f>
        <v>227734288</v>
      </c>
      <c r="K66" s="52">
        <f>K7+K8+K40+K65</f>
        <v>236013570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7928024</v>
      </c>
      <c r="K67" s="8">
        <v>7973644</v>
      </c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53">
        <f>J70+J71+J72+J78+J79+J82+J85</f>
        <v>137396764</v>
      </c>
      <c r="K69" s="53">
        <f>K70+K71+K72+K78+K79+K82+K85</f>
        <v>135433171</v>
      </c>
    </row>
    <row r="70" spans="1:11" ht="12.75">
      <c r="A70" s="216" t="s">
        <v>141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81711000</v>
      </c>
      <c r="K70" s="7">
        <v>81711000</v>
      </c>
    </row>
    <row r="71" spans="1:11" ht="12.75">
      <c r="A71" s="216" t="s">
        <v>142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1815029</v>
      </c>
      <c r="K71" s="7">
        <v>1815029</v>
      </c>
    </row>
    <row r="72" spans="1:11" ht="12.75">
      <c r="A72" s="216" t="s">
        <v>143</v>
      </c>
      <c r="B72" s="217"/>
      <c r="C72" s="217"/>
      <c r="D72" s="217"/>
      <c r="E72" s="217"/>
      <c r="F72" s="217"/>
      <c r="G72" s="217"/>
      <c r="H72" s="218"/>
      <c r="I72" s="1">
        <v>65</v>
      </c>
      <c r="J72" s="52">
        <f>J73+J74-J75+J76+J77</f>
        <v>42212103</v>
      </c>
      <c r="K72" s="52">
        <f>K73+K74-K75+K76+K77</f>
        <v>38004227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2529796</v>
      </c>
      <c r="K73" s="7">
        <v>2529796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17814235</v>
      </c>
      <c r="K74" s="7">
        <v>17814235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10306217</v>
      </c>
      <c r="K75" s="7">
        <v>10306217</v>
      </c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0</v>
      </c>
      <c r="K76" s="7">
        <v>0</v>
      </c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32174289</v>
      </c>
      <c r="K77" s="7">
        <v>27966413</v>
      </c>
    </row>
    <row r="78" spans="1:11" ht="12.75">
      <c r="A78" s="216" t="s">
        <v>136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3870</v>
      </c>
      <c r="K78" s="7">
        <v>3870</v>
      </c>
    </row>
    <row r="79" spans="1:11" ht="12.75">
      <c r="A79" s="216" t="s">
        <v>238</v>
      </c>
      <c r="B79" s="217"/>
      <c r="C79" s="217"/>
      <c r="D79" s="217"/>
      <c r="E79" s="217"/>
      <c r="F79" s="217"/>
      <c r="G79" s="217"/>
      <c r="H79" s="218"/>
      <c r="I79" s="1">
        <v>72</v>
      </c>
      <c r="J79" s="52">
        <f>J80-J81</f>
        <v>6529974</v>
      </c>
      <c r="K79" s="52">
        <f>K80-K81</f>
        <v>11654762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6529974</v>
      </c>
      <c r="K80" s="7">
        <v>11654762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0</v>
      </c>
      <c r="K81" s="7">
        <v>0</v>
      </c>
    </row>
    <row r="82" spans="1:11" ht="12.75">
      <c r="A82" s="216" t="s">
        <v>239</v>
      </c>
      <c r="B82" s="217"/>
      <c r="C82" s="217"/>
      <c r="D82" s="217"/>
      <c r="E82" s="217"/>
      <c r="F82" s="217"/>
      <c r="G82" s="217"/>
      <c r="H82" s="218"/>
      <c r="I82" s="1">
        <v>75</v>
      </c>
      <c r="J82" s="52">
        <f>J83-J84</f>
        <v>5124788</v>
      </c>
      <c r="K82" s="52">
        <f>K83-K84</f>
        <v>2244283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5124788</v>
      </c>
      <c r="K83" s="7">
        <v>2244283</v>
      </c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0</v>
      </c>
      <c r="K84" s="7">
        <v>0</v>
      </c>
    </row>
    <row r="85" spans="1:11" ht="12.75">
      <c r="A85" s="216" t="s">
        <v>173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>
        <v>0</v>
      </c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52">
        <f>SUM(J87:J89)</f>
        <v>257098</v>
      </c>
      <c r="K86" s="52">
        <f>SUM(K87:K89)</f>
        <v>257098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>
        <v>0</v>
      </c>
      <c r="K87" s="7">
        <v>0</v>
      </c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257098</v>
      </c>
      <c r="K89" s="7">
        <v>257098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52">
        <f>SUM(J91:J99)</f>
        <v>42671098</v>
      </c>
      <c r="K90" s="52">
        <f>SUM(K91:K99)</f>
        <v>56989141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>
        <v>0</v>
      </c>
      <c r="K91" s="7">
        <v>0</v>
      </c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844800</v>
      </c>
      <c r="K92" s="7">
        <v>844800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41826298</v>
      </c>
      <c r="K93" s="7">
        <v>56144341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0</v>
      </c>
      <c r="K95" s="7">
        <v>0</v>
      </c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0</v>
      </c>
      <c r="K96" s="7">
        <v>0</v>
      </c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0</v>
      </c>
      <c r="K97" s="7">
        <v>0</v>
      </c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0</v>
      </c>
      <c r="K99" s="7">
        <v>0</v>
      </c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52">
        <f>SUM(J101:J112)</f>
        <v>47156495</v>
      </c>
      <c r="K100" s="52">
        <f>SUM(K101:K112)</f>
        <v>42750118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1116334</v>
      </c>
      <c r="K101" s="7">
        <v>1597000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281600</v>
      </c>
      <c r="K102" s="7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6298972</v>
      </c>
      <c r="K103" s="7">
        <v>0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37430</v>
      </c>
      <c r="K104" s="7">
        <v>31963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25655935</v>
      </c>
      <c r="K105" s="7">
        <v>25902417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0</v>
      </c>
      <c r="K106" s="7">
        <v>0</v>
      </c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1274527</v>
      </c>
      <c r="K107" s="7">
        <v>2912761</v>
      </c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2256516</v>
      </c>
      <c r="K108" s="7">
        <v>2101983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2204060</v>
      </c>
      <c r="K109" s="7">
        <v>1191922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7776641</v>
      </c>
      <c r="K110" s="7">
        <v>8831561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254480</v>
      </c>
      <c r="K112" s="7">
        <v>180511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252833</v>
      </c>
      <c r="K113" s="7">
        <v>584042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52">
        <f>J69+J86+J90+J100+J113</f>
        <v>227734288</v>
      </c>
      <c r="K114" s="52">
        <f>K69+K86+K90+K100+K113</f>
        <v>236013570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8">
        <v>7928024</v>
      </c>
      <c r="K115" s="8">
        <v>7973644</v>
      </c>
    </row>
    <row r="116" spans="1:11" ht="12.75">
      <c r="A116" s="222" t="s">
        <v>310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1"/>
      <c r="J117" s="241"/>
      <c r="K117" s="242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0">
      <selection activeCell="M42" sqref="M42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2" t="s">
        <v>341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45" t="s">
        <v>339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7" t="s">
        <v>279</v>
      </c>
      <c r="J4" s="243" t="s">
        <v>318</v>
      </c>
      <c r="K4" s="243"/>
      <c r="L4" s="243" t="s">
        <v>319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53">
        <f>SUM(J8:J9)</f>
        <v>116092462</v>
      </c>
      <c r="K7" s="53">
        <f>SUM(K8:K9)</f>
        <v>41218692</v>
      </c>
      <c r="L7" s="53">
        <f>SUM(L8:L9)</f>
        <v>136355824</v>
      </c>
      <c r="M7" s="53">
        <f>SUM(M8:M9)</f>
        <v>51749074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113410266</v>
      </c>
      <c r="K8" s="7">
        <v>40517615</v>
      </c>
      <c r="L8" s="7">
        <v>128179264</v>
      </c>
      <c r="M8" s="7">
        <v>48661581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2682196</v>
      </c>
      <c r="K9" s="7">
        <v>701077</v>
      </c>
      <c r="L9" s="7">
        <v>8176560</v>
      </c>
      <c r="M9" s="7">
        <v>3087493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52">
        <f>J11+J12+J16+J20+J21+J22+J25+J26</f>
        <v>113034430</v>
      </c>
      <c r="K10" s="52">
        <f>K11+K12+K16+K20+K21+K22+K25+K26</f>
        <v>39542168</v>
      </c>
      <c r="L10" s="52">
        <f>L11+L12+L16+L20+L21+L22+L25+L26</f>
        <v>132940257</v>
      </c>
      <c r="M10" s="52">
        <f>M11+M12+M16+M20+M21+M22+M25+M26</f>
        <v>49577847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>
        <v>-1030175</v>
      </c>
      <c r="K11" s="7">
        <v>155448</v>
      </c>
      <c r="L11" s="7">
        <v>-186817</v>
      </c>
      <c r="M11" s="7">
        <v>111517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52">
        <f>SUM(J13:J15)</f>
        <v>70647266</v>
      </c>
      <c r="K12" s="52">
        <f>SUM(K13:K15)</f>
        <v>25557432</v>
      </c>
      <c r="L12" s="52">
        <f>SUM(L13:L15)</f>
        <v>91777149</v>
      </c>
      <c r="M12" s="52">
        <f>SUM(M13:M15)</f>
        <v>34946205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45161564</v>
      </c>
      <c r="K13" s="7">
        <v>16587443</v>
      </c>
      <c r="L13" s="7">
        <v>59861654</v>
      </c>
      <c r="M13" s="7">
        <v>21164429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16457994</v>
      </c>
      <c r="K14" s="7">
        <v>5552431</v>
      </c>
      <c r="L14" s="7">
        <v>21685962</v>
      </c>
      <c r="M14" s="7">
        <v>9613527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9027708</v>
      </c>
      <c r="K15" s="7">
        <v>3417558</v>
      </c>
      <c r="L15" s="7">
        <v>10229533</v>
      </c>
      <c r="M15" s="7">
        <v>4168249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52">
        <f>SUM(J17:J19)</f>
        <v>28129894</v>
      </c>
      <c r="K16" s="52">
        <f>SUM(K17:K19)</f>
        <v>9569409</v>
      </c>
      <c r="L16" s="52">
        <f>SUM(L17:L19)</f>
        <v>27713620</v>
      </c>
      <c r="M16" s="52">
        <f>SUM(M17:M19)</f>
        <v>9604638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17458734</v>
      </c>
      <c r="K17" s="7">
        <v>5971404</v>
      </c>
      <c r="L17" s="7">
        <v>17286155</v>
      </c>
      <c r="M17" s="7">
        <v>5977504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6545737</v>
      </c>
      <c r="K18" s="7">
        <v>2195382</v>
      </c>
      <c r="L18" s="7">
        <v>6362822</v>
      </c>
      <c r="M18" s="7">
        <v>2220123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4125423</v>
      </c>
      <c r="K19" s="7">
        <v>1402623</v>
      </c>
      <c r="L19" s="7">
        <v>4064643</v>
      </c>
      <c r="M19" s="7">
        <v>1407011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7">
        <v>6631928</v>
      </c>
      <c r="K20" s="7">
        <v>2192217</v>
      </c>
      <c r="L20" s="7">
        <v>6743293</v>
      </c>
      <c r="M20" s="7">
        <v>2394357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7">
        <v>4471720</v>
      </c>
      <c r="K21" s="7">
        <v>716955</v>
      </c>
      <c r="L21" s="7">
        <v>4322149</v>
      </c>
      <c r="M21" s="7">
        <v>1951389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2">
        <f>SUM(J23:J24)</f>
        <v>29568</v>
      </c>
      <c r="K22" s="52">
        <f>SUM(K23:K24)</f>
        <v>7</v>
      </c>
      <c r="L22" s="52">
        <f>SUM(L23:L24)</f>
        <v>39</v>
      </c>
      <c r="M22" s="52">
        <f>SUM(M23:M24)</f>
        <v>26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29568</v>
      </c>
      <c r="K24" s="7">
        <v>7</v>
      </c>
      <c r="L24" s="7">
        <v>39</v>
      </c>
      <c r="M24" s="7">
        <v>26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>
        <v>4154229</v>
      </c>
      <c r="K26" s="7">
        <v>1350700</v>
      </c>
      <c r="L26" s="7">
        <v>2570824</v>
      </c>
      <c r="M26" s="7">
        <v>569715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52">
        <f>SUM(J28:J32)</f>
        <v>1685221</v>
      </c>
      <c r="K27" s="52">
        <f>SUM(K28:K32)</f>
        <v>574388</v>
      </c>
      <c r="L27" s="52">
        <f>SUM(L28:L32)</f>
        <v>1329924</v>
      </c>
      <c r="M27" s="52">
        <f>SUM(M28:M32)</f>
        <v>327990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0</v>
      </c>
      <c r="K28" s="7">
        <v>0</v>
      </c>
      <c r="L28" s="7">
        <v>209754</v>
      </c>
      <c r="M28" s="7">
        <v>0</v>
      </c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1362105</v>
      </c>
      <c r="K29" s="7">
        <v>471351</v>
      </c>
      <c r="L29" s="7">
        <v>937346</v>
      </c>
      <c r="M29" s="7">
        <v>313372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>
        <v>43381</v>
      </c>
      <c r="K30" s="7">
        <v>14619</v>
      </c>
      <c r="L30" s="7">
        <v>43381</v>
      </c>
      <c r="M30" s="7">
        <v>14619</v>
      </c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>
        <v>279735</v>
      </c>
      <c r="K32" s="7">
        <v>88418</v>
      </c>
      <c r="L32" s="7">
        <v>139443</v>
      </c>
      <c r="M32" s="7">
        <v>-1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52">
        <f>SUM(J34:J37)</f>
        <v>1176603</v>
      </c>
      <c r="K33" s="52">
        <f>SUM(K34:K37)</f>
        <v>281824</v>
      </c>
      <c r="L33" s="52">
        <f>SUM(L34:L37)</f>
        <v>1881225</v>
      </c>
      <c r="M33" s="52">
        <f>SUM(M34:M37)</f>
        <v>765813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0</v>
      </c>
      <c r="K34" s="7">
        <v>0</v>
      </c>
      <c r="L34" s="7">
        <v>0</v>
      </c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1176603</v>
      </c>
      <c r="K35" s="7">
        <v>281824</v>
      </c>
      <c r="L35" s="7">
        <v>1841624</v>
      </c>
      <c r="M35" s="7">
        <v>726212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0</v>
      </c>
      <c r="K36" s="7">
        <v>0</v>
      </c>
      <c r="L36" s="7">
        <v>39601</v>
      </c>
      <c r="M36" s="7">
        <v>39601</v>
      </c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52">
        <f>J7+J27+J38+J40</f>
        <v>117777683</v>
      </c>
      <c r="K42" s="52">
        <f>K7+K27+K38+K40</f>
        <v>41793080</v>
      </c>
      <c r="L42" s="52">
        <f>L7+L27+L38+L40</f>
        <v>137685748</v>
      </c>
      <c r="M42" s="52">
        <f>M7+M27+M38+M40</f>
        <v>52077064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52">
        <f>J10+J33+J39+J41</f>
        <v>114211033</v>
      </c>
      <c r="K43" s="52">
        <f>K10+K33+K39+K41</f>
        <v>39823992</v>
      </c>
      <c r="L43" s="52">
        <f>L10+L33+L39+L41</f>
        <v>134821482</v>
      </c>
      <c r="M43" s="52">
        <f>M10+M33+M39+M41</f>
        <v>50343660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52">
        <f>J42-J43</f>
        <v>3566650</v>
      </c>
      <c r="K44" s="52">
        <f>K42-K43</f>
        <v>1969088</v>
      </c>
      <c r="L44" s="52">
        <f>L42-L43</f>
        <v>2864266</v>
      </c>
      <c r="M44" s="52">
        <f>M42-M43</f>
        <v>1733404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2">
        <f>IF(J42&gt;J43,J42-J43,0)</f>
        <v>3566650</v>
      </c>
      <c r="K45" s="52">
        <f>IF(K42&gt;K43,K42-K43,0)</f>
        <v>1969088</v>
      </c>
      <c r="L45" s="52">
        <f>IF(L42&gt;L43,L42-L43,0)</f>
        <v>2864266</v>
      </c>
      <c r="M45" s="52">
        <f>IF(M42&gt;M43,M42-M43,0)</f>
        <v>1733404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>
        <v>316190</v>
      </c>
      <c r="K47" s="7">
        <v>74728</v>
      </c>
      <c r="L47" s="7">
        <v>619983</v>
      </c>
      <c r="M47" s="7">
        <v>327153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52">
        <f>J44-J47</f>
        <v>3250460</v>
      </c>
      <c r="K48" s="52">
        <f>K44-K47</f>
        <v>1894360</v>
      </c>
      <c r="L48" s="52">
        <f>L44-L47</f>
        <v>2244283</v>
      </c>
      <c r="M48" s="52">
        <f>M44-M47</f>
        <v>1406251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2">
        <f>IF(J48&gt;0,J48,0)</f>
        <v>3250460</v>
      </c>
      <c r="K49" s="52">
        <f>IF(K48&gt;0,K48,0)</f>
        <v>1894360</v>
      </c>
      <c r="L49" s="52">
        <f>IF(L48&gt;0,L48,0)</f>
        <v>2244283</v>
      </c>
      <c r="M49" s="52">
        <f>IF(M48&gt;0,M48,0)</f>
        <v>1406251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2" t="s">
        <v>312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4"/>
      <c r="J52" s="54"/>
      <c r="K52" s="54"/>
      <c r="L52" s="54"/>
      <c r="M52" s="61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6">
        <v>3250460</v>
      </c>
      <c r="K56" s="6">
        <v>1894360</v>
      </c>
      <c r="L56" s="6">
        <v>2244283</v>
      </c>
      <c r="M56" s="6">
        <v>1406251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60">
        <f>J56+J66</f>
        <v>3250460</v>
      </c>
      <c r="K67" s="60">
        <f>K56+K66</f>
        <v>1894360</v>
      </c>
      <c r="L67" s="60">
        <f>L56+L66</f>
        <v>2244283</v>
      </c>
      <c r="M67" s="60">
        <f>M56+M66</f>
        <v>1406251</v>
      </c>
    </row>
    <row r="68" spans="1:13" ht="12.75" customHeight="1">
      <c r="A68" s="256" t="s">
        <v>313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188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53" t="s">
        <v>235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M7" sqref="M7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341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339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318</v>
      </c>
      <c r="K4" s="66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283</v>
      </c>
      <c r="K5" s="68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5">
        <v>3566650</v>
      </c>
      <c r="K7" s="7">
        <v>2864266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5">
        <v>6631928</v>
      </c>
      <c r="K8" s="7">
        <v>6743293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5">
        <v>1707944</v>
      </c>
      <c r="K9" s="7">
        <v>2174195</v>
      </c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5">
        <v>0</v>
      </c>
      <c r="K10" s="7">
        <v>0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5">
        <v>0</v>
      </c>
      <c r="K11" s="7">
        <v>0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5">
        <v>2226996</v>
      </c>
      <c r="K12" s="7">
        <v>331209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63">
        <f>SUM(J7:J12)</f>
        <v>14133518</v>
      </c>
      <c r="K13" s="52">
        <f>SUM(K7:K12)</f>
        <v>12112963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>
        <v>0</v>
      </c>
      <c r="K14" s="7">
        <v>0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>
        <v>1243522</v>
      </c>
      <c r="K15" s="7">
        <v>3567798</v>
      </c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>
        <v>443003</v>
      </c>
      <c r="K16" s="7">
        <v>1432398</v>
      </c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>
        <v>8390547</v>
      </c>
      <c r="K17" s="7">
        <v>7201358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63">
        <f>SUM(J14:J17)</f>
        <v>10077072</v>
      </c>
      <c r="K18" s="52">
        <f>SUM(K14:K17)</f>
        <v>12201554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IF(J13&gt;J18,J13-J18,0)</f>
        <v>4056446</v>
      </c>
      <c r="K19" s="52">
        <f>IF(K13&gt;K18,K13-K18,0)</f>
        <v>0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3">
        <f>IF(J18&gt;J13,J18-J13,0)</f>
        <v>0</v>
      </c>
      <c r="K20" s="52">
        <f>IF(K18&gt;K13,K18-K13,0)</f>
        <v>88591</v>
      </c>
    </row>
    <row r="21" spans="1:11" ht="12.75">
      <c r="A21" s="222" t="s">
        <v>159</v>
      </c>
      <c r="B21" s="238"/>
      <c r="C21" s="238"/>
      <c r="D21" s="238"/>
      <c r="E21" s="238"/>
      <c r="F21" s="238"/>
      <c r="G21" s="238"/>
      <c r="H21" s="238"/>
      <c r="I21" s="267"/>
      <c r="J21" s="267"/>
      <c r="K21" s="268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49991</v>
      </c>
      <c r="K22" s="7">
        <v>157825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>
        <v>0</v>
      </c>
      <c r="K23" s="7">
        <v>0</v>
      </c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1372295</v>
      </c>
      <c r="K24" s="7">
        <v>939233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0</v>
      </c>
      <c r="K25" s="7">
        <v>209754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0</v>
      </c>
      <c r="K26" s="7">
        <v>0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63">
        <f>SUM(J22:J26)</f>
        <v>1422286</v>
      </c>
      <c r="K27" s="52">
        <f>SUM(K22:K26)</f>
        <v>1306812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2193906</v>
      </c>
      <c r="K28" s="7">
        <v>5599350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>
        <v>0</v>
      </c>
      <c r="K29" s="7">
        <v>0</v>
      </c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0</v>
      </c>
      <c r="K30" s="7">
        <v>0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63">
        <f>SUM(J28:J30)</f>
        <v>2193906</v>
      </c>
      <c r="K31" s="52">
        <f>SUM(K28:K30)</f>
        <v>5599350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IF(J31&gt;J27,J31-J27,0)</f>
        <v>771620</v>
      </c>
      <c r="K33" s="52">
        <f>IF(K31&gt;K27,K31-K27,0)</f>
        <v>4292538</v>
      </c>
    </row>
    <row r="34" spans="1:11" ht="12.75">
      <c r="A34" s="222" t="s">
        <v>160</v>
      </c>
      <c r="B34" s="238"/>
      <c r="C34" s="238"/>
      <c r="D34" s="238"/>
      <c r="E34" s="238"/>
      <c r="F34" s="238"/>
      <c r="G34" s="238"/>
      <c r="H34" s="238"/>
      <c r="I34" s="267"/>
      <c r="J34" s="267"/>
      <c r="K34" s="268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>
        <v>0</v>
      </c>
      <c r="K35" s="7">
        <v>0</v>
      </c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0</v>
      </c>
      <c r="K36" s="7">
        <v>13050489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2757952</v>
      </c>
      <c r="K37" s="7">
        <v>3310717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63">
        <f>SUM(J35:J37)</f>
        <v>2757952</v>
      </c>
      <c r="K38" s="52">
        <f>SUM(K35:K37)</f>
        <v>16361206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3526569</v>
      </c>
      <c r="K39" s="7">
        <v>5017175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>
        <v>2109780</v>
      </c>
      <c r="K40" s="7">
        <v>2633851</v>
      </c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68158</v>
      </c>
      <c r="K41" s="7">
        <v>72964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>
        <v>0</v>
      </c>
      <c r="K42" s="7">
        <v>0</v>
      </c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243221</v>
      </c>
      <c r="K43" s="7">
        <v>3017645</v>
      </c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3">
        <f>SUM(J39:J43)</f>
        <v>5947728</v>
      </c>
      <c r="K44" s="52">
        <f>SUM(K39:K43)</f>
        <v>10741635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IF(J38&gt;J44,J38-J44,0)</f>
        <v>0</v>
      </c>
      <c r="K45" s="52">
        <f>IF(K38&gt;K44,K38-K44,0)</f>
        <v>5619571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IF(J44&gt;J38,J44-J38,0)</f>
        <v>3189776</v>
      </c>
      <c r="K46" s="52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3">
        <f>IF(J19-J20+J32-J33+J45-J46&gt;0,J19-J20+J32-J33+J45-J46,0)</f>
        <v>95050</v>
      </c>
      <c r="K47" s="52">
        <f>IF(K19-K20+K32-K33+K45-K46&gt;0,K19-K20+K32-K33+K45-K46,0)</f>
        <v>1238442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2019562</v>
      </c>
      <c r="K49" s="7">
        <v>1613157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>
        <v>95050</v>
      </c>
      <c r="K50" s="7">
        <v>1238442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v>0</v>
      </c>
      <c r="K51" s="7"/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4">
        <f>J49+J50-J51</f>
        <v>2114612</v>
      </c>
      <c r="K52" s="60">
        <f>K49+K50-K51</f>
        <v>2851599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5" t="s">
        <v>279</v>
      </c>
      <c r="J4" s="66" t="s">
        <v>318</v>
      </c>
      <c r="K4" s="66" t="s">
        <v>319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67"/>
      <c r="J6" s="267"/>
      <c r="K6" s="268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3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9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2" t="s">
        <v>159</v>
      </c>
      <c r="B22" s="238"/>
      <c r="C22" s="238"/>
      <c r="D22" s="238"/>
      <c r="E22" s="238"/>
      <c r="F22" s="238"/>
      <c r="G22" s="238"/>
      <c r="H22" s="238"/>
      <c r="I22" s="267"/>
      <c r="J22" s="267"/>
      <c r="K22" s="268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2" t="s">
        <v>160</v>
      </c>
      <c r="B35" s="238"/>
      <c r="C35" s="238"/>
      <c r="D35" s="238"/>
      <c r="E35" s="238"/>
      <c r="F35" s="238"/>
      <c r="G35" s="238"/>
      <c r="H35" s="238"/>
      <c r="I35" s="267">
        <v>0</v>
      </c>
      <c r="J35" s="267"/>
      <c r="K35" s="268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G2" sqref="G2:H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  <c r="L1" s="74"/>
    </row>
    <row r="2" spans="1:12" ht="15.75">
      <c r="A2" s="41"/>
      <c r="B2" s="73"/>
      <c r="C2" s="293" t="s">
        <v>282</v>
      </c>
      <c r="D2" s="293"/>
      <c r="E2" s="76">
        <v>40544</v>
      </c>
      <c r="F2" s="42" t="s">
        <v>250</v>
      </c>
      <c r="G2" s="294">
        <v>40816</v>
      </c>
      <c r="H2" s="295"/>
      <c r="I2" s="73"/>
      <c r="J2" s="73"/>
      <c r="K2" s="73"/>
      <c r="L2" s="77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0" t="s">
        <v>305</v>
      </c>
      <c r="J3" s="81" t="s">
        <v>150</v>
      </c>
      <c r="K3" s="81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3">
        <v>2</v>
      </c>
      <c r="J4" s="82" t="s">
        <v>283</v>
      </c>
      <c r="K4" s="82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3">
        <v>1</v>
      </c>
      <c r="J5" s="44">
        <v>81711000</v>
      </c>
      <c r="K5" s="44">
        <v>81711000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3">
        <v>2</v>
      </c>
      <c r="J6" s="45">
        <v>1815029</v>
      </c>
      <c r="K6" s="45">
        <v>1815029</v>
      </c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3">
        <v>3</v>
      </c>
      <c r="J7" s="45">
        <v>42212103</v>
      </c>
      <c r="K7" s="45">
        <v>38004227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3">
        <v>4</v>
      </c>
      <c r="J8" s="45">
        <v>6529974</v>
      </c>
      <c r="K8" s="45">
        <v>11654762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3">
        <v>5</v>
      </c>
      <c r="J9" s="45">
        <v>5124788</v>
      </c>
      <c r="K9" s="45">
        <v>2244283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3">
        <v>6</v>
      </c>
      <c r="J10" s="45">
        <v>0</v>
      </c>
      <c r="K10" s="45">
        <v>0</v>
      </c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3">
        <v>7</v>
      </c>
      <c r="J11" s="45">
        <v>0</v>
      </c>
      <c r="K11" s="45">
        <v>0</v>
      </c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3">
        <v>8</v>
      </c>
      <c r="J12" s="45">
        <v>0</v>
      </c>
      <c r="K12" s="45">
        <v>0</v>
      </c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3">
        <v>9</v>
      </c>
      <c r="J13" s="45">
        <v>3870</v>
      </c>
      <c r="K13" s="45">
        <v>3870</v>
      </c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3">
        <v>10</v>
      </c>
      <c r="J14" s="78">
        <f>SUM(J5:J13)</f>
        <v>137396764</v>
      </c>
      <c r="K14" s="78">
        <f>SUM(K5:K13)</f>
        <v>135433171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3">
        <v>11</v>
      </c>
      <c r="J15" s="45">
        <v>0</v>
      </c>
      <c r="K15" s="45">
        <v>0</v>
      </c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3">
        <v>12</v>
      </c>
      <c r="J16" s="45">
        <v>0</v>
      </c>
      <c r="K16" s="45">
        <v>0</v>
      </c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3">
        <v>13</v>
      </c>
      <c r="J17" s="45">
        <v>0</v>
      </c>
      <c r="K17" s="45">
        <v>0</v>
      </c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3">
        <v>14</v>
      </c>
      <c r="J18" s="45">
        <v>0</v>
      </c>
      <c r="K18" s="45">
        <v>0</v>
      </c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3">
        <v>15</v>
      </c>
      <c r="J19" s="45">
        <v>0</v>
      </c>
      <c r="K19" s="45">
        <v>0</v>
      </c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3">
        <v>16</v>
      </c>
      <c r="J20" s="45">
        <v>0</v>
      </c>
      <c r="K20" s="45">
        <v>0</v>
      </c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3">
        <v>17</v>
      </c>
      <c r="J21" s="79">
        <f>SUM(J15:J20)</f>
        <v>0</v>
      </c>
      <c r="K21" s="79"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/>
      <c r="K23" s="44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9"/>
      <c r="K24" s="79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7"/>
  <sheetViews>
    <sheetView view="pageBreakPreview" zoomScale="110" zoomScaleSheetLayoutView="110" workbookViewId="0" topLeftCell="A1">
      <selection activeCell="P4" sqref="P4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2.75">
      <c r="A4" s="299"/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>
      <c r="A5" s="300" t="s">
        <v>342</v>
      </c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>
      <c r="A6" s="156" t="s">
        <v>343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2.75">
      <c r="A7" s="149" t="s">
        <v>344</v>
      </c>
      <c r="B7" s="149"/>
      <c r="C7" s="148"/>
      <c r="D7" s="148"/>
      <c r="E7" s="148"/>
      <c r="F7" s="148"/>
      <c r="G7" s="148"/>
      <c r="H7" s="148"/>
      <c r="I7" s="148"/>
      <c r="J7" s="148"/>
    </row>
    <row r="8" spans="1:10" ht="12.75">
      <c r="A8" s="156" t="s">
        <v>345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0" ht="12.75">
      <c r="A9" s="149" t="s">
        <v>346</v>
      </c>
      <c r="B9" s="149"/>
      <c r="C9" s="149"/>
      <c r="D9" s="148"/>
      <c r="E9" s="148"/>
      <c r="F9" s="148"/>
      <c r="G9" s="148"/>
      <c r="H9" s="148"/>
      <c r="I9" s="148"/>
      <c r="J9" s="148"/>
    </row>
    <row r="10" spans="1:10" ht="12.75">
      <c r="A10" s="156" t="s">
        <v>347</v>
      </c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12.75">
      <c r="A11" s="149" t="s">
        <v>348</v>
      </c>
      <c r="B11" s="149"/>
      <c r="C11" s="149"/>
      <c r="D11" s="148"/>
      <c r="E11" s="148"/>
      <c r="F11" s="148"/>
      <c r="G11" s="148"/>
      <c r="H11" s="148"/>
      <c r="I11" s="148"/>
      <c r="J11" s="148"/>
    </row>
    <row r="12" spans="1:10" ht="12.75">
      <c r="A12" s="156" t="s">
        <v>343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12.75">
      <c r="A13" s="149" t="s">
        <v>349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2.75">
      <c r="A14" s="149" t="s">
        <v>350</v>
      </c>
      <c r="B14" s="149"/>
      <c r="C14" s="149"/>
      <c r="D14" s="149"/>
      <c r="E14" s="149"/>
      <c r="F14" s="149"/>
      <c r="G14" s="149"/>
      <c r="H14" s="149"/>
      <c r="I14" s="149"/>
      <c r="J14" s="149"/>
    </row>
    <row r="15" spans="1:10" ht="12.75">
      <c r="A15" s="156" t="s">
        <v>351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ht="12.75">
      <c r="A16" s="149" t="s">
        <v>352</v>
      </c>
      <c r="B16" s="149"/>
      <c r="C16" s="149"/>
      <c r="D16" s="148"/>
      <c r="E16" s="148"/>
      <c r="F16" s="148"/>
      <c r="G16" s="148"/>
      <c r="H16" s="148"/>
      <c r="I16" s="148"/>
      <c r="J16" s="148"/>
    </row>
    <row r="17" spans="1:10" ht="12.75">
      <c r="A17" s="156" t="s">
        <v>353</v>
      </c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2.75">
      <c r="A18" s="149" t="s">
        <v>354</v>
      </c>
      <c r="B18" s="149"/>
      <c r="C18" s="149"/>
      <c r="D18" s="149"/>
      <c r="E18" s="149"/>
      <c r="F18" s="148"/>
      <c r="G18" s="148"/>
      <c r="H18" s="148"/>
      <c r="I18" s="148"/>
      <c r="J18" s="148"/>
    </row>
    <row r="19" spans="1:10" ht="12.75">
      <c r="A19" s="156" t="s">
        <v>355</v>
      </c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12.75">
      <c r="A20" s="149" t="s">
        <v>356</v>
      </c>
      <c r="B20" s="149"/>
      <c r="C20" s="149"/>
      <c r="D20" s="148"/>
      <c r="E20" s="148"/>
      <c r="F20" s="148"/>
      <c r="G20" s="148"/>
      <c r="H20" s="148"/>
      <c r="I20" s="148"/>
      <c r="J20" s="148"/>
    </row>
    <row r="21" spans="1:10" ht="15">
      <c r="A21" s="156" t="s">
        <v>357</v>
      </c>
      <c r="B21" s="148"/>
      <c r="C21" s="148"/>
      <c r="D21" s="148"/>
      <c r="E21" s="148"/>
      <c r="F21" s="148"/>
      <c r="G21" s="148"/>
      <c r="H21" s="148"/>
      <c r="I21" s="157"/>
      <c r="J21" s="148"/>
    </row>
    <row r="22" spans="1:10" ht="15">
      <c r="A22" s="156" t="s">
        <v>358</v>
      </c>
      <c r="B22" s="148"/>
      <c r="C22" s="148"/>
      <c r="D22" s="148"/>
      <c r="E22" s="148"/>
      <c r="F22" s="148"/>
      <c r="G22" s="148"/>
      <c r="H22" s="148"/>
      <c r="I22" s="157"/>
      <c r="J22" s="148"/>
    </row>
    <row r="23" spans="1:10" ht="12.75">
      <c r="A23" s="149" t="s">
        <v>359</v>
      </c>
      <c r="B23" s="149"/>
      <c r="C23" s="149"/>
      <c r="D23" s="149"/>
      <c r="E23" s="148"/>
      <c r="F23" s="148"/>
      <c r="G23" s="148"/>
      <c r="H23" s="148"/>
      <c r="I23" s="148"/>
      <c r="J23" s="148"/>
    </row>
    <row r="24" spans="1:10" ht="12.75">
      <c r="A24" s="156" t="s">
        <v>360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ht="12.75">
      <c r="A25" s="149" t="s">
        <v>361</v>
      </c>
      <c r="B25" s="149"/>
      <c r="C25" s="149"/>
      <c r="D25" s="149"/>
      <c r="E25" s="148"/>
      <c r="F25" s="148"/>
      <c r="G25" s="148"/>
      <c r="H25" s="148"/>
      <c r="I25" s="148"/>
      <c r="J25" s="148"/>
    </row>
    <row r="26" spans="1:10" ht="12.75">
      <c r="A26" s="158" t="s">
        <v>362</v>
      </c>
      <c r="B26" s="149"/>
      <c r="C26" s="149"/>
      <c r="D26" s="149"/>
      <c r="E26" s="148"/>
      <c r="F26" s="148"/>
      <c r="G26" s="148"/>
      <c r="H26" s="148"/>
      <c r="I26" s="148"/>
      <c r="J26" s="148"/>
    </row>
    <row r="27" spans="1:10" ht="12.75">
      <c r="A27" s="149" t="s">
        <v>363</v>
      </c>
      <c r="B27" s="149"/>
      <c r="C27" s="149"/>
      <c r="D27" s="149"/>
      <c r="E27" s="148"/>
      <c r="F27" s="148"/>
      <c r="G27" s="148"/>
      <c r="H27" s="148"/>
      <c r="I27" s="148"/>
      <c r="J27" s="148"/>
    </row>
    <row r="28" spans="1:10" ht="12.75">
      <c r="A28" s="158" t="s">
        <v>364</v>
      </c>
      <c r="B28" s="149"/>
      <c r="C28" s="149"/>
      <c r="D28" s="149"/>
      <c r="E28" s="148"/>
      <c r="F28" s="148"/>
      <c r="G28" s="148"/>
      <c r="H28" s="148"/>
      <c r="I28" s="148"/>
      <c r="J28" s="148"/>
    </row>
    <row r="29" spans="1:10" ht="12.75">
      <c r="A29" s="149" t="s">
        <v>365</v>
      </c>
      <c r="B29" s="149"/>
      <c r="C29" s="149"/>
      <c r="D29" s="149"/>
      <c r="E29" s="148"/>
      <c r="F29" s="148"/>
      <c r="G29" s="148"/>
      <c r="H29" s="148"/>
      <c r="I29" s="148"/>
      <c r="J29" s="148"/>
    </row>
    <row r="30" spans="1:10" ht="12.75">
      <c r="A30" s="158" t="s">
        <v>343</v>
      </c>
      <c r="B30" s="149"/>
      <c r="C30" s="149"/>
      <c r="D30" s="149"/>
      <c r="E30" s="148"/>
      <c r="F30" s="148"/>
      <c r="G30" s="148"/>
      <c r="H30" s="148"/>
      <c r="I30" s="148"/>
      <c r="J30" s="148"/>
    </row>
    <row r="31" spans="1:10" ht="12.75">
      <c r="A31" s="149" t="s">
        <v>366</v>
      </c>
      <c r="B31" s="149"/>
      <c r="C31" s="149"/>
      <c r="D31" s="149"/>
      <c r="E31" s="148"/>
      <c r="F31" s="148"/>
      <c r="G31" s="148"/>
      <c r="H31" s="148"/>
      <c r="I31" s="148"/>
      <c r="J31" s="148"/>
    </row>
    <row r="32" spans="1:10" ht="12.75">
      <c r="A32" s="158" t="s">
        <v>367</v>
      </c>
      <c r="B32" s="158"/>
      <c r="C32" s="158"/>
      <c r="D32" s="158"/>
      <c r="E32" s="158"/>
      <c r="F32" s="158"/>
      <c r="G32" s="158"/>
      <c r="H32" s="158"/>
      <c r="I32" s="148"/>
      <c r="J32" s="148"/>
    </row>
    <row r="33" spans="1:10" ht="12.75">
      <c r="A33" s="149" t="s">
        <v>368</v>
      </c>
      <c r="B33" s="149"/>
      <c r="C33" s="149"/>
      <c r="D33" s="149"/>
      <c r="E33" s="148"/>
      <c r="F33" s="148"/>
      <c r="G33" s="148"/>
      <c r="H33" s="148"/>
      <c r="I33" s="148"/>
      <c r="J33" s="148"/>
    </row>
    <row r="34" spans="1:10" ht="12.75">
      <c r="A34" s="158" t="s">
        <v>343</v>
      </c>
      <c r="B34" s="149"/>
      <c r="C34" s="149"/>
      <c r="D34" s="149"/>
      <c r="E34" s="148"/>
      <c r="F34" s="148"/>
      <c r="G34" s="148"/>
      <c r="H34" s="148"/>
      <c r="I34" s="148"/>
      <c r="J34" s="148"/>
    </row>
    <row r="35" spans="1:10" ht="12.7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7" ht="12.75">
      <c r="B37" s="129"/>
    </row>
  </sheetData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2011-10-28T10:00:59Z</cp:lastPrinted>
  <dcterms:created xsi:type="dcterms:W3CDTF">2008-10-17T11:51:54Z</dcterms:created>
  <dcterms:modified xsi:type="dcterms:W3CDTF">2011-10-28T10:11:12Z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