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5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'Bilješke'!$A$1:$J$47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<sst xmlns="http://schemas.openxmlformats.org/spreadsheetml/2006/main" count="426" uniqueCount="369">
  <si>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</si>
  <si>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</si>
  <si>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</si>
  <si>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</si>
  <si>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</si>
  <si>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</si>
  <si>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</si>
  <si>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</si>
  <si>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</si>
  <si>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</si>
  <si>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</si>
  <si>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</si>
  <si>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</si>
  <si>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</si>
  <si>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</si>
  <si>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</si>
  <si>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</si>
  <si>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</si>
  <si>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</si>
  <si>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</si>
  <si>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</si>
  <si>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</si>
  <si>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</si>
  <si>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</si>
  <si>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</si>
  <si>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</si>
  <si>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</si>
  <si>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</si>
  <si>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</si>
  <si>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</si>
  <si>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</si>
  <si>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</si>
  <si>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</si>
  <si>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</si>
  <si>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</si>
  <si>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</si>
  <si>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</si>
  <si>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</si>
  <si>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</si>
  <si>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</si>
  <si>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</si>
  <si>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</si>
  <si>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</si>
  <si>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</si>
  <si>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</si>
  <si>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</si>
  <si>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</si>
  <si>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</si>
  <si>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</si>
  <si>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</si>
  <si>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</si>
  <si>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</si>
  <si>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</si>
  <si>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</si>
  <si>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</si>
  <si>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</si>
  <si>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</si>
  <si>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</si>
  <si>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</si>
  <si>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</si>
  <si>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</si>
  <si>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</si>
  <si>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</si>
  <si>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</si>
  <si>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</si>
  <si>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</si>
  <si>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</si>
  <si>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</si>
  <si>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</si>
  <si>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</si>
  <si>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</si>
  <si>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</si>
  <si>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</si>
  <si>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</si>
  <si>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</si>
  <si>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</si>
  <si>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</si>
  <si>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</si>
  <si>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</si>
  <si>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</si>
  <si>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</si>
  <si>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</si>
  <si>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</si>
  <si>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</si>
  <si>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</si>
  <si>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</si>
  <si>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</si>
  <si>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</si>
  <si>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</si>
  <si>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</si>
  <si>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</si>
  <si>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</si>
  <si>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</si>
  <si>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</si>
  <si>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</si>
  <si>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</si>
  <si>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</si>
  <si>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</si>
  <si>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</si>
  <si>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</si>
  <si>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</si>
  <si>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</si>
  <si>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</si>
  <si>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</si>
  <si>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</si>
  <si>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</si>
  <si>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</si>
  <si>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</si>
  <si>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</si>
  <si>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</si>
  <si>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</si>
  <si>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</si>
  <si>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</si>
  <si>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</si>
  <si>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</si>
  <si>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</si>
  <si>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</si>
  <si>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</si>
  <si>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</si>
  <si>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</si>
  <si>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</si>
  <si>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</si>
  <si>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</si>
  <si>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</si>
  <si>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</si>
  <si>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</si>
  <si>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</si>
  <si>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</si>
  <si>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</si>
  <si>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</si>
  <si>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</si>
  <si>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</si>
  <si>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</si>
  <si>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</si>
  <si>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</si>
  <si>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</si>
  <si>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</si>
  <si>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</si>
  <si>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</si>
  <si>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</si>
  <si>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</si>
  <si>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</si>
  <si>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</si>
  <si>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</si>
  <si>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</si>
  <si>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</si>
  <si>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</si>
  <si>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</si>
  <si>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</si>
  <si>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</si>
  <si>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</si>
  <si>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</si>
  <si>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</si>
  <si>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</si>
  <si>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</si>
  <si>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</si>
  <si>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</si>
  <si>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</si>
  <si>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</si>
  <si>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</si>
  <si>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</si>
  <si>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</si>
  <si>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</si>
  <si>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</si>
  <si>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</si>
  <si>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</si>
  <si>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</si>
  <si>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</si>
  <si>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</si>
  <si>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</si>
  <si>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</si>
  <si>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</si>
  <si>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</si>
  <si>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</si>
  <si>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</si>
  <si>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</si>
  <si>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</si>
  <si>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</si>
  <si>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</si>
  <si>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</si>
  <si>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</si>
  <si>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</si>
  <si>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</si>
  <si>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</si>
  <si>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</si>
  <si>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</si>
  <si>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</si>
  <si>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</si>
  <si>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</si>
  <si>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</si>
  <si>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</si>
  <si>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</si>
  <si>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</si>
  <si>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</si>
  <si>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</si>
  <si>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</si>
  <si>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</si>
  <si>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</si>
  <si>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</si>
  <si>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</si>
  <si>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</si>
  <si>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</si>
  <si>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</si>
  <si>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</si>
  <si>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</si>
  <si>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</si>
  <si>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</si>
  <si>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</si>
  <si>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</si>
  <si>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</si>
  <si>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</si>
  <si>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</si>
  <si>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</si>
  <si>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</si>
  <si>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</si>
  <si>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</si>
  <si>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</si>
  <si>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</si>
  <si>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</si>
  <si>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</si>
  <si>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</si>
  <si>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</si>
  <si>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</si>
  <si>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</si>
  <si>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</si>
  <si>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</si>
  <si>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</si>
  <si>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</si>
  <si>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</si>
  <si>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</si>
  <si>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</si>
  <si>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</si>
  <si>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</si>
  <si>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</si>
  <si>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</si>
  <si>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</si>
  <si>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</si>
  <si>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</si>
  <si>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</si>
  <si>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</si>
  <si>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</si>
  <si>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</si>
  <si>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</si>
  <si>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</si>
  <si>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</si>
  <si>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</si>
  <si>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</si>
  <si>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</si>
  <si>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</si>
  <si>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</si>
  <si>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</si>
  <si>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</si>
  <si>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</si>
  <si>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</si>
  <si>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</si>
  <si>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</si>
  <si>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</si>
  <si>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</si>
  <si>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</si>
  <si>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</si>
  <si>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</si>
  <si>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</si>
  <si>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</si>
  <si>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</si>
  <si>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</si>
  <si>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</si>
  <si>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</si>
  <si>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</si>
  <si>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</si>
  <si>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</si>
  <si>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</si>
  <si>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</si>
  <si>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</si>
  <si>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</si>
  <si>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</si>
  <si>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</si>
  <si>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</si>
  <si>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</si>
  <si>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</si>
  <si>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</si>
  <si>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</si>
  <si>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</si>
  <si>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</si>
  <si>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</si>
  <si>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</si>
  <si>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</si>
  <si>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</si>
  <si>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</si>
  <si>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</si>
  <si>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</si>
  <si>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</si>
  <si>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</si>
  <si>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</si>
  <si>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</si>
  <si>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</si>
  <si>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</si>
  <si>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</si>
  <si>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</si>
  <si>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</si>
  <si>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</si>
  <si>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</si>
  <si>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</si>
  <si>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</si>
  <si>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</si>
  <si>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</si>
  <si>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</si>
  <si>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</si>
  <si>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</si>
  <si>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</si>
  <si>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</si>
  <si>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</si>
  <si>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</si>
  <si>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</si>
  <si>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</si>
  <si>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</si>
  <si>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</si>
  <si>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</si>
  <si>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</si>
  <si>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</si>
  <si>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</si>
  <si>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</si>
  <si>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</si>
  <si>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</si>
  <si>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30.06.2011.</t>
  </si>
  <si>
    <t>03334058</t>
  </si>
  <si>
    <t>040036306</t>
  </si>
  <si>
    <t>40174736344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</si>
  <si>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</si>
  <si>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</si>
  <si>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</si>
  <si>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</si>
  <si>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</si>
  <si>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</si>
  <si>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NE</t>
  </si>
  <si>
    <t>1071</t>
  </si>
  <si>
    <t>Brnčić Snježana</t>
  </si>
  <si>
    <t>051650364</t>
  </si>
  <si>
    <t>051650359</t>
  </si>
  <si>
    <t>Ravnić Dora</t>
  </si>
  <si>
    <t>Obveznik: PREHRAMBENO INDUSTRIJSKI KOMBINAT d.d.</t>
  </si>
  <si>
    <t>stanje na dan 30.06.2011.</t>
  </si>
  <si>
    <t>u razdoblju 01.01.2011. do 30.06.2011.</t>
  </si>
  <si>
    <t>1. Podjela dionica</t>
  </si>
  <si>
    <t>Nema.</t>
  </si>
  <si>
    <t>2. Zarada po dionici</t>
  </si>
  <si>
    <t>3.Promjena vlasničke strukture</t>
  </si>
  <si>
    <t>U tekućem razdoblju nije bilo značajnije promjene vlasničke strukture.</t>
  </si>
  <si>
    <t>4. Pripajanja i spajanja</t>
  </si>
  <si>
    <t>Neizvjesnost naplate postoji od tvrtki nad kojima je otvoren stečajni postupak, te utuženih potraživanja.</t>
  </si>
  <si>
    <t>6. Rezultati poslovanja</t>
  </si>
  <si>
    <t>7. Prihodi po djelatnostima/segmentima</t>
  </si>
  <si>
    <t>8. Opis proizvoda ili usluga</t>
  </si>
  <si>
    <t>9. Operativni i ostali troškovi</t>
  </si>
  <si>
    <t>10. Dobit ili gubitak</t>
  </si>
  <si>
    <t>Ostvarena dobit je manja u odnosu na isto razdoblje prethodne godine.</t>
  </si>
  <si>
    <t>11. Likvidnost</t>
  </si>
  <si>
    <t>U promatranom razdoblju problem održavanja je i dalje prisutan zbog otežane naplate od kupaca.</t>
  </si>
  <si>
    <t>12. Promjene računovodstvenih politika</t>
  </si>
  <si>
    <t>13. Pravna pitanja</t>
  </si>
  <si>
    <t>Vode se sudski sporovi zbog nenaplaćenih potraživanja od kupaca.</t>
  </si>
  <si>
    <t>14. Ostale napomene</t>
  </si>
  <si>
    <t>troškova</t>
  </si>
  <si>
    <t>5. Neizvjesnost (opis slučajeva kod kojih postoji neizvjesnost naplate prihoda ili mogućih budućih</t>
  </si>
  <si>
    <t>maloprodaja</t>
  </si>
  <si>
    <t>Proizvodnja kruha i ostalih pekarskih proizvoda, slastica, mlijeka i mlječnih proizvoda, tjestenine i</t>
  </si>
  <si>
    <t>Rezultati poslovanja su ispod planiranih.</t>
  </si>
  <si>
    <t>Operativni troškovi u odnosu na ostvarene prihode su povećani u odnosu na prošlogodišnje.</t>
  </si>
  <si>
    <t>Prihodi od prodaje su veći u odnus na prethodnu godinu</t>
  </si>
  <si>
    <t>Zarada po dionici manja je u odnosu na isto razdoblje prethodne godine.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</si>
</sst>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5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15" applyFont="1" applyAlignment="1">
      <alignment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7" fillId="0" borderId="0" xfId="15" applyFont="1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25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0" t="s">
        <v>248</v>
      </c>
      <c r="B1" s="161"/>
      <c r="C1" s="161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8" t="s">
        <v>249</v>
      </c>
      <c r="B2" s="189"/>
      <c r="C2" s="189"/>
      <c r="D2" s="190"/>
      <c r="E2" s="123" t="s">
        <v>322</v>
      </c>
      <c r="F2" s="12"/>
      <c r="G2" s="13" t="s">
        <v>250</v>
      </c>
      <c r="H2" s="123" t="s">
        <v>323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91" t="s">
        <v>316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3" t="s">
        <v>251</v>
      </c>
      <c r="B6" s="174"/>
      <c r="C6" s="182" t="s">
        <v>324</v>
      </c>
      <c r="D6" s="183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4" t="s">
        <v>252</v>
      </c>
      <c r="B8" s="195"/>
      <c r="C8" s="182" t="s">
        <v>325</v>
      </c>
      <c r="D8" s="183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8" t="s">
        <v>253</v>
      </c>
      <c r="B10" s="138"/>
      <c r="C10" s="182" t="s">
        <v>326</v>
      </c>
      <c r="D10" s="183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39"/>
      <c r="B11" s="138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3" t="s">
        <v>254</v>
      </c>
      <c r="B12" s="174"/>
      <c r="C12" s="179" t="s">
        <v>327</v>
      </c>
      <c r="D12" s="135"/>
      <c r="E12" s="135"/>
      <c r="F12" s="135"/>
      <c r="G12" s="135"/>
      <c r="H12" s="135"/>
      <c r="I12" s="176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3" t="s">
        <v>255</v>
      </c>
      <c r="B14" s="174"/>
      <c r="C14" s="136">
        <v>51000</v>
      </c>
      <c r="D14" s="137"/>
      <c r="E14" s="16"/>
      <c r="F14" s="179" t="s">
        <v>328</v>
      </c>
      <c r="G14" s="135"/>
      <c r="H14" s="135"/>
      <c r="I14" s="176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3" t="s">
        <v>256</v>
      </c>
      <c r="B16" s="174"/>
      <c r="C16" s="179" t="s">
        <v>329</v>
      </c>
      <c r="D16" s="135"/>
      <c r="E16" s="135"/>
      <c r="F16" s="135"/>
      <c r="G16" s="135"/>
      <c r="H16" s="135"/>
      <c r="I16" s="176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3" t="s">
        <v>257</v>
      </c>
      <c r="B18" s="174"/>
      <c r="C18" s="142" t="s">
        <v>330</v>
      </c>
      <c r="D18" s="143"/>
      <c r="E18" s="143"/>
      <c r="F18" s="143"/>
      <c r="G18" s="143"/>
      <c r="H18" s="143"/>
      <c r="I18" s="144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3" t="s">
        <v>258</v>
      </c>
      <c r="B20" s="174"/>
      <c r="C20" s="142" t="s">
        <v>331</v>
      </c>
      <c r="D20" s="143"/>
      <c r="E20" s="143"/>
      <c r="F20" s="143"/>
      <c r="G20" s="143"/>
      <c r="H20" s="143"/>
      <c r="I20" s="144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3" t="s">
        <v>259</v>
      </c>
      <c r="B22" s="174"/>
      <c r="C22" s="124">
        <v>373</v>
      </c>
      <c r="D22" s="179" t="s">
        <v>328</v>
      </c>
      <c r="E22" s="146"/>
      <c r="F22" s="140"/>
      <c r="G22" s="173"/>
      <c r="H22" s="134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3" t="s">
        <v>260</v>
      </c>
      <c r="B24" s="174"/>
      <c r="C24" s="124">
        <v>8</v>
      </c>
      <c r="D24" s="179" t="s">
        <v>332</v>
      </c>
      <c r="E24" s="146"/>
      <c r="F24" s="146"/>
      <c r="G24" s="140"/>
      <c r="H24" s="52" t="s">
        <v>261</v>
      </c>
      <c r="I24" s="125">
        <v>470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317</v>
      </c>
      <c r="I25" s="99"/>
      <c r="J25" s="10"/>
      <c r="K25" s="10"/>
      <c r="L25" s="10"/>
    </row>
    <row r="26" spans="1:12" ht="12.75">
      <c r="A26" s="173" t="s">
        <v>262</v>
      </c>
      <c r="B26" s="174"/>
      <c r="C26" s="126" t="s">
        <v>333</v>
      </c>
      <c r="D26" s="26"/>
      <c r="E26" s="100"/>
      <c r="F26" s="101"/>
      <c r="G26" s="141" t="s">
        <v>263</v>
      </c>
      <c r="H26" s="174"/>
      <c r="I26" s="127" t="s">
        <v>334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54" t="s">
        <v>264</v>
      </c>
      <c r="B28" s="155"/>
      <c r="C28" s="156"/>
      <c r="D28" s="156"/>
      <c r="E28" s="147" t="s">
        <v>265</v>
      </c>
      <c r="F28" s="148"/>
      <c r="G28" s="148"/>
      <c r="H28" s="149" t="s">
        <v>266</v>
      </c>
      <c r="I28" s="145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1"/>
      <c r="B30" s="184"/>
      <c r="C30" s="184"/>
      <c r="D30" s="185"/>
      <c r="E30" s="151"/>
      <c r="F30" s="184"/>
      <c r="G30" s="184"/>
      <c r="H30" s="182"/>
      <c r="I30" s="183"/>
      <c r="J30" s="10"/>
      <c r="K30" s="10"/>
      <c r="L30" s="10"/>
    </row>
    <row r="31" spans="1:12" ht="12.75">
      <c r="A31" s="95"/>
      <c r="B31" s="23"/>
      <c r="C31" s="22"/>
      <c r="D31" s="152"/>
      <c r="E31" s="152"/>
      <c r="F31" s="152"/>
      <c r="G31" s="153"/>
      <c r="H31" s="16"/>
      <c r="I31" s="104"/>
      <c r="J31" s="10"/>
      <c r="K31" s="10"/>
      <c r="L31" s="10"/>
    </row>
    <row r="32" spans="1:12" ht="12.75">
      <c r="A32" s="151"/>
      <c r="B32" s="184"/>
      <c r="C32" s="184"/>
      <c r="D32" s="185"/>
      <c r="E32" s="151"/>
      <c r="F32" s="184"/>
      <c r="G32" s="184"/>
      <c r="H32" s="182"/>
      <c r="I32" s="183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1"/>
      <c r="B34" s="184"/>
      <c r="C34" s="184"/>
      <c r="D34" s="185"/>
      <c r="E34" s="151"/>
      <c r="F34" s="184"/>
      <c r="G34" s="184"/>
      <c r="H34" s="182"/>
      <c r="I34" s="183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1"/>
      <c r="B36" s="184"/>
      <c r="C36" s="184"/>
      <c r="D36" s="185"/>
      <c r="E36" s="151"/>
      <c r="F36" s="184"/>
      <c r="G36" s="184"/>
      <c r="H36" s="182"/>
      <c r="I36" s="183"/>
      <c r="J36" s="10"/>
      <c r="K36" s="10"/>
      <c r="L36" s="10"/>
    </row>
    <row r="37" spans="1:12" ht="12.75">
      <c r="A37" s="106"/>
      <c r="B37" s="31"/>
      <c r="C37" s="186"/>
      <c r="D37" s="187"/>
      <c r="E37" s="16"/>
      <c r="F37" s="186"/>
      <c r="G37" s="187"/>
      <c r="H37" s="16"/>
      <c r="I37" s="96"/>
      <c r="J37" s="10"/>
      <c r="K37" s="10"/>
      <c r="L37" s="10"/>
    </row>
    <row r="38" spans="1:12" ht="12.75">
      <c r="A38" s="151"/>
      <c r="B38" s="184"/>
      <c r="C38" s="184"/>
      <c r="D38" s="185"/>
      <c r="E38" s="151"/>
      <c r="F38" s="184"/>
      <c r="G38" s="184"/>
      <c r="H38" s="182"/>
      <c r="I38" s="183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1"/>
      <c r="B40" s="184"/>
      <c r="C40" s="184"/>
      <c r="D40" s="185"/>
      <c r="E40" s="151"/>
      <c r="F40" s="184"/>
      <c r="G40" s="184"/>
      <c r="H40" s="182"/>
      <c r="I40" s="183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8" t="s">
        <v>267</v>
      </c>
      <c r="B44" s="169"/>
      <c r="C44" s="182"/>
      <c r="D44" s="183"/>
      <c r="E44" s="27"/>
      <c r="F44" s="179"/>
      <c r="G44" s="184"/>
      <c r="H44" s="184"/>
      <c r="I44" s="185"/>
      <c r="J44" s="10"/>
      <c r="K44" s="10"/>
      <c r="L44" s="10"/>
    </row>
    <row r="45" spans="1:12" ht="12.75">
      <c r="A45" s="106"/>
      <c r="B45" s="31"/>
      <c r="C45" s="186"/>
      <c r="D45" s="187"/>
      <c r="E45" s="16"/>
      <c r="F45" s="186"/>
      <c r="G45" s="150"/>
      <c r="H45" s="36"/>
      <c r="I45" s="110"/>
      <c r="J45" s="10"/>
      <c r="K45" s="10"/>
      <c r="L45" s="10"/>
    </row>
    <row r="46" spans="1:12" ht="12.75">
      <c r="A46" s="168" t="s">
        <v>268</v>
      </c>
      <c r="B46" s="169"/>
      <c r="C46" s="179" t="s">
        <v>335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8" t="s">
        <v>270</v>
      </c>
      <c r="B48" s="169"/>
      <c r="C48" s="175" t="s">
        <v>336</v>
      </c>
      <c r="D48" s="171"/>
      <c r="E48" s="172"/>
      <c r="F48" s="16"/>
      <c r="G48" s="52" t="s">
        <v>271</v>
      </c>
      <c r="H48" s="175" t="s">
        <v>337</v>
      </c>
      <c r="I48" s="172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8" t="s">
        <v>257</v>
      </c>
      <c r="B50" s="169"/>
      <c r="C50" s="170" t="s">
        <v>330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3" t="s">
        <v>272</v>
      </c>
      <c r="B52" s="174"/>
      <c r="C52" s="175" t="s">
        <v>338</v>
      </c>
      <c r="D52" s="171"/>
      <c r="E52" s="171"/>
      <c r="F52" s="171"/>
      <c r="G52" s="171"/>
      <c r="H52" s="171"/>
      <c r="I52" s="176"/>
      <c r="J52" s="10"/>
      <c r="K52" s="10"/>
      <c r="L52" s="10"/>
    </row>
    <row r="53" spans="1:12" ht="12.75">
      <c r="A53" s="111"/>
      <c r="B53" s="21"/>
      <c r="C53" s="162" t="s">
        <v>273</v>
      </c>
      <c r="D53" s="162"/>
      <c r="E53" s="162"/>
      <c r="F53" s="162"/>
      <c r="G53" s="162"/>
      <c r="H53" s="162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7" t="s">
        <v>274</v>
      </c>
      <c r="C55" s="178"/>
      <c r="D55" s="178"/>
      <c r="E55" s="178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7" t="s">
        <v>306</v>
      </c>
      <c r="C56" s="158"/>
      <c r="D56" s="158"/>
      <c r="E56" s="158"/>
      <c r="F56" s="158"/>
      <c r="G56" s="158"/>
      <c r="H56" s="158"/>
      <c r="I56" s="159"/>
      <c r="J56" s="10"/>
      <c r="K56" s="10"/>
      <c r="L56" s="10"/>
    </row>
    <row r="57" spans="1:12" ht="12.75">
      <c r="A57" s="111"/>
      <c r="B57" s="157" t="s">
        <v>307</v>
      </c>
      <c r="C57" s="158"/>
      <c r="D57" s="158"/>
      <c r="E57" s="158"/>
      <c r="F57" s="158"/>
      <c r="G57" s="158"/>
      <c r="H57" s="158"/>
      <c r="I57" s="113"/>
      <c r="J57" s="10"/>
      <c r="K57" s="10"/>
      <c r="L57" s="10"/>
    </row>
    <row r="58" spans="1:12" ht="12.75">
      <c r="A58" s="111"/>
      <c r="B58" s="157" t="s">
        <v>308</v>
      </c>
      <c r="C58" s="158"/>
      <c r="D58" s="158"/>
      <c r="E58" s="158"/>
      <c r="F58" s="158"/>
      <c r="G58" s="158"/>
      <c r="H58" s="158"/>
      <c r="I58" s="159"/>
      <c r="J58" s="10"/>
      <c r="K58" s="10"/>
      <c r="L58" s="10"/>
    </row>
    <row r="59" spans="1:12" ht="12.75">
      <c r="A59" s="111"/>
      <c r="B59" s="157" t="s">
        <v>309</v>
      </c>
      <c r="C59" s="158"/>
      <c r="D59" s="158"/>
      <c r="E59" s="158"/>
      <c r="F59" s="158"/>
      <c r="G59" s="158"/>
      <c r="H59" s="158"/>
      <c r="I59" s="159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3" t="s">
        <v>277</v>
      </c>
      <c r="H62" s="164"/>
      <c r="I62" s="165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6"/>
      <c r="H63" s="167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M12" sqref="M12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340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339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59</v>
      </c>
      <c r="B4" s="202"/>
      <c r="C4" s="202"/>
      <c r="D4" s="202"/>
      <c r="E4" s="202"/>
      <c r="F4" s="202"/>
      <c r="G4" s="202"/>
      <c r="H4" s="203"/>
      <c r="I4" s="59" t="s">
        <v>278</v>
      </c>
      <c r="J4" s="60" t="s">
        <v>318</v>
      </c>
      <c r="K4" s="61" t="s">
        <v>319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58">
        <v>2</v>
      </c>
      <c r="J5" s="57">
        <v>3</v>
      </c>
      <c r="K5" s="57">
        <v>4</v>
      </c>
    </row>
    <row r="6" spans="1:11" ht="12.7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10"/>
      <c r="I7" s="3">
        <v>1</v>
      </c>
      <c r="J7" s="6">
        <v>0</v>
      </c>
      <c r="K7" s="6">
        <v>0</v>
      </c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4">
        <v>145281424</v>
      </c>
      <c r="K8" s="54">
        <v>146019148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4">
        <v>1676665</v>
      </c>
      <c r="K9" s="54">
        <v>1708138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0</v>
      </c>
      <c r="K10" s="7">
        <v>0</v>
      </c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513088</v>
      </c>
      <c r="K11" s="7">
        <v>460565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0</v>
      </c>
      <c r="K12" s="7">
        <v>0</v>
      </c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>
        <v>0</v>
      </c>
      <c r="K13" s="7">
        <v>0</v>
      </c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32800</v>
      </c>
      <c r="K14" s="7">
        <v>50685</v>
      </c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1130777</v>
      </c>
      <c r="K15" s="7">
        <v>1196888</v>
      </c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4">
        <v>134185560</v>
      </c>
      <c r="K16" s="54">
        <v>133798584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14539305</v>
      </c>
      <c r="K17" s="7">
        <v>14543305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32629685</v>
      </c>
      <c r="K18" s="7">
        <v>34266833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49946876</v>
      </c>
      <c r="K19" s="7">
        <v>63795308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6351092</v>
      </c>
      <c r="K20" s="7">
        <v>6382727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>
        <v>4315970</v>
      </c>
      <c r="K21" s="7">
        <v>4109189</v>
      </c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565405</v>
      </c>
      <c r="K22" s="7">
        <v>214772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16722547</v>
      </c>
      <c r="K23" s="7">
        <v>1501366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7370</v>
      </c>
      <c r="K24" s="7">
        <v>7370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9107310</v>
      </c>
      <c r="K25" s="7">
        <v>8977714</v>
      </c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4">
        <v>9137854</v>
      </c>
      <c r="K26" s="54">
        <v>9816714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1850800</v>
      </c>
      <c r="K27" s="7">
        <v>1850800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>
        <v>0</v>
      </c>
      <c r="K28" s="7">
        <v>0</v>
      </c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2266667</v>
      </c>
      <c r="K29" s="7">
        <v>2266667</v>
      </c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>
        <v>0</v>
      </c>
      <c r="K30" s="7">
        <v>0</v>
      </c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4253595</v>
      </c>
      <c r="K31" s="7">
        <v>4253595</v>
      </c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575035</v>
      </c>
      <c r="K32" s="7">
        <v>1253895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191757</v>
      </c>
      <c r="K33" s="7">
        <v>191757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>
        <v>0</v>
      </c>
      <c r="K34" s="7">
        <v>0</v>
      </c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4">
        <v>281345</v>
      </c>
      <c r="K35" s="54">
        <v>695712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0</v>
      </c>
      <c r="K36" s="7">
        <v>0</v>
      </c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281345</v>
      </c>
      <c r="K37" s="7">
        <v>695712</v>
      </c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0</v>
      </c>
      <c r="K38" s="7">
        <v>0</v>
      </c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0</v>
      </c>
      <c r="K39" s="7">
        <v>0</v>
      </c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4">
        <v>81460937</v>
      </c>
      <c r="K40" s="54">
        <v>79086085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4">
        <v>9812427</v>
      </c>
      <c r="K41" s="54">
        <v>11505983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6315510</v>
      </c>
      <c r="K42" s="7">
        <v>7270746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148525</v>
      </c>
      <c r="K43" s="7">
        <v>56644</v>
      </c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2350093</v>
      </c>
      <c r="K44" s="7">
        <v>2743687</v>
      </c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687800</v>
      </c>
      <c r="K45" s="7">
        <v>1078815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29189</v>
      </c>
      <c r="K46" s="7">
        <v>74781</v>
      </c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281310</v>
      </c>
      <c r="K47" s="7">
        <v>281310</v>
      </c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>
        <v>0</v>
      </c>
      <c r="K48" s="7">
        <v>0</v>
      </c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4">
        <v>32240283</v>
      </c>
      <c r="K49" s="54">
        <v>31639635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410357</v>
      </c>
      <c r="K50" s="7">
        <v>351521</v>
      </c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27730091</v>
      </c>
      <c r="K51" s="7">
        <v>29497321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>
        <v>8344</v>
      </c>
      <c r="K52" s="7">
        <v>20229</v>
      </c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48057</v>
      </c>
      <c r="K53" s="7">
        <v>18836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2878211</v>
      </c>
      <c r="K54" s="7">
        <v>973588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1165223</v>
      </c>
      <c r="K55" s="7">
        <v>778140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4">
        <v>37795070</v>
      </c>
      <c r="K56" s="54">
        <v>33238074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>
        <v>0</v>
      </c>
      <c r="K57" s="7">
        <v>0</v>
      </c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0</v>
      </c>
      <c r="K58" s="7">
        <v>0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>
        <v>0</v>
      </c>
      <c r="K59" s="7">
        <v>0</v>
      </c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>
        <v>1450000</v>
      </c>
      <c r="K60" s="7">
        <v>1450000</v>
      </c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0</v>
      </c>
      <c r="K61" s="7">
        <v>0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26196837</v>
      </c>
      <c r="K62" s="7">
        <v>25325532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10148233</v>
      </c>
      <c r="K63" s="7">
        <v>6462542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1613157</v>
      </c>
      <c r="K64" s="7">
        <v>2702393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991927</v>
      </c>
      <c r="K65" s="7">
        <v>4456147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4">
        <f>J7+J8+J40+J65</f>
        <v>227734288</v>
      </c>
      <c r="K66" s="54">
        <f>K7+K8+K40+K65</f>
        <v>229561380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7928024</v>
      </c>
      <c r="K67" s="8">
        <v>7965944</v>
      </c>
    </row>
    <row r="68" spans="1:11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10"/>
      <c r="I69" s="3">
        <v>62</v>
      </c>
      <c r="J69" s="55">
        <v>137396764</v>
      </c>
      <c r="K69" s="55">
        <v>134067576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81711000</v>
      </c>
      <c r="K70" s="7">
        <v>81711000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1815029</v>
      </c>
      <c r="K71" s="7">
        <v>1815029</v>
      </c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4">
        <v>42212103</v>
      </c>
      <c r="K72" s="54">
        <v>38044883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2529796</v>
      </c>
      <c r="K73" s="7">
        <v>2529796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17814235</v>
      </c>
      <c r="K74" s="7">
        <v>17814235</v>
      </c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10306217</v>
      </c>
      <c r="K75" s="7">
        <v>10306217</v>
      </c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>
        <v>0</v>
      </c>
      <c r="K76" s="7">
        <v>0</v>
      </c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32174289</v>
      </c>
      <c r="K77" s="7">
        <v>28007069</v>
      </c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3870</v>
      </c>
      <c r="K78" s="7">
        <v>3870</v>
      </c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4">
        <v>6529974</v>
      </c>
      <c r="K79" s="54">
        <v>11654762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6529974</v>
      </c>
      <c r="K80" s="7">
        <v>11654762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0</v>
      </c>
      <c r="K81" s="7">
        <v>0</v>
      </c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4">
        <v>5124788</v>
      </c>
      <c r="K82" s="54">
        <v>838032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5124788</v>
      </c>
      <c r="K83" s="7">
        <v>838032</v>
      </c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0</v>
      </c>
      <c r="K84" s="7">
        <v>0</v>
      </c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>
        <v>0</v>
      </c>
      <c r="K85" s="7">
        <v>0</v>
      </c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4">
        <v>257098</v>
      </c>
      <c r="K86" s="54">
        <v>257098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0</v>
      </c>
      <c r="K87" s="7">
        <v>0</v>
      </c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>
        <v>0</v>
      </c>
      <c r="K88" s="7">
        <v>0</v>
      </c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257098</v>
      </c>
      <c r="K89" s="7">
        <v>257098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4">
        <v>42671098</v>
      </c>
      <c r="K90" s="54">
        <v>54825475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>
        <v>0</v>
      </c>
      <c r="K91" s="7">
        <v>0</v>
      </c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844800</v>
      </c>
      <c r="K92" s="7">
        <v>985600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41826298</v>
      </c>
      <c r="K93" s="7">
        <v>53839875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>
        <v>0</v>
      </c>
      <c r="K94" s="7">
        <v>0</v>
      </c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>
        <v>0</v>
      </c>
      <c r="K95" s="7">
        <v>0</v>
      </c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>
        <v>0</v>
      </c>
      <c r="K96" s="7">
        <v>0</v>
      </c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>
        <v>0</v>
      </c>
      <c r="K97" s="7">
        <v>0</v>
      </c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0</v>
      </c>
      <c r="K98" s="7">
        <v>0</v>
      </c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0</v>
      </c>
      <c r="K99" s="7">
        <v>0</v>
      </c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4">
        <v>47156495</v>
      </c>
      <c r="K100" s="54">
        <v>40192490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1116334</v>
      </c>
      <c r="K101" s="7">
        <v>1597000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281600</v>
      </c>
      <c r="K102" s="7">
        <v>0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6298972</v>
      </c>
      <c r="K103" s="7">
        <v>0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37430</v>
      </c>
      <c r="K104" s="7">
        <v>39478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25655935</v>
      </c>
      <c r="K105" s="7">
        <v>22974045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0</v>
      </c>
      <c r="K106" s="7">
        <v>0</v>
      </c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>
        <v>1274527</v>
      </c>
      <c r="K107" s="7">
        <v>2446565</v>
      </c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2256516</v>
      </c>
      <c r="K108" s="7">
        <v>2160674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2204060</v>
      </c>
      <c r="K109" s="7">
        <v>1239482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7776641</v>
      </c>
      <c r="K110" s="7">
        <v>9268221</v>
      </c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>
        <v>0</v>
      </c>
      <c r="K111" s="7">
        <v>0</v>
      </c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254480</v>
      </c>
      <c r="K112" s="7">
        <v>467025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252833</v>
      </c>
      <c r="K113" s="7">
        <v>218741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4">
        <f>J69+J86+J90+J100+J113</f>
        <v>227734288</v>
      </c>
      <c r="K114" s="54">
        <f>K69+K86+K90+K100+K113</f>
        <v>229561380</v>
      </c>
    </row>
    <row r="115" spans="1:11" ht="12.75">
      <c r="A115" s="233" t="s">
        <v>57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>
        <v>7928024</v>
      </c>
      <c r="K115" s="8">
        <v>7965944</v>
      </c>
    </row>
    <row r="116" spans="1:11" ht="12.75">
      <c r="A116" s="220" t="s">
        <v>310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39"/>
      <c r="J117" s="239"/>
      <c r="K117" s="240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311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0">
      <selection activeCell="J31" sqref="J31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50" t="s">
        <v>341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3" t="s">
        <v>339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9" t="s">
        <v>279</v>
      </c>
      <c r="J4" s="241" t="s">
        <v>318</v>
      </c>
      <c r="K4" s="241"/>
      <c r="L4" s="241" t="s">
        <v>319</v>
      </c>
      <c r="M4" s="241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10"/>
      <c r="I7" s="3">
        <v>111</v>
      </c>
      <c r="J7" s="55">
        <v>74873770</v>
      </c>
      <c r="K7" s="55">
        <v>39392069</v>
      </c>
      <c r="L7" s="55">
        <v>84606750</v>
      </c>
      <c r="M7" s="55">
        <v>45896052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72892651</v>
      </c>
      <c r="K8" s="7">
        <v>38090360</v>
      </c>
      <c r="L8" s="7">
        <v>79517683</v>
      </c>
      <c r="M8" s="7">
        <v>43459729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1981119</v>
      </c>
      <c r="K9" s="7">
        <v>1301709</v>
      </c>
      <c r="L9" s="7">
        <v>5089067</v>
      </c>
      <c r="M9" s="7">
        <v>2436323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4">
        <v>73492262</v>
      </c>
      <c r="K10" s="54">
        <v>38287931</v>
      </c>
      <c r="L10" s="54">
        <v>83362410</v>
      </c>
      <c r="M10" s="54">
        <v>44405039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-1185623</v>
      </c>
      <c r="K11" s="7">
        <v>-659110</v>
      </c>
      <c r="L11" s="7">
        <v>-298334</v>
      </c>
      <c r="M11" s="7">
        <v>435634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4">
        <v>45089834</v>
      </c>
      <c r="K12" s="54">
        <v>23802646</v>
      </c>
      <c r="L12" s="54">
        <v>56830944</v>
      </c>
      <c r="M12" s="54">
        <v>30469221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28574121</v>
      </c>
      <c r="K13" s="7">
        <v>15258182</v>
      </c>
      <c r="L13" s="7">
        <v>38697225</v>
      </c>
      <c r="M13" s="7">
        <v>20355520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10905563</v>
      </c>
      <c r="K14" s="7">
        <v>5613099</v>
      </c>
      <c r="L14" s="7">
        <v>12072435</v>
      </c>
      <c r="M14" s="7">
        <v>6751855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5610150</v>
      </c>
      <c r="K15" s="7">
        <v>2931365</v>
      </c>
      <c r="L15" s="7">
        <v>6061284</v>
      </c>
      <c r="M15" s="7">
        <v>3361846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4">
        <v>18560485</v>
      </c>
      <c r="K16" s="54">
        <v>9421396</v>
      </c>
      <c r="L16" s="54">
        <v>18108982</v>
      </c>
      <c r="M16" s="54">
        <v>9302846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11487330</v>
      </c>
      <c r="K17" s="7">
        <v>5839464</v>
      </c>
      <c r="L17" s="7">
        <v>11308651</v>
      </c>
      <c r="M17" s="7">
        <v>5802188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4350355</v>
      </c>
      <c r="K18" s="7">
        <v>2199270</v>
      </c>
      <c r="L18" s="7">
        <v>4142699</v>
      </c>
      <c r="M18" s="7">
        <v>2135394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2722800</v>
      </c>
      <c r="K19" s="7">
        <v>1382662</v>
      </c>
      <c r="L19" s="7">
        <v>2657632</v>
      </c>
      <c r="M19" s="7">
        <v>1365264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4439711</v>
      </c>
      <c r="K20" s="7">
        <v>2222810</v>
      </c>
      <c r="L20" s="7">
        <v>4348936</v>
      </c>
      <c r="M20" s="7">
        <v>2181867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3754765</v>
      </c>
      <c r="K21" s="7">
        <v>1919555</v>
      </c>
      <c r="L21" s="7">
        <v>2370760</v>
      </c>
      <c r="M21" s="7">
        <v>1401973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4">
        <v>29561</v>
      </c>
      <c r="K22" s="54">
        <v>29554</v>
      </c>
      <c r="L22" s="54">
        <v>13</v>
      </c>
      <c r="M22" s="54">
        <v>3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29561</v>
      </c>
      <c r="K24" s="7">
        <v>29561</v>
      </c>
      <c r="L24" s="7">
        <v>13</v>
      </c>
      <c r="M24" s="7">
        <v>3</v>
      </c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2803529</v>
      </c>
      <c r="K26" s="7">
        <v>1551080</v>
      </c>
      <c r="L26" s="7">
        <v>2001109</v>
      </c>
      <c r="M26" s="7">
        <v>613495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4">
        <v>1110833</v>
      </c>
      <c r="K27" s="54">
        <v>560226</v>
      </c>
      <c r="L27" s="54">
        <v>1001934</v>
      </c>
      <c r="M27" s="54">
        <v>609157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0</v>
      </c>
      <c r="K28" s="7">
        <v>0</v>
      </c>
      <c r="L28" s="7">
        <v>209754</v>
      </c>
      <c r="M28" s="7">
        <v>209754</v>
      </c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890754</v>
      </c>
      <c r="K29" s="7">
        <v>462354</v>
      </c>
      <c r="L29" s="7">
        <v>623974</v>
      </c>
      <c r="M29" s="7">
        <v>310831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>
        <v>28762</v>
      </c>
      <c r="K30" s="7">
        <v>28762</v>
      </c>
      <c r="L30" s="7">
        <v>28762</v>
      </c>
      <c r="M30" s="7">
        <v>28762</v>
      </c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191317</v>
      </c>
      <c r="K32" s="7">
        <v>69110</v>
      </c>
      <c r="L32" s="7">
        <v>139444</v>
      </c>
      <c r="M32" s="7">
        <v>59810</v>
      </c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4">
        <v>894779</v>
      </c>
      <c r="K33" s="54">
        <v>546751</v>
      </c>
      <c r="L33" s="54">
        <v>1115412</v>
      </c>
      <c r="M33" s="54">
        <v>972941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894779</v>
      </c>
      <c r="K35" s="7">
        <v>546751</v>
      </c>
      <c r="L35" s="7">
        <v>1115412</v>
      </c>
      <c r="M35" s="7">
        <v>972941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4">
        <f>J7+J27+J38+J40</f>
        <v>75984603</v>
      </c>
      <c r="K42" s="54">
        <f>K7+K27+K38+K40</f>
        <v>39952295</v>
      </c>
      <c r="L42" s="54">
        <f>L7+L27+L38+L40</f>
        <v>85608684</v>
      </c>
      <c r="M42" s="54">
        <f>M7+M27+M38+M40</f>
        <v>46505209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4">
        <f>J10+J33+J39+J41</f>
        <v>74387041</v>
      </c>
      <c r="K43" s="54">
        <f>K10+K33+K39+K41</f>
        <v>38834682</v>
      </c>
      <c r="L43" s="54">
        <f>L10+L33+L39+L41</f>
        <v>84477822</v>
      </c>
      <c r="M43" s="54">
        <f>M10+M33+M39+M41</f>
        <v>45377980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4">
        <f>J42-J43</f>
        <v>1597562</v>
      </c>
      <c r="K44" s="54">
        <f>K42-K43</f>
        <v>1117613</v>
      </c>
      <c r="L44" s="54">
        <f>L42-L43</f>
        <v>1130862</v>
      </c>
      <c r="M44" s="54">
        <f>M42-M43</f>
        <v>1127229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4">
        <f>IF(J42&gt;J43,J42-J43,0)</f>
        <v>1597562</v>
      </c>
      <c r="K45" s="54">
        <f>IF(K42&gt;K43,K42-K43,0)</f>
        <v>1117613</v>
      </c>
      <c r="L45" s="54">
        <f>IF(L42&gt;L43,L42-L43,0)</f>
        <v>1130862</v>
      </c>
      <c r="M45" s="54">
        <f>IF(M42&gt;M43,M42-M43,0)</f>
        <v>1127229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241462</v>
      </c>
      <c r="K47" s="7">
        <v>113700</v>
      </c>
      <c r="L47" s="7">
        <v>292830</v>
      </c>
      <c r="M47" s="7">
        <v>292830</v>
      </c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4">
        <f>J44-J47</f>
        <v>1356100</v>
      </c>
      <c r="K48" s="54">
        <f>K44-K47</f>
        <v>1003913</v>
      </c>
      <c r="L48" s="54">
        <f>L44-L47</f>
        <v>838032</v>
      </c>
      <c r="M48" s="54">
        <f>M44-M47</f>
        <v>834399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4">
        <f>IF(J48&gt;0,J48,0)</f>
        <v>1356100</v>
      </c>
      <c r="K49" s="54">
        <f>IF(K48&gt;0,K48,0)</f>
        <v>1003913</v>
      </c>
      <c r="L49" s="54">
        <f>IF(L48&gt;0,L48,0)</f>
        <v>838032</v>
      </c>
      <c r="M49" s="54">
        <f>IF(M48&gt;0,M48,0)</f>
        <v>834399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20" t="s">
        <v>312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6"/>
      <c r="J52" s="56"/>
      <c r="K52" s="56"/>
      <c r="L52" s="56"/>
      <c r="M52" s="63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0" t="s">
        <v>189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10"/>
      <c r="I56" s="9">
        <v>157</v>
      </c>
      <c r="J56" s="6">
        <v>1356100</v>
      </c>
      <c r="K56" s="6">
        <v>1003913</v>
      </c>
      <c r="L56" s="6">
        <v>838032</v>
      </c>
      <c r="M56" s="6">
        <v>834399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2">
        <f>J56+J66</f>
        <v>1356100</v>
      </c>
      <c r="K67" s="62">
        <f>K56+K66</f>
        <v>1003913</v>
      </c>
      <c r="L67" s="62">
        <f>L56+L66</f>
        <v>838032</v>
      </c>
      <c r="M67" s="62">
        <f>M56+M66</f>
        <v>834399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N7" sqref="N7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339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318</v>
      </c>
      <c r="K4" s="68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9">
        <v>2</v>
      </c>
      <c r="J5" s="70" t="s">
        <v>283</v>
      </c>
      <c r="K5" s="70" t="s">
        <v>284</v>
      </c>
    </row>
    <row r="6" spans="1:11" ht="12.75">
      <c r="A6" s="220" t="s">
        <v>156</v>
      </c>
      <c r="B6" s="236"/>
      <c r="C6" s="236"/>
      <c r="D6" s="236"/>
      <c r="E6" s="236"/>
      <c r="F6" s="236"/>
      <c r="G6" s="236"/>
      <c r="H6" s="236"/>
      <c r="I6" s="265"/>
      <c r="J6" s="265"/>
      <c r="K6" s="266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1597562</v>
      </c>
      <c r="K7" s="7">
        <v>1130862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4439711</v>
      </c>
      <c r="K8" s="7">
        <v>4348936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3122415</v>
      </c>
      <c r="K9" s="7">
        <v>0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5">
        <v>0</v>
      </c>
      <c r="K10" s="7">
        <v>0</v>
      </c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5">
        <v>0</v>
      </c>
      <c r="K11" s="7">
        <v>0</v>
      </c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5">
        <v>1978772</v>
      </c>
      <c r="K12" s="7">
        <v>189851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5">
        <f>SUM(J7:J12)</f>
        <v>11138460</v>
      </c>
      <c r="K13" s="54">
        <f>SUM(K7:K12)</f>
        <v>5669649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>
        <v>0</v>
      </c>
      <c r="K14" s="7">
        <v>383433</v>
      </c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2173929</v>
      </c>
      <c r="K15" s="7">
        <v>241776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1264818</v>
      </c>
      <c r="K16" s="7">
        <v>1693556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3323457</v>
      </c>
      <c r="K17" s="7">
        <v>6057856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5">
        <f>SUM(J14:J17)</f>
        <v>6762204</v>
      </c>
      <c r="K18" s="54">
        <f>SUM(K14:K17)</f>
        <v>8376621</v>
      </c>
    </row>
    <row r="19" spans="1:11" ht="23.25" customHeight="1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5">
        <f>IF(J13&gt;J18,J13-J18,0)</f>
        <v>4376256</v>
      </c>
      <c r="K19" s="54">
        <f>IF(K13&gt;K18,K13-K18,0)</f>
        <v>0</v>
      </c>
    </row>
    <row r="20" spans="1:11" ht="24.75" customHeight="1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5">
        <f>IF(J18&gt;J13,J18-J13,0)</f>
        <v>0</v>
      </c>
      <c r="K20" s="54">
        <f>IF(K18&gt;K13,K18-K13,0)</f>
        <v>2706972</v>
      </c>
    </row>
    <row r="21" spans="1:11" ht="12.75">
      <c r="A21" s="220" t="s">
        <v>159</v>
      </c>
      <c r="B21" s="236"/>
      <c r="C21" s="236"/>
      <c r="D21" s="236"/>
      <c r="E21" s="236"/>
      <c r="F21" s="236"/>
      <c r="G21" s="236"/>
      <c r="H21" s="236"/>
      <c r="I21" s="265"/>
      <c r="J21" s="265"/>
      <c r="K21" s="266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11021</v>
      </c>
      <c r="K22" s="7">
        <v>125650</v>
      </c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>
        <v>0</v>
      </c>
      <c r="K23" s="7">
        <v>0</v>
      </c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>
        <v>1011271</v>
      </c>
      <c r="K24" s="7">
        <v>619671</v>
      </c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>
        <v>0</v>
      </c>
      <c r="K25" s="7">
        <v>209754</v>
      </c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0</v>
      </c>
      <c r="K26" s="7">
        <v>0</v>
      </c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5">
        <f>SUM(J22:J26)</f>
        <v>1022292</v>
      </c>
      <c r="K27" s="54">
        <f>SUM(K22:K26)</f>
        <v>955075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1534934</v>
      </c>
      <c r="K28" s="7">
        <v>3847051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>
        <v>0</v>
      </c>
      <c r="K29" s="7">
        <v>0</v>
      </c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0</v>
      </c>
      <c r="K30" s="7">
        <v>0</v>
      </c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5">
        <f>SUM(J28:J30)</f>
        <v>1534934</v>
      </c>
      <c r="K31" s="54">
        <f>SUM(K28:K30)</f>
        <v>3847051</v>
      </c>
    </row>
    <row r="32" spans="1:11" ht="27" customHeight="1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25.5" customHeight="1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5">
        <f>IF(J31&gt;J27,J31-J27,0)</f>
        <v>512642</v>
      </c>
      <c r="K33" s="54">
        <f>IF(K31&gt;K27,K31-K27,0)</f>
        <v>2891976</v>
      </c>
    </row>
    <row r="34" spans="1:11" ht="12.75">
      <c r="A34" s="220" t="s">
        <v>160</v>
      </c>
      <c r="B34" s="236"/>
      <c r="C34" s="236"/>
      <c r="D34" s="236"/>
      <c r="E34" s="236"/>
      <c r="F34" s="236"/>
      <c r="G34" s="236"/>
      <c r="H34" s="236"/>
      <c r="I34" s="265"/>
      <c r="J34" s="265"/>
      <c r="K34" s="266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>
        <v>0</v>
      </c>
      <c r="K35" s="7">
        <v>0</v>
      </c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0</v>
      </c>
      <c r="K36" s="7">
        <v>9013807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>
        <v>2712976</v>
      </c>
      <c r="K37" s="7">
        <v>3849508</v>
      </c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5">
        <f>SUM(J35:J37)</f>
        <v>2712976</v>
      </c>
      <c r="K38" s="54">
        <f>SUM(K35:K37)</f>
        <v>12863315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>
        <v>2309236</v>
      </c>
      <c r="K39" s="7">
        <v>3244546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>
        <v>1769000</v>
      </c>
      <c r="K40" s="7">
        <v>2194640</v>
      </c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>
        <v>45220</v>
      </c>
      <c r="K41" s="7">
        <v>48223</v>
      </c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>
        <v>0</v>
      </c>
      <c r="K42" s="7">
        <v>0</v>
      </c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>
        <v>0</v>
      </c>
      <c r="K43" s="7">
        <v>687722</v>
      </c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5">
        <f>SUM(J39:J43)</f>
        <v>4123456</v>
      </c>
      <c r="K44" s="54">
        <f>SUM(K39:K43)</f>
        <v>6175131</v>
      </c>
    </row>
    <row r="45" spans="1:11" ht="28.5" customHeight="1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5">
        <f>IF(J38&gt;J44,J38-J44,0)</f>
        <v>0</v>
      </c>
      <c r="K45" s="54">
        <f>IF(K38&gt;K44,K38-K44,0)</f>
        <v>6688184</v>
      </c>
    </row>
    <row r="46" spans="1:11" ht="25.5" customHeight="1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5">
        <f>IF(J44&gt;J38,J44-J38,0)</f>
        <v>1410480</v>
      </c>
      <c r="K46" s="54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5">
        <f>IF(J19-J20+J32-J33+J45-J46&gt;0,J19-J20+J32-J33+J45-J46,0)</f>
        <v>2453134</v>
      </c>
      <c r="K47" s="54">
        <f>IF(K19-K20+K32-K33+K45-K46&gt;0,K19-K20+K32-K33+K45-K46,0)</f>
        <v>1089236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5">
        <v>0</v>
      </c>
      <c r="K48" s="54">
        <f>IF(K20-K19+K33-K32+K46-K45&gt;0,K20-K19+K33-K32+K46-K45,0)</f>
        <v>0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2019562</v>
      </c>
      <c r="K49" s="7">
        <v>1613157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2453134</v>
      </c>
      <c r="K50" s="7">
        <v>1089236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v>0</v>
      </c>
      <c r="K51" s="7">
        <v>0</v>
      </c>
    </row>
    <row r="52" spans="1:11" ht="12.75">
      <c r="A52" s="226" t="s">
        <v>177</v>
      </c>
      <c r="B52" s="227"/>
      <c r="C52" s="227"/>
      <c r="D52" s="227"/>
      <c r="E52" s="227"/>
      <c r="F52" s="227"/>
      <c r="G52" s="227"/>
      <c r="H52" s="227"/>
      <c r="I52" s="4">
        <v>44</v>
      </c>
      <c r="J52" s="66">
        <f>J49+J50-J51</f>
        <v>4472696</v>
      </c>
      <c r="K52" s="62">
        <f>K49+K50-K51</f>
        <v>2702393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318</v>
      </c>
      <c r="K4" s="68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3">
        <v>2</v>
      </c>
      <c r="J5" s="74" t="s">
        <v>283</v>
      </c>
      <c r="K5" s="74" t="s">
        <v>284</v>
      </c>
    </row>
    <row r="6" spans="1:11" ht="12.75">
      <c r="A6" s="220" t="s">
        <v>156</v>
      </c>
      <c r="B6" s="236"/>
      <c r="C6" s="236"/>
      <c r="D6" s="236"/>
      <c r="E6" s="236"/>
      <c r="F6" s="236"/>
      <c r="G6" s="236"/>
      <c r="H6" s="236"/>
      <c r="I6" s="265"/>
      <c r="J6" s="265"/>
      <c r="K6" s="266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1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20" t="s">
        <v>159</v>
      </c>
      <c r="B22" s="236"/>
      <c r="C22" s="236"/>
      <c r="D22" s="236"/>
      <c r="E22" s="236"/>
      <c r="F22" s="236"/>
      <c r="G22" s="236"/>
      <c r="H22" s="236"/>
      <c r="I22" s="265"/>
      <c r="J22" s="265"/>
      <c r="K22" s="266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320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321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20" t="s">
        <v>160</v>
      </c>
      <c r="B35" s="236"/>
      <c r="C35" s="236"/>
      <c r="D35" s="236"/>
      <c r="E35" s="236"/>
      <c r="F35" s="236"/>
      <c r="G35" s="236"/>
      <c r="H35" s="236"/>
      <c r="I35" s="265">
        <v>0</v>
      </c>
      <c r="J35" s="265"/>
      <c r="K35" s="266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3" sqref="A3:H3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16384" width="9.140625" style="77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  <c r="L1" s="76"/>
    </row>
    <row r="2" spans="1:12" ht="15.75">
      <c r="A2" s="43"/>
      <c r="B2" s="75"/>
      <c r="C2" s="291" t="s">
        <v>282</v>
      </c>
      <c r="D2" s="291"/>
      <c r="E2" s="78">
        <v>40544</v>
      </c>
      <c r="F2" s="44" t="s">
        <v>250</v>
      </c>
      <c r="G2" s="292">
        <v>40724</v>
      </c>
      <c r="H2" s="293"/>
      <c r="I2" s="75"/>
      <c r="J2" s="75"/>
      <c r="K2" s="75"/>
      <c r="L2" s="79"/>
    </row>
    <row r="3" spans="1:11" ht="23.25">
      <c r="A3" s="294" t="s">
        <v>59</v>
      </c>
      <c r="B3" s="294"/>
      <c r="C3" s="294"/>
      <c r="D3" s="294"/>
      <c r="E3" s="294"/>
      <c r="F3" s="294"/>
      <c r="G3" s="294"/>
      <c r="H3" s="294"/>
      <c r="I3" s="82" t="s">
        <v>305</v>
      </c>
      <c r="J3" s="83" t="s">
        <v>150</v>
      </c>
      <c r="K3" s="83" t="s">
        <v>151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85">
        <v>2</v>
      </c>
      <c r="J4" s="84" t="s">
        <v>283</v>
      </c>
      <c r="K4" s="84" t="s">
        <v>284</v>
      </c>
    </row>
    <row r="5" spans="1:11" ht="12.75">
      <c r="A5" s="283" t="s">
        <v>285</v>
      </c>
      <c r="B5" s="284"/>
      <c r="C5" s="284"/>
      <c r="D5" s="284"/>
      <c r="E5" s="284"/>
      <c r="F5" s="284"/>
      <c r="G5" s="284"/>
      <c r="H5" s="284"/>
      <c r="I5" s="45">
        <v>1</v>
      </c>
      <c r="J5" s="46">
        <v>81711000</v>
      </c>
      <c r="K5" s="46">
        <v>81711000</v>
      </c>
    </row>
    <row r="6" spans="1:11" ht="12.75">
      <c r="A6" s="283" t="s">
        <v>286</v>
      </c>
      <c r="B6" s="284"/>
      <c r="C6" s="284"/>
      <c r="D6" s="284"/>
      <c r="E6" s="284"/>
      <c r="F6" s="284"/>
      <c r="G6" s="284"/>
      <c r="H6" s="284"/>
      <c r="I6" s="45">
        <v>2</v>
      </c>
      <c r="J6" s="47">
        <v>1815029</v>
      </c>
      <c r="K6" s="47">
        <v>1815029</v>
      </c>
    </row>
    <row r="7" spans="1:11" ht="12.75">
      <c r="A7" s="283" t="s">
        <v>287</v>
      </c>
      <c r="B7" s="284"/>
      <c r="C7" s="284"/>
      <c r="D7" s="284"/>
      <c r="E7" s="284"/>
      <c r="F7" s="284"/>
      <c r="G7" s="284"/>
      <c r="H7" s="284"/>
      <c r="I7" s="45">
        <v>3</v>
      </c>
      <c r="J7" s="47">
        <v>42212103</v>
      </c>
      <c r="K7" s="47">
        <v>38044883</v>
      </c>
    </row>
    <row r="8" spans="1:11" ht="12.75">
      <c r="A8" s="283" t="s">
        <v>288</v>
      </c>
      <c r="B8" s="284"/>
      <c r="C8" s="284"/>
      <c r="D8" s="284"/>
      <c r="E8" s="284"/>
      <c r="F8" s="284"/>
      <c r="G8" s="284"/>
      <c r="H8" s="284"/>
      <c r="I8" s="45">
        <v>4</v>
      </c>
      <c r="J8" s="47">
        <v>6529974</v>
      </c>
      <c r="K8" s="47">
        <v>11654762</v>
      </c>
    </row>
    <row r="9" spans="1:11" ht="12.75">
      <c r="A9" s="283" t="s">
        <v>289</v>
      </c>
      <c r="B9" s="284"/>
      <c r="C9" s="284"/>
      <c r="D9" s="284"/>
      <c r="E9" s="284"/>
      <c r="F9" s="284"/>
      <c r="G9" s="284"/>
      <c r="H9" s="284"/>
      <c r="I9" s="45">
        <v>5</v>
      </c>
      <c r="J9" s="47">
        <v>5124788</v>
      </c>
      <c r="K9" s="47">
        <v>838032</v>
      </c>
    </row>
    <row r="10" spans="1:11" ht="12.75">
      <c r="A10" s="283" t="s">
        <v>290</v>
      </c>
      <c r="B10" s="284"/>
      <c r="C10" s="284"/>
      <c r="D10" s="284"/>
      <c r="E10" s="284"/>
      <c r="F10" s="284"/>
      <c r="G10" s="284"/>
      <c r="H10" s="284"/>
      <c r="I10" s="45">
        <v>6</v>
      </c>
      <c r="J10" s="47">
        <v>0</v>
      </c>
      <c r="K10" s="47">
        <v>0</v>
      </c>
    </row>
    <row r="11" spans="1:11" ht="12.75">
      <c r="A11" s="283" t="s">
        <v>291</v>
      </c>
      <c r="B11" s="284"/>
      <c r="C11" s="284"/>
      <c r="D11" s="284"/>
      <c r="E11" s="284"/>
      <c r="F11" s="284"/>
      <c r="G11" s="284"/>
      <c r="H11" s="284"/>
      <c r="I11" s="45">
        <v>7</v>
      </c>
      <c r="J11" s="47">
        <v>0</v>
      </c>
      <c r="K11" s="47">
        <v>0</v>
      </c>
    </row>
    <row r="12" spans="1:11" ht="12.75">
      <c r="A12" s="283" t="s">
        <v>292</v>
      </c>
      <c r="B12" s="284"/>
      <c r="C12" s="284"/>
      <c r="D12" s="284"/>
      <c r="E12" s="284"/>
      <c r="F12" s="284"/>
      <c r="G12" s="284"/>
      <c r="H12" s="284"/>
      <c r="I12" s="45">
        <v>8</v>
      </c>
      <c r="J12" s="47">
        <v>0</v>
      </c>
      <c r="K12" s="47">
        <v>0</v>
      </c>
    </row>
    <row r="13" spans="1:11" ht="12.75">
      <c r="A13" s="283" t="s">
        <v>293</v>
      </c>
      <c r="B13" s="284"/>
      <c r="C13" s="284"/>
      <c r="D13" s="284"/>
      <c r="E13" s="284"/>
      <c r="F13" s="284"/>
      <c r="G13" s="284"/>
      <c r="H13" s="284"/>
      <c r="I13" s="45">
        <v>9</v>
      </c>
      <c r="J13" s="47">
        <v>3870</v>
      </c>
      <c r="K13" s="47">
        <v>3870</v>
      </c>
    </row>
    <row r="14" spans="1:11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45">
        <v>10</v>
      </c>
      <c r="J14" s="80">
        <f>SUM(J5:J13)</f>
        <v>137396764</v>
      </c>
      <c r="K14" s="80">
        <f>SUM(K5:K13)</f>
        <v>134067576</v>
      </c>
    </row>
    <row r="15" spans="1:11" ht="12.75">
      <c r="A15" s="283" t="s">
        <v>295</v>
      </c>
      <c r="B15" s="284"/>
      <c r="C15" s="284"/>
      <c r="D15" s="284"/>
      <c r="E15" s="284"/>
      <c r="F15" s="284"/>
      <c r="G15" s="284"/>
      <c r="H15" s="284"/>
      <c r="I15" s="45">
        <v>11</v>
      </c>
      <c r="J15" s="47">
        <v>0</v>
      </c>
      <c r="K15" s="47">
        <v>0</v>
      </c>
    </row>
    <row r="16" spans="1:11" ht="12.75">
      <c r="A16" s="283" t="s">
        <v>296</v>
      </c>
      <c r="B16" s="284"/>
      <c r="C16" s="284"/>
      <c r="D16" s="284"/>
      <c r="E16" s="284"/>
      <c r="F16" s="284"/>
      <c r="G16" s="284"/>
      <c r="H16" s="284"/>
      <c r="I16" s="45">
        <v>12</v>
      </c>
      <c r="J16" s="47">
        <v>0</v>
      </c>
      <c r="K16" s="47">
        <v>0</v>
      </c>
    </row>
    <row r="17" spans="1:11" ht="12.75">
      <c r="A17" s="283" t="s">
        <v>297</v>
      </c>
      <c r="B17" s="284"/>
      <c r="C17" s="284"/>
      <c r="D17" s="284"/>
      <c r="E17" s="284"/>
      <c r="F17" s="284"/>
      <c r="G17" s="284"/>
      <c r="H17" s="284"/>
      <c r="I17" s="45">
        <v>13</v>
      </c>
      <c r="J17" s="47">
        <v>0</v>
      </c>
      <c r="K17" s="47">
        <v>0</v>
      </c>
    </row>
    <row r="18" spans="1:11" ht="12.75">
      <c r="A18" s="283" t="s">
        <v>298</v>
      </c>
      <c r="B18" s="284"/>
      <c r="C18" s="284"/>
      <c r="D18" s="284"/>
      <c r="E18" s="284"/>
      <c r="F18" s="284"/>
      <c r="G18" s="284"/>
      <c r="H18" s="284"/>
      <c r="I18" s="45">
        <v>14</v>
      </c>
      <c r="J18" s="47">
        <v>0</v>
      </c>
      <c r="K18" s="47">
        <v>0</v>
      </c>
    </row>
    <row r="19" spans="1:11" ht="12.75">
      <c r="A19" s="283" t="s">
        <v>299</v>
      </c>
      <c r="B19" s="284"/>
      <c r="C19" s="284"/>
      <c r="D19" s="284"/>
      <c r="E19" s="284"/>
      <c r="F19" s="284"/>
      <c r="G19" s="284"/>
      <c r="H19" s="284"/>
      <c r="I19" s="45">
        <v>15</v>
      </c>
      <c r="J19" s="47">
        <v>0</v>
      </c>
      <c r="K19" s="47">
        <v>0</v>
      </c>
    </row>
    <row r="20" spans="1:11" ht="12.75">
      <c r="A20" s="283" t="s">
        <v>300</v>
      </c>
      <c r="B20" s="284"/>
      <c r="C20" s="284"/>
      <c r="D20" s="284"/>
      <c r="E20" s="284"/>
      <c r="F20" s="284"/>
      <c r="G20" s="284"/>
      <c r="H20" s="284"/>
      <c r="I20" s="45">
        <v>16</v>
      </c>
      <c r="J20" s="47">
        <v>0</v>
      </c>
      <c r="K20" s="47">
        <v>0</v>
      </c>
    </row>
    <row r="21" spans="1:11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8">
        <v>18</v>
      </c>
      <c r="J23" s="46"/>
      <c r="K23" s="46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9">
        <v>19</v>
      </c>
      <c r="J24" s="81"/>
      <c r="K24" s="81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5"/>
  <sheetViews>
    <sheetView view="pageBreakPreview" zoomScale="110" zoomScaleSheetLayoutView="110" workbookViewId="0" topLeftCell="A7">
      <selection activeCell="A9" sqref="A9"/>
    </sheetView>
  </sheetViews>
  <sheetFormatPr defaultColWidth="9.140625" defaultRowHeight="12.75"/>
  <cols>
    <col min="9" max="9" width="16.57421875" style="0" customWidth="1"/>
    <col min="10" max="10" width="21.00390625" style="0" hidden="1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297" t="s">
        <v>342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>
      <c r="A6" s="132" t="s">
        <v>343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131" t="s">
        <v>344</v>
      </c>
      <c r="B7" s="131"/>
      <c r="C7" s="41"/>
      <c r="D7" s="41"/>
      <c r="E7" s="41"/>
      <c r="F7" s="41"/>
      <c r="G7" s="41"/>
      <c r="H7" s="41"/>
      <c r="I7" s="41"/>
      <c r="J7" s="41"/>
    </row>
    <row r="8" spans="1:10" ht="12.75">
      <c r="A8" s="132" t="s">
        <v>368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31" t="s">
        <v>345</v>
      </c>
      <c r="B9" s="131"/>
      <c r="C9" s="131"/>
      <c r="D9" s="41"/>
      <c r="E9" s="41"/>
      <c r="F9" s="41"/>
      <c r="G9" s="41"/>
      <c r="H9" s="41"/>
      <c r="I9" s="41"/>
      <c r="J9" s="41"/>
    </row>
    <row r="10" spans="1:10" ht="12.75">
      <c r="A10" s="132" t="s">
        <v>346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2.75">
      <c r="A11" s="131" t="s">
        <v>347</v>
      </c>
      <c r="B11" s="131"/>
      <c r="C11" s="131"/>
      <c r="D11" s="41"/>
      <c r="E11" s="41"/>
      <c r="F11" s="41"/>
      <c r="G11" s="41"/>
      <c r="H11" s="41"/>
      <c r="I11" s="41"/>
      <c r="J11" s="41"/>
    </row>
    <row r="12" spans="1:10" ht="12.75">
      <c r="A12" s="132" t="s">
        <v>343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131" t="s">
        <v>362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12.75">
      <c r="A14" s="131" t="s">
        <v>361</v>
      </c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12.75">
      <c r="A15" s="132" t="s">
        <v>348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131" t="s">
        <v>349</v>
      </c>
      <c r="B16" s="131"/>
      <c r="C16" s="131"/>
      <c r="D16" s="41"/>
      <c r="E16" s="41"/>
      <c r="F16" s="41"/>
      <c r="G16" s="41"/>
      <c r="H16" s="41"/>
      <c r="I16" s="41"/>
      <c r="J16" s="41"/>
    </row>
    <row r="17" spans="1:10" ht="12.75">
      <c r="A17" s="132" t="s">
        <v>365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131" t="s">
        <v>350</v>
      </c>
      <c r="B18" s="131"/>
      <c r="C18" s="131"/>
      <c r="D18" s="131"/>
      <c r="E18" s="131"/>
      <c r="F18" s="41"/>
      <c r="G18" s="41"/>
      <c r="H18" s="41"/>
      <c r="I18" s="41"/>
      <c r="J18" s="41"/>
    </row>
    <row r="19" spans="1:10" ht="12.75">
      <c r="A19" s="132" t="s">
        <v>367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131" t="s">
        <v>351</v>
      </c>
      <c r="B20" s="131"/>
      <c r="C20" s="131"/>
      <c r="D20" s="41"/>
      <c r="E20" s="41"/>
      <c r="F20" s="41"/>
      <c r="G20" s="41"/>
      <c r="H20" s="41"/>
      <c r="I20" s="41"/>
      <c r="J20" s="41"/>
    </row>
    <row r="21" spans="1:10" ht="15">
      <c r="A21" s="132" t="s">
        <v>364</v>
      </c>
      <c r="B21" s="41"/>
      <c r="C21" s="41"/>
      <c r="D21" s="41"/>
      <c r="E21" s="41"/>
      <c r="F21" s="41"/>
      <c r="G21" s="41"/>
      <c r="H21" s="41"/>
      <c r="I21" s="42"/>
      <c r="J21" s="41"/>
    </row>
    <row r="22" spans="1:10" ht="15">
      <c r="A22" s="132" t="s">
        <v>363</v>
      </c>
      <c r="B22" s="41"/>
      <c r="C22" s="41"/>
      <c r="D22" s="41"/>
      <c r="E22" s="41"/>
      <c r="F22" s="41"/>
      <c r="G22" s="41"/>
      <c r="H22" s="41"/>
      <c r="I22" s="42"/>
      <c r="J22" s="41"/>
    </row>
    <row r="23" spans="1:10" ht="12.75">
      <c r="A23" s="131" t="s">
        <v>352</v>
      </c>
      <c r="B23" s="131"/>
      <c r="C23" s="131"/>
      <c r="D23" s="131"/>
      <c r="E23" s="41"/>
      <c r="F23" s="41"/>
      <c r="G23" s="41"/>
      <c r="H23" s="41"/>
      <c r="I23" s="41"/>
      <c r="J23" s="41"/>
    </row>
    <row r="24" spans="1:10" ht="12.75">
      <c r="A24" s="132" t="s">
        <v>366</v>
      </c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131" t="s">
        <v>353</v>
      </c>
      <c r="B25" s="131"/>
      <c r="C25" s="131"/>
      <c r="D25" s="131"/>
      <c r="E25" s="41"/>
      <c r="F25" s="41"/>
      <c r="G25" s="41"/>
      <c r="H25" s="41"/>
      <c r="I25" s="41"/>
      <c r="J25" s="41"/>
    </row>
    <row r="26" spans="1:10" ht="12.75">
      <c r="A26" s="133" t="s">
        <v>354</v>
      </c>
      <c r="B26" s="131"/>
      <c r="C26" s="131"/>
      <c r="D26" s="131"/>
      <c r="E26" s="41"/>
      <c r="F26" s="41"/>
      <c r="G26" s="41"/>
      <c r="H26" s="41"/>
      <c r="I26" s="41"/>
      <c r="J26" s="41"/>
    </row>
    <row r="27" spans="1:10" ht="12.75">
      <c r="A27" s="131" t="s">
        <v>355</v>
      </c>
      <c r="B27" s="131"/>
      <c r="C27" s="131"/>
      <c r="D27" s="131"/>
      <c r="E27" s="41"/>
      <c r="F27" s="41"/>
      <c r="G27" s="41"/>
      <c r="H27" s="41"/>
      <c r="I27" s="41"/>
      <c r="J27" s="41"/>
    </row>
    <row r="28" spans="1:10" ht="12.75">
      <c r="A28" s="133" t="s">
        <v>356</v>
      </c>
      <c r="B28" s="131"/>
      <c r="C28" s="131"/>
      <c r="D28" s="131"/>
      <c r="E28" s="41"/>
      <c r="F28" s="41"/>
      <c r="G28" s="41"/>
      <c r="H28" s="41"/>
      <c r="I28" s="41"/>
      <c r="J28" s="41"/>
    </row>
    <row r="29" spans="1:10" ht="12.75">
      <c r="A29" s="131" t="s">
        <v>357</v>
      </c>
      <c r="B29" s="131"/>
      <c r="C29" s="131"/>
      <c r="D29" s="131"/>
      <c r="E29" s="41"/>
      <c r="F29" s="41"/>
      <c r="G29" s="41"/>
      <c r="H29" s="41"/>
      <c r="I29" s="41"/>
      <c r="J29" s="41"/>
    </row>
    <row r="30" spans="1:10" ht="12.75">
      <c r="A30" s="133" t="s">
        <v>343</v>
      </c>
      <c r="B30" s="131"/>
      <c r="C30" s="131"/>
      <c r="D30" s="131"/>
      <c r="E30" s="41"/>
      <c r="F30" s="41"/>
      <c r="G30" s="41"/>
      <c r="H30" s="41"/>
      <c r="I30" s="41"/>
      <c r="J30" s="41"/>
    </row>
    <row r="31" spans="1:10" ht="12.75">
      <c r="A31" s="131" t="s">
        <v>358</v>
      </c>
      <c r="B31" s="131"/>
      <c r="C31" s="131"/>
      <c r="D31" s="131"/>
      <c r="E31" s="41"/>
      <c r="F31" s="41"/>
      <c r="G31" s="41"/>
      <c r="H31" s="41"/>
      <c r="I31" s="41"/>
      <c r="J31" s="41"/>
    </row>
    <row r="32" spans="1:10" ht="12.75">
      <c r="A32" s="133" t="s">
        <v>359</v>
      </c>
      <c r="B32" s="133"/>
      <c r="C32" s="133"/>
      <c r="D32" s="133"/>
      <c r="E32" s="133"/>
      <c r="F32" s="133"/>
      <c r="G32" s="133"/>
      <c r="H32" s="133"/>
      <c r="I32" s="41"/>
      <c r="J32" s="41"/>
    </row>
    <row r="33" spans="1:10" ht="12.75">
      <c r="A33" s="131" t="s">
        <v>360</v>
      </c>
      <c r="B33" s="131"/>
      <c r="C33" s="131"/>
      <c r="D33" s="131"/>
      <c r="E33" s="41"/>
      <c r="F33" s="41"/>
      <c r="G33" s="41"/>
      <c r="H33" s="41"/>
      <c r="I33" s="41"/>
      <c r="J33" s="41"/>
    </row>
    <row r="34" spans="1:10" ht="12.75">
      <c r="A34" s="133" t="s">
        <v>343</v>
      </c>
      <c r="B34" s="131"/>
      <c r="C34" s="131"/>
      <c r="D34" s="131"/>
      <c r="E34" s="41"/>
      <c r="F34" s="41"/>
      <c r="G34" s="41"/>
      <c r="H34" s="41"/>
      <c r="I34" s="41"/>
      <c r="J34" s="41"/>
    </row>
    <row r="35" spans="1:10" ht="12.75">
      <c r="A35" s="40"/>
      <c r="B35" s="40"/>
      <c r="C35" s="40"/>
      <c r="D35" s="40"/>
      <c r="E35" s="40"/>
      <c r="F35" s="40"/>
      <c r="G35" s="40"/>
      <c r="H35" s="40"/>
      <c r="I35" s="41"/>
      <c r="J35" s="41"/>
    </row>
  </sheetData>
  <mergeCells count="2">
    <mergeCell ref="A2:J2"/>
    <mergeCell ref="A5:J5"/>
  </mergeCells>
  <printOptions/>
  <pageMargins left="0.75" right="0.24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snjezanab</cp:lastModifiedBy>
  <cp:lastPrinted>2011-07-27T07:08:48Z</cp:lastPrinted>
  <dcterms:created xsi:type="dcterms:W3CDTF">2008-10-17T11:51:54Z</dcterms:created>
  <dcterms:modified xsi:type="dcterms:W3CDTF">2011-07-29T06:57:03Z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